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24226"/>
  <mc:AlternateContent xmlns:mc="http://schemas.openxmlformats.org/markup-compatibility/2006">
    <mc:Choice Requires="x15">
      <x15ac:absPath xmlns:x15ac="http://schemas.microsoft.com/office/spreadsheetml/2010/11/ac" url="C:\Users\User\Desktop\финансови и касови отчети\1-во тримесечие 2025\122-Радост\"/>
    </mc:Choice>
  </mc:AlternateContent>
  <bookViews>
    <workbookView xWindow="0" yWindow="0" windowWidth="28800" windowHeight="12330" activeTab="2"/>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OTCHET!$M$1:$M$10303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D10270" i="3" l="1"/>
  <c r="M10269" i="3"/>
  <c r="M10268" i="3"/>
  <c r="M10267" i="3"/>
  <c r="L10266" i="3"/>
  <c r="E10266" i="3"/>
  <c r="M10265" i="3"/>
  <c r="L10264" i="3"/>
  <c r="E10264" i="3"/>
  <c r="E10261" i="3" s="1"/>
  <c r="L10263" i="3"/>
  <c r="E10263" i="3"/>
  <c r="L10262" i="3"/>
  <c r="L10261" i="3" s="1"/>
  <c r="E10262" i="3"/>
  <c r="M10260" i="3"/>
  <c r="L10260" i="3"/>
  <c r="E10260" i="3"/>
  <c r="L10259" i="3"/>
  <c r="M10259" i="3"/>
  <c r="E10259" i="3"/>
  <c r="E10256" i="3" s="1"/>
  <c r="L10258" i="3"/>
  <c r="E10258" i="3"/>
  <c r="M10258" i="3"/>
  <c r="L10257" i="3"/>
  <c r="L10256" i="3" s="1"/>
  <c r="E10257" i="3"/>
  <c r="M10257" i="3"/>
  <c r="K10256" i="3"/>
  <c r="J10256" i="3"/>
  <c r="I10256" i="3"/>
  <c r="H10256" i="3"/>
  <c r="G10256" i="3"/>
  <c r="F10256" i="3"/>
  <c r="M10256" i="3"/>
  <c r="L10255" i="3"/>
  <c r="E10255" i="3"/>
  <c r="L10254" i="3"/>
  <c r="E10254" i="3"/>
  <c r="M10254" i="3" s="1"/>
  <c r="L10253" i="3"/>
  <c r="E10253" i="3"/>
  <c r="E10252" i="3" s="1"/>
  <c r="K10252" i="3"/>
  <c r="J10252" i="3"/>
  <c r="I10252" i="3"/>
  <c r="H10252" i="3"/>
  <c r="G10252" i="3"/>
  <c r="F10252" i="3"/>
  <c r="L10251" i="3"/>
  <c r="E10251" i="3"/>
  <c r="L10250" i="3"/>
  <c r="E10250" i="3"/>
  <c r="M10250" i="3" s="1"/>
  <c r="L10249" i="3"/>
  <c r="M10249" i="3" s="1"/>
  <c r="E10249" i="3"/>
  <c r="L10248" i="3"/>
  <c r="E10248" i="3"/>
  <c r="L10247" i="3"/>
  <c r="E10247" i="3"/>
  <c r="L10246" i="3"/>
  <c r="E10246" i="3"/>
  <c r="M10246" i="3" s="1"/>
  <c r="L10245" i="3"/>
  <c r="L10244" i="3" s="1"/>
  <c r="E10245" i="3"/>
  <c r="K10244" i="3"/>
  <c r="J10244" i="3"/>
  <c r="I10244" i="3"/>
  <c r="H10244" i="3"/>
  <c r="G10244" i="3"/>
  <c r="F10244" i="3"/>
  <c r="L10243" i="3"/>
  <c r="M10243" i="3" s="1"/>
  <c r="E10243" i="3"/>
  <c r="L10242" i="3"/>
  <c r="E10242" i="3"/>
  <c r="M10242" i="3" s="1"/>
  <c r="L10241" i="3"/>
  <c r="E10241" i="3"/>
  <c r="K10240" i="3"/>
  <c r="J10240" i="3"/>
  <c r="I10240" i="3"/>
  <c r="H10240" i="3"/>
  <c r="G10240" i="3"/>
  <c r="F10240" i="3"/>
  <c r="L10239" i="3"/>
  <c r="E10239" i="3"/>
  <c r="M10239" i="3" s="1"/>
  <c r="L10238" i="3"/>
  <c r="E10238" i="3"/>
  <c r="M10238" i="3" s="1"/>
  <c r="L10237" i="3"/>
  <c r="E10237" i="3"/>
  <c r="M10237" i="3" s="1"/>
  <c r="L10236" i="3"/>
  <c r="E10236" i="3"/>
  <c r="M10236" i="3" s="1"/>
  <c r="L10235" i="3"/>
  <c r="E10235" i="3"/>
  <c r="M10235" i="3" s="1"/>
  <c r="L10234" i="3"/>
  <c r="E10234" i="3"/>
  <c r="M10234" i="3" s="1"/>
  <c r="K10233" i="3"/>
  <c r="J10233" i="3"/>
  <c r="I10233" i="3"/>
  <c r="H10233" i="3"/>
  <c r="G10233" i="3"/>
  <c r="F10233" i="3"/>
  <c r="L10232" i="3"/>
  <c r="E10232" i="3"/>
  <c r="L10231" i="3"/>
  <c r="E10231" i="3"/>
  <c r="M10231" i="3" s="1"/>
  <c r="L10230" i="3"/>
  <c r="E10230" i="3"/>
  <c r="M10230" i="3" s="1"/>
  <c r="L10229" i="3"/>
  <c r="E10229" i="3"/>
  <c r="M10229" i="3" s="1"/>
  <c r="L10228" i="3"/>
  <c r="E10228" i="3"/>
  <c r="L10227" i="3"/>
  <c r="E10227" i="3"/>
  <c r="M10227" i="3" s="1"/>
  <c r="K10226" i="3"/>
  <c r="J10226" i="3"/>
  <c r="I10226" i="3"/>
  <c r="H10226" i="3"/>
  <c r="G10226" i="3"/>
  <c r="F10226" i="3"/>
  <c r="L10225" i="3"/>
  <c r="E10225" i="3"/>
  <c r="M10224" i="3"/>
  <c r="L10224" i="3"/>
  <c r="E10224" i="3"/>
  <c r="L10223" i="3"/>
  <c r="M10223" i="3"/>
  <c r="E10223" i="3"/>
  <c r="L10222" i="3"/>
  <c r="E10222" i="3"/>
  <c r="M10222" i="3"/>
  <c r="L10221" i="3"/>
  <c r="E10221" i="3"/>
  <c r="M10221" i="3" s="1"/>
  <c r="L10220" i="3"/>
  <c r="E10220" i="3"/>
  <c r="M10220" i="3" s="1"/>
  <c r="L10219" i="3"/>
  <c r="E10219" i="3"/>
  <c r="M10219" i="3" s="1"/>
  <c r="L10218" i="3"/>
  <c r="E10218" i="3"/>
  <c r="M10218" i="3" s="1"/>
  <c r="K10217" i="3"/>
  <c r="J10217" i="3"/>
  <c r="I10217" i="3"/>
  <c r="H10217" i="3"/>
  <c r="G10217" i="3"/>
  <c r="F10217" i="3"/>
  <c r="L10216" i="3"/>
  <c r="E10216" i="3"/>
  <c r="L10215" i="3"/>
  <c r="E10215" i="3"/>
  <c r="M10215" i="3" s="1"/>
  <c r="L10214" i="3"/>
  <c r="E10214" i="3"/>
  <c r="M10214" i="3" s="1"/>
  <c r="L10213" i="3"/>
  <c r="M10213" i="3"/>
  <c r="E10213" i="3"/>
  <c r="L10212" i="3"/>
  <c r="E10212" i="3"/>
  <c r="L10211" i="3"/>
  <c r="E10211" i="3"/>
  <c r="L10210" i="3"/>
  <c r="E10210" i="3"/>
  <c r="L10209" i="3"/>
  <c r="E10209" i="3"/>
  <c r="K10208" i="3"/>
  <c r="J10208" i="3"/>
  <c r="I10208" i="3"/>
  <c r="H10208" i="3"/>
  <c r="G10208" i="3"/>
  <c r="F10208" i="3"/>
  <c r="L10207" i="3"/>
  <c r="E10207" i="3"/>
  <c r="L10206" i="3"/>
  <c r="E10206" i="3"/>
  <c r="M10206" i="3" s="1"/>
  <c r="L10205" i="3"/>
  <c r="L10204" i="3" s="1"/>
  <c r="E10205" i="3"/>
  <c r="K10204" i="3"/>
  <c r="J10204" i="3"/>
  <c r="I10204" i="3"/>
  <c r="H10204" i="3"/>
  <c r="G10204" i="3"/>
  <c r="F10204" i="3"/>
  <c r="L10203" i="3"/>
  <c r="M10203" i="3" s="1"/>
  <c r="E10203" i="3"/>
  <c r="L10202" i="3"/>
  <c r="E10202" i="3"/>
  <c r="L10201" i="3"/>
  <c r="E10201" i="3"/>
  <c r="L10200" i="3"/>
  <c r="E10200" i="3"/>
  <c r="M10200" i="3" s="1"/>
  <c r="L10199" i="3"/>
  <c r="L10198" i="3" s="1"/>
  <c r="E10199" i="3"/>
  <c r="K10198" i="3"/>
  <c r="J10198" i="3"/>
  <c r="I10198" i="3"/>
  <c r="H10198" i="3"/>
  <c r="G10198" i="3"/>
  <c r="F10198" i="3"/>
  <c r="E10198" i="3"/>
  <c r="M10198" i="3" s="1"/>
  <c r="L10197" i="3"/>
  <c r="E10197" i="3"/>
  <c r="L10196" i="3"/>
  <c r="E10196" i="3"/>
  <c r="L10195" i="3"/>
  <c r="E10195" i="3"/>
  <c r="L10194" i="3"/>
  <c r="E10194" i="3"/>
  <c r="M10194" i="3" s="1"/>
  <c r="L10193" i="3"/>
  <c r="E10193" i="3"/>
  <c r="M10193" i="3" s="1"/>
  <c r="K10192" i="3"/>
  <c r="J10192" i="3"/>
  <c r="I10192" i="3"/>
  <c r="H10192" i="3"/>
  <c r="G10192" i="3"/>
  <c r="F10192" i="3"/>
  <c r="L10191" i="3"/>
  <c r="E10191" i="3"/>
  <c r="L10190" i="3"/>
  <c r="E10190" i="3"/>
  <c r="L10189" i="3"/>
  <c r="E10189" i="3"/>
  <c r="K10188" i="3"/>
  <c r="J10188" i="3"/>
  <c r="I10188" i="3"/>
  <c r="H10188" i="3"/>
  <c r="G10188" i="3"/>
  <c r="F10188" i="3"/>
  <c r="L10187" i="3"/>
  <c r="E10187" i="3"/>
  <c r="L10186" i="3"/>
  <c r="E10186" i="3"/>
  <c r="M10186" i="3" s="1"/>
  <c r="L10185" i="3"/>
  <c r="E10185" i="3"/>
  <c r="L10184" i="3"/>
  <c r="E10184" i="3"/>
  <c r="M10184" i="3" s="1"/>
  <c r="L10183" i="3"/>
  <c r="E10183" i="3"/>
  <c r="L10182" i="3"/>
  <c r="E10182" i="3"/>
  <c r="M10182" i="3" s="1"/>
  <c r="L10181" i="3"/>
  <c r="E10181" i="3"/>
  <c r="M10181" i="3" s="1"/>
  <c r="L10180" i="3"/>
  <c r="E10180" i="3"/>
  <c r="L10179" i="3"/>
  <c r="E10179" i="3"/>
  <c r="L10178" i="3"/>
  <c r="E10178" i="3"/>
  <c r="M10178" i="3" s="1"/>
  <c r="L10177" i="3"/>
  <c r="M10177" i="3" s="1"/>
  <c r="E10177" i="3"/>
  <c r="L10176" i="3"/>
  <c r="E10176" i="3"/>
  <c r="L10175" i="3"/>
  <c r="E10175" i="3"/>
  <c r="M10175" i="3" s="1"/>
  <c r="L10174" i="3"/>
  <c r="E10174" i="3"/>
  <c r="M10174" i="3" s="1"/>
  <c r="L10173" i="3"/>
  <c r="E10173" i="3"/>
  <c r="L10172" i="3"/>
  <c r="E10172" i="3"/>
  <c r="L10171" i="3"/>
  <c r="E10171" i="3"/>
  <c r="K10170" i="3"/>
  <c r="J10170" i="3"/>
  <c r="I10170" i="3"/>
  <c r="H10170" i="3"/>
  <c r="G10170" i="3"/>
  <c r="F10170" i="3"/>
  <c r="L10169" i="3"/>
  <c r="E10169" i="3"/>
  <c r="M10169" i="3" s="1"/>
  <c r="L10168" i="3"/>
  <c r="E10168" i="3"/>
  <c r="M10168" i="3" s="1"/>
  <c r="L10167" i="3"/>
  <c r="E10167" i="3"/>
  <c r="M10167" i="3"/>
  <c r="L10166" i="3"/>
  <c r="M10166" i="3" s="1"/>
  <c r="E10166" i="3"/>
  <c r="L10165" i="3"/>
  <c r="E10165" i="3"/>
  <c r="M10165" i="3" s="1"/>
  <c r="L10164" i="3"/>
  <c r="E10164" i="3"/>
  <c r="L10163" i="3"/>
  <c r="E10163" i="3"/>
  <c r="L10162" i="3"/>
  <c r="E10162" i="3"/>
  <c r="K10161" i="3"/>
  <c r="J10161" i="3"/>
  <c r="J10270" i="3" s="1"/>
  <c r="I10161" i="3"/>
  <c r="H10161" i="3"/>
  <c r="G10161" i="3"/>
  <c r="F10161" i="3"/>
  <c r="L10160" i="3"/>
  <c r="E10160" i="3"/>
  <c r="M10160" i="3" s="1"/>
  <c r="L10159" i="3"/>
  <c r="E10159" i="3"/>
  <c r="L10158" i="3"/>
  <c r="E10158" i="3"/>
  <c r="M10158" i="3" s="1"/>
  <c r="L10157" i="3"/>
  <c r="E10157" i="3"/>
  <c r="M10157" i="3" s="1"/>
  <c r="L10156" i="3"/>
  <c r="E10156" i="3"/>
  <c r="K10155" i="3"/>
  <c r="J10155" i="3"/>
  <c r="I10155" i="3"/>
  <c r="H10155" i="3"/>
  <c r="G10155" i="3"/>
  <c r="F10155" i="3"/>
  <c r="L10154" i="3"/>
  <c r="E10154" i="3"/>
  <c r="L10153" i="3"/>
  <c r="L10152" i="3" s="1"/>
  <c r="E10153" i="3"/>
  <c r="K10152" i="3"/>
  <c r="J10152" i="3"/>
  <c r="I10152" i="3"/>
  <c r="H10152" i="3"/>
  <c r="G10152" i="3"/>
  <c r="F10152" i="3"/>
  <c r="C10149" i="3"/>
  <c r="N10267"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M10126" i="3" s="1"/>
  <c r="E10126" i="3"/>
  <c r="M10125" i="3"/>
  <c r="L10124" i="3"/>
  <c r="M10124" i="3" s="1"/>
  <c r="E10124" i="3"/>
  <c r="L10123" i="3"/>
  <c r="E10123" i="3"/>
  <c r="M10123" i="3" s="1"/>
  <c r="L10122" i="3"/>
  <c r="E10122" i="3"/>
  <c r="L10120" i="3"/>
  <c r="E10120" i="3"/>
  <c r="L10119" i="3"/>
  <c r="E10119" i="3"/>
  <c r="L10118" i="3"/>
  <c r="E10118" i="3"/>
  <c r="M10118" i="3" s="1"/>
  <c r="L10117" i="3"/>
  <c r="L10116" i="3" s="1"/>
  <c r="E10117" i="3"/>
  <c r="M10117" i="3" s="1"/>
  <c r="K10116" i="3"/>
  <c r="J10116" i="3"/>
  <c r="I10116" i="3"/>
  <c r="H10116" i="3"/>
  <c r="G10116" i="3"/>
  <c r="F10116" i="3"/>
  <c r="L10115" i="3"/>
  <c r="E10115" i="3"/>
  <c r="L10114" i="3"/>
  <c r="E10114" i="3"/>
  <c r="L10113" i="3"/>
  <c r="L10112" i="3" s="1"/>
  <c r="E10113" i="3"/>
  <c r="K10112" i="3"/>
  <c r="J10112" i="3"/>
  <c r="I10112" i="3"/>
  <c r="H10112" i="3"/>
  <c r="G10112" i="3"/>
  <c r="F10112" i="3"/>
  <c r="L10111" i="3"/>
  <c r="E10111" i="3"/>
  <c r="M10111" i="3" s="1"/>
  <c r="L10110" i="3"/>
  <c r="E10110" i="3"/>
  <c r="M10110" i="3" s="1"/>
  <c r="L10109" i="3"/>
  <c r="E10109" i="3"/>
  <c r="M10109" i="3" s="1"/>
  <c r="L10108" i="3"/>
  <c r="M10108" i="3" s="1"/>
  <c r="E10108" i="3"/>
  <c r="L10107" i="3"/>
  <c r="E10107" i="3"/>
  <c r="L10106" i="3"/>
  <c r="E10106" i="3"/>
  <c r="L10105" i="3"/>
  <c r="E10105" i="3"/>
  <c r="K10104" i="3"/>
  <c r="J10104" i="3"/>
  <c r="I10104" i="3"/>
  <c r="H10104" i="3"/>
  <c r="G10104" i="3"/>
  <c r="F10104" i="3"/>
  <c r="L10103" i="3"/>
  <c r="M10103" i="3" s="1"/>
  <c r="E10103" i="3"/>
  <c r="L10102" i="3"/>
  <c r="E10102" i="3"/>
  <c r="L10101" i="3"/>
  <c r="E10101" i="3"/>
  <c r="E10100" i="3" s="1"/>
  <c r="K10100" i="3"/>
  <c r="J10100" i="3"/>
  <c r="I10100" i="3"/>
  <c r="H10100" i="3"/>
  <c r="G10100" i="3"/>
  <c r="F10100" i="3"/>
  <c r="L10099" i="3"/>
  <c r="M10099" i="3"/>
  <c r="E10099" i="3"/>
  <c r="L10098" i="3"/>
  <c r="M10098" i="3" s="1"/>
  <c r="E10098" i="3"/>
  <c r="L10097" i="3"/>
  <c r="E10097" i="3"/>
  <c r="L10096" i="3"/>
  <c r="E10096" i="3"/>
  <c r="L10095" i="3"/>
  <c r="E10095" i="3"/>
  <c r="M10095" i="3" s="1"/>
  <c r="L10094" i="3"/>
  <c r="E10094" i="3"/>
  <c r="M10094" i="3" s="1"/>
  <c r="K10093" i="3"/>
  <c r="J10093" i="3"/>
  <c r="I10093" i="3"/>
  <c r="H10093" i="3"/>
  <c r="G10093" i="3"/>
  <c r="F10093" i="3"/>
  <c r="L10092" i="3"/>
  <c r="E10092" i="3"/>
  <c r="L10091" i="3"/>
  <c r="E10091" i="3"/>
  <c r="M10091" i="3" s="1"/>
  <c r="L10090" i="3"/>
  <c r="E10090" i="3"/>
  <c r="L10089" i="3"/>
  <c r="E10089" i="3"/>
  <c r="M10089" i="3" s="1"/>
  <c r="L10088" i="3"/>
  <c r="E10088" i="3"/>
  <c r="M10088" i="3" s="1"/>
  <c r="L10087" i="3"/>
  <c r="M10087" i="3" s="1"/>
  <c r="E10087" i="3"/>
  <c r="K10086" i="3"/>
  <c r="J10086" i="3"/>
  <c r="I10086" i="3"/>
  <c r="H10086" i="3"/>
  <c r="G10086" i="3"/>
  <c r="F10086" i="3"/>
  <c r="L10085" i="3"/>
  <c r="E10085" i="3"/>
  <c r="M10085" i="3" s="1"/>
  <c r="L10084" i="3"/>
  <c r="E10084" i="3"/>
  <c r="M10084" i="3" s="1"/>
  <c r="L10083" i="3"/>
  <c r="M10083" i="3"/>
  <c r="E10083" i="3"/>
  <c r="L10082" i="3"/>
  <c r="M10082" i="3" s="1"/>
  <c r="E10082" i="3"/>
  <c r="L10081" i="3"/>
  <c r="E10081" i="3"/>
  <c r="M10080" i="3"/>
  <c r="L10080" i="3"/>
  <c r="E10080" i="3"/>
  <c r="L10079" i="3"/>
  <c r="M10079" i="3"/>
  <c r="E10079" i="3"/>
  <c r="L10078" i="3"/>
  <c r="E10078" i="3"/>
  <c r="K10077" i="3"/>
  <c r="J10077" i="3"/>
  <c r="I10077" i="3"/>
  <c r="H10077" i="3"/>
  <c r="G10077" i="3"/>
  <c r="F10077" i="3"/>
  <c r="L10076" i="3"/>
  <c r="E10076" i="3"/>
  <c r="M10076" i="3"/>
  <c r="L10075" i="3"/>
  <c r="E10075" i="3"/>
  <c r="M10075" i="3" s="1"/>
  <c r="L10074" i="3"/>
  <c r="M10074" i="3" s="1"/>
  <c r="E10074" i="3"/>
  <c r="L10073" i="3"/>
  <c r="E10073" i="3"/>
  <c r="M10073" i="3" s="1"/>
  <c r="L10072" i="3"/>
  <c r="E10072" i="3"/>
  <c r="M10072" i="3" s="1"/>
  <c r="L10071" i="3"/>
  <c r="E10071" i="3"/>
  <c r="L10070" i="3"/>
  <c r="M10070" i="3" s="1"/>
  <c r="E10070" i="3"/>
  <c r="L10069" i="3"/>
  <c r="E10069" i="3"/>
  <c r="K10068" i="3"/>
  <c r="J10068" i="3"/>
  <c r="I10068" i="3"/>
  <c r="H10068" i="3"/>
  <c r="G10068" i="3"/>
  <c r="F10068" i="3"/>
  <c r="L10067" i="3"/>
  <c r="E10067" i="3"/>
  <c r="M10067" i="3" s="1"/>
  <c r="L10066" i="3"/>
  <c r="E10066" i="3"/>
  <c r="E10064" i="3" s="1"/>
  <c r="L10065" i="3"/>
  <c r="E10065" i="3"/>
  <c r="M10065" i="3" s="1"/>
  <c r="K10064" i="3"/>
  <c r="J10064" i="3"/>
  <c r="I10064" i="3"/>
  <c r="H10064" i="3"/>
  <c r="G10064" i="3"/>
  <c r="F10064" i="3"/>
  <c r="L10063" i="3"/>
  <c r="E10063" i="3"/>
  <c r="M10063" i="3" s="1"/>
  <c r="L10062" i="3"/>
  <c r="E10062" i="3"/>
  <c r="M10062" i="3" s="1"/>
  <c r="L10061" i="3"/>
  <c r="M10061" i="3"/>
  <c r="E10061" i="3"/>
  <c r="L10060" i="3"/>
  <c r="M10060" i="3" s="1"/>
  <c r="E10060" i="3"/>
  <c r="L10059" i="3"/>
  <c r="M10059" i="3" s="1"/>
  <c r="E10059" i="3"/>
  <c r="K10058" i="3"/>
  <c r="J10058" i="3"/>
  <c r="I10058" i="3"/>
  <c r="H10058" i="3"/>
  <c r="G10058" i="3"/>
  <c r="F10058" i="3"/>
  <c r="E10058" i="3"/>
  <c r="L10057" i="3"/>
  <c r="E10057" i="3"/>
  <c r="M10056" i="3"/>
  <c r="L10056" i="3"/>
  <c r="E10056" i="3"/>
  <c r="L10055" i="3"/>
  <c r="M10055" i="3"/>
  <c r="E10055" i="3"/>
  <c r="L10054" i="3"/>
  <c r="E10054" i="3"/>
  <c r="L10053" i="3"/>
  <c r="L10052" i="3" s="1"/>
  <c r="E10053" i="3"/>
  <c r="K10052" i="3"/>
  <c r="J10052" i="3"/>
  <c r="I10052" i="3"/>
  <c r="H10052" i="3"/>
  <c r="G10052" i="3"/>
  <c r="F10052" i="3"/>
  <c r="L10051" i="3"/>
  <c r="M10051" i="3" s="1"/>
  <c r="E10051" i="3"/>
  <c r="L10050" i="3"/>
  <c r="E10050" i="3"/>
  <c r="L10049" i="3"/>
  <c r="E10049" i="3"/>
  <c r="K10048" i="3"/>
  <c r="J10048" i="3"/>
  <c r="I10048" i="3"/>
  <c r="H10048" i="3"/>
  <c r="G10048" i="3"/>
  <c r="F10048" i="3"/>
  <c r="L10047" i="3"/>
  <c r="E10047" i="3"/>
  <c r="L10046" i="3"/>
  <c r="E10046" i="3"/>
  <c r="M10046" i="3" s="1"/>
  <c r="L10045" i="3"/>
  <c r="E10045" i="3"/>
  <c r="L10044" i="3"/>
  <c r="E10044" i="3"/>
  <c r="L10043" i="3"/>
  <c r="E10043" i="3"/>
  <c r="L10042" i="3"/>
  <c r="E10042" i="3"/>
  <c r="M10042" i="3" s="1"/>
  <c r="L10041" i="3"/>
  <c r="E10041" i="3"/>
  <c r="M10041" i="3" s="1"/>
  <c r="L10040" i="3"/>
  <c r="E10040" i="3"/>
  <c r="L10039" i="3"/>
  <c r="E10039" i="3"/>
  <c r="L10038" i="3"/>
  <c r="E10038" i="3"/>
  <c r="L10037" i="3"/>
  <c r="M10037" i="3" s="1"/>
  <c r="E10037" i="3"/>
  <c r="L10036" i="3"/>
  <c r="E10036" i="3"/>
  <c r="L10035" i="3"/>
  <c r="E10035" i="3"/>
  <c r="L10034" i="3"/>
  <c r="E10034" i="3"/>
  <c r="M10034" i="3" s="1"/>
  <c r="L10033" i="3"/>
  <c r="E10033" i="3"/>
  <c r="L10032" i="3"/>
  <c r="E10032" i="3"/>
  <c r="L10031" i="3"/>
  <c r="E10031" i="3"/>
  <c r="K10030" i="3"/>
  <c r="J10030" i="3"/>
  <c r="I10030" i="3"/>
  <c r="H10030" i="3"/>
  <c r="G10030" i="3"/>
  <c r="F10030" i="3"/>
  <c r="L10029" i="3"/>
  <c r="E10029" i="3"/>
  <c r="M10029" i="3" s="1"/>
  <c r="L10028" i="3"/>
  <c r="E10028" i="3"/>
  <c r="M10028" i="3" s="1"/>
  <c r="L10027" i="3"/>
  <c r="E10027" i="3"/>
  <c r="M10027" i="3" s="1"/>
  <c r="L10026" i="3"/>
  <c r="M10026" i="3" s="1"/>
  <c r="E10026" i="3"/>
  <c r="L10025" i="3"/>
  <c r="E10025" i="3"/>
  <c r="L10024" i="3"/>
  <c r="E10024" i="3"/>
  <c r="L10023" i="3"/>
  <c r="M10023" i="3" s="1"/>
  <c r="E10023" i="3"/>
  <c r="L10022" i="3"/>
  <c r="E10022" i="3"/>
  <c r="K10021" i="3"/>
  <c r="J10021" i="3"/>
  <c r="I10021" i="3"/>
  <c r="H10021" i="3"/>
  <c r="G10021" i="3"/>
  <c r="F10021" i="3"/>
  <c r="L10020" i="3"/>
  <c r="E10020" i="3"/>
  <c r="L10019" i="3"/>
  <c r="E10019" i="3"/>
  <c r="L10018" i="3"/>
  <c r="E10018" i="3"/>
  <c r="M10018" i="3" s="1"/>
  <c r="L10017" i="3"/>
  <c r="E10017" i="3"/>
  <c r="M10017" i="3" s="1"/>
  <c r="L10016" i="3"/>
  <c r="E10016" i="3"/>
  <c r="K10015" i="3"/>
  <c r="J10015" i="3"/>
  <c r="I10015" i="3"/>
  <c r="H10015" i="3"/>
  <c r="G10015" i="3"/>
  <c r="F10015" i="3"/>
  <c r="L10014" i="3"/>
  <c r="M10014" i="3" s="1"/>
  <c r="E10014" i="3"/>
  <c r="L10013" i="3"/>
  <c r="L10012" i="3" s="1"/>
  <c r="E10013" i="3"/>
  <c r="E10012" i="3" s="1"/>
  <c r="K10012" i="3"/>
  <c r="J10012" i="3"/>
  <c r="I10012" i="3"/>
  <c r="H10012" i="3"/>
  <c r="G10012" i="3"/>
  <c r="F10012" i="3"/>
  <c r="C10009" i="3"/>
  <c r="N10127"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5" i="3"/>
  <c r="L9984" i="3"/>
  <c r="E9984" i="3"/>
  <c r="M9984" i="3" s="1"/>
  <c r="L9983" i="3"/>
  <c r="E9983" i="3"/>
  <c r="M9983" i="3" s="1"/>
  <c r="L9982" i="3"/>
  <c r="E9982" i="3"/>
  <c r="E9981" i="3" s="1"/>
  <c r="L9980" i="3"/>
  <c r="E9980" i="3"/>
  <c r="L9979" i="3"/>
  <c r="E9979" i="3"/>
  <c r="L9978" i="3"/>
  <c r="E9978" i="3"/>
  <c r="L9977" i="3"/>
  <c r="E9977" i="3"/>
  <c r="K9976" i="3"/>
  <c r="J9976" i="3"/>
  <c r="I9976" i="3"/>
  <c r="H9976" i="3"/>
  <c r="G9976" i="3"/>
  <c r="F9976" i="3"/>
  <c r="L9975" i="3"/>
  <c r="E9975" i="3"/>
  <c r="M9975" i="3"/>
  <c r="L9974" i="3"/>
  <c r="E9974" i="3"/>
  <c r="M9974" i="3" s="1"/>
  <c r="L9973" i="3"/>
  <c r="E9973" i="3"/>
  <c r="E9972" i="3" s="1"/>
  <c r="K9972" i="3"/>
  <c r="J9972" i="3"/>
  <c r="I9972" i="3"/>
  <c r="H9972" i="3"/>
  <c r="G9972" i="3"/>
  <c r="F9972" i="3"/>
  <c r="L9971" i="3"/>
  <c r="E9971" i="3"/>
  <c r="L9970" i="3"/>
  <c r="E9970" i="3"/>
  <c r="M9970" i="3" s="1"/>
  <c r="L9969" i="3"/>
  <c r="E9969" i="3"/>
  <c r="M9969" i="3" s="1"/>
  <c r="L9968" i="3"/>
  <c r="E9968" i="3"/>
  <c r="M9968" i="3" s="1"/>
  <c r="L9967" i="3"/>
  <c r="E9967" i="3"/>
  <c r="L9966" i="3"/>
  <c r="L9964" i="3" s="1"/>
  <c r="E9966" i="3"/>
  <c r="M9966" i="3" s="1"/>
  <c r="L9965" i="3"/>
  <c r="E9965" i="3"/>
  <c r="M9965" i="3" s="1"/>
  <c r="K9964" i="3"/>
  <c r="J9964" i="3"/>
  <c r="I9964" i="3"/>
  <c r="H9964" i="3"/>
  <c r="G9964" i="3"/>
  <c r="F9964" i="3"/>
  <c r="L9963" i="3"/>
  <c r="E9963" i="3"/>
  <c r="L9962" i="3"/>
  <c r="L9960" i="3" s="1"/>
  <c r="E9962" i="3"/>
  <c r="L9961" i="3"/>
  <c r="E9961" i="3"/>
  <c r="K9960" i="3"/>
  <c r="J9960" i="3"/>
  <c r="I9960" i="3"/>
  <c r="H9960" i="3"/>
  <c r="G9960" i="3"/>
  <c r="F9960" i="3"/>
  <c r="L9959" i="3"/>
  <c r="E9959" i="3"/>
  <c r="L9958" i="3"/>
  <c r="E9958" i="3"/>
  <c r="M9958" i="3" s="1"/>
  <c r="L9957" i="3"/>
  <c r="E9957" i="3"/>
  <c r="L9956" i="3"/>
  <c r="E9956" i="3"/>
  <c r="L9955" i="3"/>
  <c r="E9955" i="3"/>
  <c r="M9955" i="3" s="1"/>
  <c r="L9954" i="3"/>
  <c r="E9954" i="3"/>
  <c r="K9953" i="3"/>
  <c r="J9953" i="3"/>
  <c r="I9953" i="3"/>
  <c r="H9953" i="3"/>
  <c r="G9953" i="3"/>
  <c r="F9953" i="3"/>
  <c r="L9952" i="3"/>
  <c r="E9952" i="3"/>
  <c r="M9952" i="3" s="1"/>
  <c r="L9951" i="3"/>
  <c r="M9951" i="3" s="1"/>
  <c r="E9951" i="3"/>
  <c r="L9950" i="3"/>
  <c r="M9950" i="3" s="1"/>
  <c r="E9950" i="3"/>
  <c r="L9949" i="3"/>
  <c r="E9949" i="3"/>
  <c r="L9948" i="3"/>
  <c r="E9948" i="3"/>
  <c r="M9948" i="3"/>
  <c r="L9947" i="3"/>
  <c r="E9947" i="3"/>
  <c r="K9946" i="3"/>
  <c r="J9946" i="3"/>
  <c r="I9946" i="3"/>
  <c r="H9946" i="3"/>
  <c r="G9946" i="3"/>
  <c r="F9946" i="3"/>
  <c r="L9945" i="3"/>
  <c r="E9945" i="3"/>
  <c r="M9945" i="3" s="1"/>
  <c r="L9944" i="3"/>
  <c r="E9944" i="3"/>
  <c r="L9943" i="3"/>
  <c r="E9943" i="3"/>
  <c r="L9942" i="3"/>
  <c r="E9942" i="3"/>
  <c r="L9941" i="3"/>
  <c r="E9941" i="3"/>
  <c r="M9941" i="3"/>
  <c r="L9940" i="3"/>
  <c r="E9940" i="3"/>
  <c r="M9940" i="3" s="1"/>
  <c r="L9939" i="3"/>
  <c r="E9939" i="3"/>
  <c r="M9939" i="3" s="1"/>
  <c r="L9938" i="3"/>
  <c r="E9938" i="3"/>
  <c r="M9938" i="3" s="1"/>
  <c r="K9937" i="3"/>
  <c r="J9937" i="3"/>
  <c r="I9937" i="3"/>
  <c r="H9937" i="3"/>
  <c r="G9937" i="3"/>
  <c r="F9937" i="3"/>
  <c r="L9936" i="3"/>
  <c r="E9936" i="3"/>
  <c r="L9935" i="3"/>
  <c r="E9935" i="3"/>
  <c r="M9935" i="3" s="1"/>
  <c r="L9934" i="3"/>
  <c r="E9934" i="3"/>
  <c r="L9933" i="3"/>
  <c r="E9933" i="3"/>
  <c r="L9932" i="3"/>
  <c r="E9932" i="3"/>
  <c r="L9931" i="3"/>
  <c r="E9931" i="3"/>
  <c r="L9930" i="3"/>
  <c r="E9930" i="3"/>
  <c r="L9929" i="3"/>
  <c r="E9929" i="3"/>
  <c r="K9928" i="3"/>
  <c r="J9928" i="3"/>
  <c r="I9928" i="3"/>
  <c r="H9928" i="3"/>
  <c r="G9928" i="3"/>
  <c r="F9928" i="3"/>
  <c r="L9927" i="3"/>
  <c r="E9927" i="3"/>
  <c r="L9926" i="3"/>
  <c r="M9926" i="3" s="1"/>
  <c r="E9926" i="3"/>
  <c r="L9925" i="3"/>
  <c r="E9925" i="3"/>
  <c r="K9924" i="3"/>
  <c r="J9924" i="3"/>
  <c r="I9924" i="3"/>
  <c r="H9924" i="3"/>
  <c r="G9924" i="3"/>
  <c r="F9924" i="3"/>
  <c r="L9923" i="3"/>
  <c r="E9923" i="3"/>
  <c r="L9922" i="3"/>
  <c r="E9922" i="3"/>
  <c r="L9921" i="3"/>
  <c r="E9921" i="3"/>
  <c r="L9920" i="3"/>
  <c r="E9920" i="3"/>
  <c r="L9919" i="3"/>
  <c r="E9919" i="3"/>
  <c r="K9918" i="3"/>
  <c r="J9918" i="3"/>
  <c r="I9918" i="3"/>
  <c r="H9918" i="3"/>
  <c r="G9918" i="3"/>
  <c r="F9918" i="3"/>
  <c r="E9918" i="3"/>
  <c r="L9917" i="3"/>
  <c r="E9917" i="3"/>
  <c r="L9916" i="3"/>
  <c r="E9916" i="3"/>
  <c r="M9916" i="3" s="1"/>
  <c r="L9915" i="3"/>
  <c r="E9915" i="3"/>
  <c r="L9914" i="3"/>
  <c r="E9914" i="3"/>
  <c r="L9913" i="3"/>
  <c r="E9913" i="3"/>
  <c r="K9912" i="3"/>
  <c r="J9912" i="3"/>
  <c r="I9912" i="3"/>
  <c r="H9912" i="3"/>
  <c r="G9912" i="3"/>
  <c r="F9912" i="3"/>
  <c r="L9911" i="3"/>
  <c r="E9911" i="3"/>
  <c r="L9910" i="3"/>
  <c r="E9910" i="3"/>
  <c r="M9910" i="3" s="1"/>
  <c r="L9909" i="3"/>
  <c r="E9909" i="3"/>
  <c r="K9908" i="3"/>
  <c r="J9908" i="3"/>
  <c r="I9908" i="3"/>
  <c r="H9908" i="3"/>
  <c r="G9908" i="3"/>
  <c r="F9908" i="3"/>
  <c r="L9907" i="3"/>
  <c r="M9907" i="3"/>
  <c r="E9907" i="3"/>
  <c r="L9906" i="3"/>
  <c r="M9906" i="3" s="1"/>
  <c r="E9906" i="3"/>
  <c r="L9905" i="3"/>
  <c r="E9905" i="3"/>
  <c r="M9905" i="3" s="1"/>
  <c r="L9904" i="3"/>
  <c r="E9904" i="3"/>
  <c r="M9904" i="3" s="1"/>
  <c r="L9903" i="3"/>
  <c r="M9903" i="3"/>
  <c r="E9903" i="3"/>
  <c r="L9902" i="3"/>
  <c r="M9902" i="3" s="1"/>
  <c r="E9902" i="3"/>
  <c r="L9901" i="3"/>
  <c r="E9901" i="3"/>
  <c r="M9901" i="3" s="1"/>
  <c r="L9900" i="3"/>
  <c r="E9900" i="3"/>
  <c r="M9900" i="3" s="1"/>
  <c r="L9899" i="3"/>
  <c r="M9899" i="3"/>
  <c r="E9899" i="3"/>
  <c r="L9898" i="3"/>
  <c r="M9898" i="3" s="1"/>
  <c r="E9898" i="3"/>
  <c r="L9897" i="3"/>
  <c r="E9897" i="3"/>
  <c r="M9897" i="3" s="1"/>
  <c r="L9896" i="3"/>
  <c r="E9896" i="3"/>
  <c r="M9896" i="3" s="1"/>
  <c r="L9895" i="3"/>
  <c r="M9895" i="3"/>
  <c r="E9895" i="3"/>
  <c r="L9894" i="3"/>
  <c r="E9894" i="3"/>
  <c r="L9893" i="3"/>
  <c r="E9893" i="3"/>
  <c r="L9892" i="3"/>
  <c r="E9892" i="3"/>
  <c r="L9891" i="3"/>
  <c r="E9891" i="3"/>
  <c r="K9890" i="3"/>
  <c r="J9890" i="3"/>
  <c r="I9890" i="3"/>
  <c r="H9890" i="3"/>
  <c r="G9890" i="3"/>
  <c r="F9890" i="3"/>
  <c r="L9889" i="3"/>
  <c r="E9889" i="3"/>
  <c r="L9888" i="3"/>
  <c r="L9881" i="3" s="1"/>
  <c r="E9888" i="3"/>
  <c r="L9887" i="3"/>
  <c r="E9887" i="3"/>
  <c r="M9887" i="3"/>
  <c r="L9886" i="3"/>
  <c r="E9886" i="3"/>
  <c r="M9886" i="3" s="1"/>
  <c r="L9885" i="3"/>
  <c r="E9885" i="3"/>
  <c r="M9885" i="3" s="1"/>
  <c r="L9884" i="3"/>
  <c r="E9884" i="3"/>
  <c r="M9884" i="3" s="1"/>
  <c r="L9883" i="3"/>
  <c r="E9883" i="3"/>
  <c r="M9883" i="3" s="1"/>
  <c r="L9882" i="3"/>
  <c r="E9882" i="3"/>
  <c r="M9882" i="3" s="1"/>
  <c r="K9881" i="3"/>
  <c r="J9881" i="3"/>
  <c r="I9881" i="3"/>
  <c r="H9881" i="3"/>
  <c r="G9881" i="3"/>
  <c r="F9881" i="3"/>
  <c r="L9880" i="3"/>
  <c r="E9880" i="3"/>
  <c r="L9879" i="3"/>
  <c r="E9879" i="3"/>
  <c r="M9879" i="3" s="1"/>
  <c r="L9878" i="3"/>
  <c r="E9878" i="3"/>
  <c r="M9878" i="3" s="1"/>
  <c r="L9877" i="3"/>
  <c r="E9877" i="3"/>
  <c r="L9876" i="3"/>
  <c r="E9876" i="3"/>
  <c r="K9875" i="3"/>
  <c r="J9875" i="3"/>
  <c r="I9875" i="3"/>
  <c r="H9875" i="3"/>
  <c r="G9875" i="3"/>
  <c r="F9875" i="3"/>
  <c r="L9874" i="3"/>
  <c r="E9874" i="3"/>
  <c r="L9873" i="3"/>
  <c r="L9872" i="3" s="1"/>
  <c r="E9873" i="3"/>
  <c r="K9872" i="3"/>
  <c r="J9872" i="3"/>
  <c r="I9872" i="3"/>
  <c r="H9872" i="3"/>
  <c r="G9872" i="3"/>
  <c r="F9872" i="3"/>
  <c r="E9872" i="3"/>
  <c r="M9872" i="3" s="1"/>
  <c r="C9869" i="3"/>
  <c r="N9987"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E9846" i="3"/>
  <c r="M9846" i="3" s="1"/>
  <c r="M9845" i="3"/>
  <c r="L9844" i="3"/>
  <c r="E9844" i="3"/>
  <c r="M9844" i="3" s="1"/>
  <c r="L9843" i="3"/>
  <c r="E9843" i="3"/>
  <c r="M9843" i="3" s="1"/>
  <c r="L9842" i="3"/>
  <c r="L9841" i="3" s="1"/>
  <c r="E9842" i="3"/>
  <c r="M9840" i="3"/>
  <c r="L9840" i="3"/>
  <c r="E9840" i="3"/>
  <c r="L9839" i="3"/>
  <c r="E9839" i="3"/>
  <c r="L9838" i="3"/>
  <c r="E9838" i="3"/>
  <c r="M9838" i="3" s="1"/>
  <c r="L9837" i="3"/>
  <c r="E9837" i="3"/>
  <c r="M9837" i="3" s="1"/>
  <c r="K9836" i="3"/>
  <c r="J9836" i="3"/>
  <c r="I9836" i="3"/>
  <c r="H9836" i="3"/>
  <c r="G9836" i="3"/>
  <c r="F9836" i="3"/>
  <c r="L9835" i="3"/>
  <c r="E9835" i="3"/>
  <c r="M9835" i="3" s="1"/>
  <c r="L9834" i="3"/>
  <c r="E9834" i="3"/>
  <c r="L9833" i="3"/>
  <c r="L9832" i="3" s="1"/>
  <c r="E9833" i="3"/>
  <c r="M9833" i="3" s="1"/>
  <c r="K9832" i="3"/>
  <c r="J9832" i="3"/>
  <c r="I9832" i="3"/>
  <c r="H9832" i="3"/>
  <c r="G9832" i="3"/>
  <c r="F9832" i="3"/>
  <c r="L9831" i="3"/>
  <c r="E9831" i="3"/>
  <c r="L9830" i="3"/>
  <c r="E9830" i="3"/>
  <c r="L9829" i="3"/>
  <c r="E9829" i="3"/>
  <c r="L9828" i="3"/>
  <c r="E9828" i="3"/>
  <c r="L9827" i="3"/>
  <c r="E9827" i="3"/>
  <c r="L9826" i="3"/>
  <c r="E9826" i="3"/>
  <c r="L9825" i="3"/>
  <c r="E9825" i="3"/>
  <c r="K9824" i="3"/>
  <c r="J9824" i="3"/>
  <c r="I9824" i="3"/>
  <c r="H9824" i="3"/>
  <c r="G9824" i="3"/>
  <c r="F9824" i="3"/>
  <c r="L9823" i="3"/>
  <c r="E9823" i="3"/>
  <c r="M9823" i="3"/>
  <c r="L9822" i="3"/>
  <c r="M9822" i="3" s="1"/>
  <c r="E9822" i="3"/>
  <c r="L9821" i="3"/>
  <c r="E9821" i="3"/>
  <c r="K9820" i="3"/>
  <c r="J9820" i="3"/>
  <c r="I9820" i="3"/>
  <c r="H9820" i="3"/>
  <c r="G9820" i="3"/>
  <c r="F9820" i="3"/>
  <c r="E9820" i="3"/>
  <c r="L9819" i="3"/>
  <c r="E9819" i="3"/>
  <c r="M9819" i="3" s="1"/>
  <c r="L9818" i="3"/>
  <c r="E9818" i="3"/>
  <c r="M9818" i="3" s="1"/>
  <c r="L9817" i="3"/>
  <c r="M9817" i="3" s="1"/>
  <c r="E9817" i="3"/>
  <c r="L9816" i="3"/>
  <c r="M9816" i="3" s="1"/>
  <c r="E9816" i="3"/>
  <c r="L9815" i="3"/>
  <c r="E9815" i="3"/>
  <c r="L9814" i="3"/>
  <c r="M9814" i="3" s="1"/>
  <c r="E9814" i="3"/>
  <c r="K9813" i="3"/>
  <c r="J9813" i="3"/>
  <c r="I9813" i="3"/>
  <c r="H9813" i="3"/>
  <c r="G9813" i="3"/>
  <c r="F9813" i="3"/>
  <c r="L9812" i="3"/>
  <c r="E9812" i="3"/>
  <c r="M9812" i="3" s="1"/>
  <c r="L9811" i="3"/>
  <c r="E9811" i="3"/>
  <c r="L9810" i="3"/>
  <c r="E9810" i="3"/>
  <c r="L9809" i="3"/>
  <c r="E9809" i="3"/>
  <c r="M9809" i="3" s="1"/>
  <c r="L9808" i="3"/>
  <c r="E9808" i="3"/>
  <c r="L9807" i="3"/>
  <c r="L9806" i="3"/>
  <c r="E9807" i="3"/>
  <c r="M9807" i="3" s="1"/>
  <c r="K9806" i="3"/>
  <c r="J9806" i="3"/>
  <c r="I9806" i="3"/>
  <c r="H9806" i="3"/>
  <c r="G9806" i="3"/>
  <c r="F9806" i="3"/>
  <c r="L9805" i="3"/>
  <c r="M9805" i="3" s="1"/>
  <c r="E9805" i="3"/>
  <c r="L9804" i="3"/>
  <c r="M9804" i="3" s="1"/>
  <c r="E9804" i="3"/>
  <c r="L9803" i="3"/>
  <c r="E9803" i="3"/>
  <c r="L9802" i="3"/>
  <c r="E9802" i="3"/>
  <c r="M9802" i="3"/>
  <c r="L9801" i="3"/>
  <c r="E9801" i="3"/>
  <c r="L9800" i="3"/>
  <c r="E9800" i="3"/>
  <c r="L9799" i="3"/>
  <c r="E9799" i="3"/>
  <c r="M9799" i="3" s="1"/>
  <c r="L9798" i="3"/>
  <c r="E9798" i="3"/>
  <c r="M9798" i="3" s="1"/>
  <c r="K9797" i="3"/>
  <c r="J9797" i="3"/>
  <c r="I9797" i="3"/>
  <c r="H9797" i="3"/>
  <c r="G9797" i="3"/>
  <c r="F9797" i="3"/>
  <c r="L9796" i="3"/>
  <c r="E9796" i="3"/>
  <c r="L9795" i="3"/>
  <c r="M9795" i="3" s="1"/>
  <c r="E9795" i="3"/>
  <c r="L9794" i="3"/>
  <c r="E9794" i="3"/>
  <c r="L9793" i="3"/>
  <c r="E9793" i="3"/>
  <c r="L9792" i="3"/>
  <c r="E9792" i="3"/>
  <c r="L9791" i="3"/>
  <c r="E9791" i="3"/>
  <c r="L9790" i="3"/>
  <c r="E9790" i="3"/>
  <c r="L9789" i="3"/>
  <c r="E9789" i="3"/>
  <c r="K9788" i="3"/>
  <c r="J9788" i="3"/>
  <c r="I9788" i="3"/>
  <c r="H9788" i="3"/>
  <c r="G9788" i="3"/>
  <c r="F9788" i="3"/>
  <c r="L9787" i="3"/>
  <c r="E9787" i="3"/>
  <c r="M9787" i="3" s="1"/>
  <c r="L9786" i="3"/>
  <c r="E9786" i="3"/>
  <c r="M9786" i="3" s="1"/>
  <c r="L9785" i="3"/>
  <c r="E9785" i="3"/>
  <c r="K9784" i="3"/>
  <c r="J9784" i="3"/>
  <c r="I9784" i="3"/>
  <c r="H9784" i="3"/>
  <c r="G9784" i="3"/>
  <c r="F9784" i="3"/>
  <c r="L9783" i="3"/>
  <c r="E9783" i="3"/>
  <c r="L9782" i="3"/>
  <c r="E9782" i="3"/>
  <c r="L9781" i="3"/>
  <c r="E9781" i="3"/>
  <c r="M9781" i="3" s="1"/>
  <c r="L9780" i="3"/>
  <c r="E9780" i="3"/>
  <c r="L9779" i="3"/>
  <c r="E9779" i="3"/>
  <c r="E9778" i="3" s="1"/>
  <c r="K9778" i="3"/>
  <c r="J9778" i="3"/>
  <c r="I9778" i="3"/>
  <c r="H9778" i="3"/>
  <c r="G9778" i="3"/>
  <c r="F9778" i="3"/>
  <c r="L9777" i="3"/>
  <c r="M9777" i="3" s="1"/>
  <c r="E9777" i="3"/>
  <c r="L9776" i="3"/>
  <c r="E9776" i="3"/>
  <c r="L9775" i="3"/>
  <c r="E9775" i="3"/>
  <c r="M9775" i="3" s="1"/>
  <c r="L9774" i="3"/>
  <c r="E9774" i="3"/>
  <c r="M9774" i="3" s="1"/>
  <c r="L9773" i="3"/>
  <c r="E9773" i="3"/>
  <c r="K9772" i="3"/>
  <c r="J9772" i="3"/>
  <c r="I9772" i="3"/>
  <c r="H9772" i="3"/>
  <c r="G9772" i="3"/>
  <c r="F9772" i="3"/>
  <c r="L9771" i="3"/>
  <c r="E9771" i="3"/>
  <c r="M9771" i="3" s="1"/>
  <c r="L9770" i="3"/>
  <c r="E9770" i="3"/>
  <c r="L9769" i="3"/>
  <c r="E9769" i="3"/>
  <c r="E9768" i="3" s="1"/>
  <c r="K9768" i="3"/>
  <c r="J9768" i="3"/>
  <c r="I9768" i="3"/>
  <c r="H9768" i="3"/>
  <c r="G9768" i="3"/>
  <c r="F9768" i="3"/>
  <c r="L9767" i="3"/>
  <c r="E9767" i="3"/>
  <c r="M9767" i="3" s="1"/>
  <c r="L9766" i="3"/>
  <c r="E9766" i="3"/>
  <c r="L9765" i="3"/>
  <c r="E9765" i="3"/>
  <c r="L9764" i="3"/>
  <c r="E9764" i="3"/>
  <c r="L9763" i="3"/>
  <c r="E9763" i="3"/>
  <c r="M9763" i="3" s="1"/>
  <c r="L9762" i="3"/>
  <c r="E9762" i="3"/>
  <c r="L9761" i="3"/>
  <c r="E9761" i="3"/>
  <c r="L9760" i="3"/>
  <c r="E9760" i="3"/>
  <c r="L9759" i="3"/>
  <c r="E9759" i="3"/>
  <c r="M9759" i="3" s="1"/>
  <c r="L9758" i="3"/>
  <c r="E9758" i="3"/>
  <c r="L9757" i="3"/>
  <c r="E9757" i="3"/>
  <c r="L9756" i="3"/>
  <c r="E9756" i="3"/>
  <c r="L9755" i="3"/>
  <c r="E9755" i="3"/>
  <c r="M9755" i="3" s="1"/>
  <c r="L9754" i="3"/>
  <c r="E9754" i="3"/>
  <c r="L9753" i="3"/>
  <c r="E9753" i="3"/>
  <c r="M9752" i="3"/>
  <c r="L9752" i="3"/>
  <c r="E9752" i="3"/>
  <c r="L9751" i="3"/>
  <c r="E9751" i="3"/>
  <c r="K9750" i="3"/>
  <c r="J9750" i="3"/>
  <c r="I9750" i="3"/>
  <c r="H9750" i="3"/>
  <c r="G9750" i="3"/>
  <c r="F9750" i="3"/>
  <c r="M9749" i="3"/>
  <c r="L9749" i="3"/>
  <c r="E9749" i="3"/>
  <c r="L9748" i="3"/>
  <c r="E9748" i="3"/>
  <c r="L9747" i="3"/>
  <c r="E9747" i="3"/>
  <c r="M9747" i="3" s="1"/>
  <c r="L9746" i="3"/>
  <c r="E9746" i="3"/>
  <c r="L9745" i="3"/>
  <c r="E9745" i="3"/>
  <c r="M9745" i="3" s="1"/>
  <c r="L9744" i="3"/>
  <c r="M9744" i="3" s="1"/>
  <c r="E9744" i="3"/>
  <c r="L9743" i="3"/>
  <c r="E9743" i="3"/>
  <c r="L9742" i="3"/>
  <c r="E9742" i="3"/>
  <c r="K9741" i="3"/>
  <c r="J9741" i="3"/>
  <c r="J9850" i="3" s="1"/>
  <c r="I9741" i="3"/>
  <c r="H9741" i="3"/>
  <c r="G9741" i="3"/>
  <c r="F9741" i="3"/>
  <c r="L9740" i="3"/>
  <c r="E9740" i="3"/>
  <c r="L9739" i="3"/>
  <c r="E9739" i="3"/>
  <c r="L9738" i="3"/>
  <c r="M9738" i="3" s="1"/>
  <c r="E9738" i="3"/>
  <c r="L9737" i="3"/>
  <c r="E9737" i="3"/>
  <c r="L9736" i="3"/>
  <c r="E9736" i="3"/>
  <c r="K9735" i="3"/>
  <c r="J9735" i="3"/>
  <c r="I9735" i="3"/>
  <c r="H9735" i="3"/>
  <c r="G9735" i="3"/>
  <c r="F9735" i="3"/>
  <c r="L9734" i="3"/>
  <c r="E9734" i="3"/>
  <c r="M9733" i="3"/>
  <c r="L9733" i="3"/>
  <c r="L9732" i="3" s="1"/>
  <c r="E9733" i="3"/>
  <c r="K9732" i="3"/>
  <c r="J9732" i="3"/>
  <c r="I9732" i="3"/>
  <c r="H9732" i="3"/>
  <c r="G9732" i="3"/>
  <c r="F9732" i="3"/>
  <c r="E9732" i="3"/>
  <c r="M9732" i="3" s="1"/>
  <c r="C9729" i="3"/>
  <c r="N9847" i="3"/>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6" i="3" s="1"/>
  <c r="M9705" i="3"/>
  <c r="L9704" i="3"/>
  <c r="E9704" i="3"/>
  <c r="L9703" i="3"/>
  <c r="E9703" i="3"/>
  <c r="L9702" i="3"/>
  <c r="E9702" i="3"/>
  <c r="L9700" i="3"/>
  <c r="E9700" i="3"/>
  <c r="M9700" i="3" s="1"/>
  <c r="L9699" i="3"/>
  <c r="E9699" i="3"/>
  <c r="L9698" i="3"/>
  <c r="E9698" i="3"/>
  <c r="M9698" i="3"/>
  <c r="L9697" i="3"/>
  <c r="M9697" i="3" s="1"/>
  <c r="E9697" i="3"/>
  <c r="K9696" i="3"/>
  <c r="J9696" i="3"/>
  <c r="I9696" i="3"/>
  <c r="H9696" i="3"/>
  <c r="G9696" i="3"/>
  <c r="F9696" i="3"/>
  <c r="L9695" i="3"/>
  <c r="E9695" i="3"/>
  <c r="M9695" i="3" s="1"/>
  <c r="L9694" i="3"/>
  <c r="E9694" i="3"/>
  <c r="M9694" i="3" s="1"/>
  <c r="L9693" i="3"/>
  <c r="E9693" i="3"/>
  <c r="M9693" i="3" s="1"/>
  <c r="L9692" i="3"/>
  <c r="K9692" i="3"/>
  <c r="J9692" i="3"/>
  <c r="I9692" i="3"/>
  <c r="H9692" i="3"/>
  <c r="G9692" i="3"/>
  <c r="F9692" i="3"/>
  <c r="L9691" i="3"/>
  <c r="E9691" i="3"/>
  <c r="L9690" i="3"/>
  <c r="E9690" i="3"/>
  <c r="M9690" i="3" s="1"/>
  <c r="L9689" i="3"/>
  <c r="E9689" i="3"/>
  <c r="M9689" i="3" s="1"/>
  <c r="L9688" i="3"/>
  <c r="M9688" i="3" s="1"/>
  <c r="E9688" i="3"/>
  <c r="L9687" i="3"/>
  <c r="E9687" i="3"/>
  <c r="M9687" i="3" s="1"/>
  <c r="L9686" i="3"/>
  <c r="E9686" i="3"/>
  <c r="M9686" i="3" s="1"/>
  <c r="L9685" i="3"/>
  <c r="E9685" i="3"/>
  <c r="M9685" i="3" s="1"/>
  <c r="K9684" i="3"/>
  <c r="J9684" i="3"/>
  <c r="I9684" i="3"/>
  <c r="H9684" i="3"/>
  <c r="G9684" i="3"/>
  <c r="F9684" i="3"/>
  <c r="L9683" i="3"/>
  <c r="E9683" i="3"/>
  <c r="L9682" i="3"/>
  <c r="E9682" i="3"/>
  <c r="L9681" i="3"/>
  <c r="E9681" i="3"/>
  <c r="K9680" i="3"/>
  <c r="J9680" i="3"/>
  <c r="I9680" i="3"/>
  <c r="H9680" i="3"/>
  <c r="G9680" i="3"/>
  <c r="F9680" i="3"/>
  <c r="L9679" i="3"/>
  <c r="E9679" i="3"/>
  <c r="M9679" i="3" s="1"/>
  <c r="L9678" i="3"/>
  <c r="M9678" i="3" s="1"/>
  <c r="E9678" i="3"/>
  <c r="L9677" i="3"/>
  <c r="E9677" i="3"/>
  <c r="M9677" i="3" s="1"/>
  <c r="L9676" i="3"/>
  <c r="E9676" i="3"/>
  <c r="L9675" i="3"/>
  <c r="M9675" i="3" s="1"/>
  <c r="E9675" i="3"/>
  <c r="L9674" i="3"/>
  <c r="E9674" i="3"/>
  <c r="K9673" i="3"/>
  <c r="J9673" i="3"/>
  <c r="I9673" i="3"/>
  <c r="H9673" i="3"/>
  <c r="G9673" i="3"/>
  <c r="F9673" i="3"/>
  <c r="L9672" i="3"/>
  <c r="E9672" i="3"/>
  <c r="M9672" i="3" s="1"/>
  <c r="L9671" i="3"/>
  <c r="M9671" i="3" s="1"/>
  <c r="E9671" i="3"/>
  <c r="L9670" i="3"/>
  <c r="E9670" i="3"/>
  <c r="L9669" i="3"/>
  <c r="E9669" i="3"/>
  <c r="L9668" i="3"/>
  <c r="E9668" i="3"/>
  <c r="M9668" i="3"/>
  <c r="L9667" i="3"/>
  <c r="E9667" i="3"/>
  <c r="K9666" i="3"/>
  <c r="J9666" i="3"/>
  <c r="I9666" i="3"/>
  <c r="H9666" i="3"/>
  <c r="G9666" i="3"/>
  <c r="F9666" i="3"/>
  <c r="L9665" i="3"/>
  <c r="E9665" i="3"/>
  <c r="M9665" i="3"/>
  <c r="L9664" i="3"/>
  <c r="E9664" i="3"/>
  <c r="L9663" i="3"/>
  <c r="E9663" i="3"/>
  <c r="M9663" i="3" s="1"/>
  <c r="L9662" i="3"/>
  <c r="E9662" i="3"/>
  <c r="L9661" i="3"/>
  <c r="E9661" i="3"/>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M9651" i="3" s="1"/>
  <c r="L9650" i="3"/>
  <c r="E9650" i="3"/>
  <c r="M9650" i="3" s="1"/>
  <c r="L9649" i="3"/>
  <c r="L9648" i="3" s="1"/>
  <c r="E9649" i="3"/>
  <c r="M9649" i="3" s="1"/>
  <c r="K9648" i="3"/>
  <c r="J9648" i="3"/>
  <c r="I9648" i="3"/>
  <c r="H9648" i="3"/>
  <c r="G9648" i="3"/>
  <c r="F9648" i="3"/>
  <c r="L9647" i="3"/>
  <c r="E9647" i="3"/>
  <c r="M9647" i="3" s="1"/>
  <c r="L9646" i="3"/>
  <c r="E9646" i="3"/>
  <c r="L9645" i="3"/>
  <c r="L9644" i="3" s="1"/>
  <c r="E9645" i="3"/>
  <c r="M9645" i="3" s="1"/>
  <c r="K9644" i="3"/>
  <c r="J9644" i="3"/>
  <c r="I9644" i="3"/>
  <c r="H9644" i="3"/>
  <c r="G9644" i="3"/>
  <c r="F9644" i="3"/>
  <c r="L9643" i="3"/>
  <c r="E9643" i="3"/>
  <c r="L9642" i="3"/>
  <c r="E9642" i="3"/>
  <c r="M9642" i="3"/>
  <c r="L9641" i="3"/>
  <c r="E9641" i="3"/>
  <c r="M9641" i="3" s="1"/>
  <c r="L9640" i="3"/>
  <c r="E9640" i="3"/>
  <c r="L9639" i="3"/>
  <c r="E9639" i="3"/>
  <c r="M9639" i="3"/>
  <c r="K9638" i="3"/>
  <c r="J9638" i="3"/>
  <c r="I9638" i="3"/>
  <c r="H9638" i="3"/>
  <c r="G9638" i="3"/>
  <c r="F9638" i="3"/>
  <c r="L9637" i="3"/>
  <c r="E9637" i="3"/>
  <c r="L9636" i="3"/>
  <c r="E9636" i="3"/>
  <c r="M9636" i="3" s="1"/>
  <c r="L9635" i="3"/>
  <c r="E9635" i="3"/>
  <c r="M9635" i="3" s="1"/>
  <c r="L9634" i="3"/>
  <c r="E9634" i="3"/>
  <c r="L9633" i="3"/>
  <c r="M9633" i="3" s="1"/>
  <c r="L9632" i="3"/>
  <c r="E9633" i="3"/>
  <c r="K9632" i="3"/>
  <c r="J9632" i="3"/>
  <c r="I9632" i="3"/>
  <c r="H9632" i="3"/>
  <c r="G9632" i="3"/>
  <c r="F9632" i="3"/>
  <c r="L9631" i="3"/>
  <c r="E9631" i="3"/>
  <c r="L9630" i="3"/>
  <c r="E9630" i="3"/>
  <c r="L9629" i="3"/>
  <c r="E9629" i="3"/>
  <c r="M9629" i="3" s="1"/>
  <c r="K9628" i="3"/>
  <c r="J9628" i="3"/>
  <c r="I9628" i="3"/>
  <c r="H9628" i="3"/>
  <c r="G9628" i="3"/>
  <c r="F9628" i="3"/>
  <c r="L9627" i="3"/>
  <c r="E9627" i="3"/>
  <c r="L9626" i="3"/>
  <c r="E9626" i="3"/>
  <c r="M9626" i="3" s="1"/>
  <c r="L9625" i="3"/>
  <c r="E9625" i="3"/>
  <c r="M9625" i="3"/>
  <c r="L9624" i="3"/>
  <c r="E9624" i="3"/>
  <c r="L9623" i="3"/>
  <c r="E9623" i="3"/>
  <c r="M9623" i="3" s="1"/>
  <c r="L9622" i="3"/>
  <c r="E9622" i="3"/>
  <c r="M9622" i="3" s="1"/>
  <c r="L9621" i="3"/>
  <c r="E9621" i="3"/>
  <c r="L9620" i="3"/>
  <c r="E9620" i="3"/>
  <c r="M9620" i="3" s="1"/>
  <c r="L9619" i="3"/>
  <c r="E9619" i="3"/>
  <c r="L9618" i="3"/>
  <c r="E9618" i="3"/>
  <c r="M9618" i="3"/>
  <c r="L9617" i="3"/>
  <c r="E9617" i="3"/>
  <c r="L9616" i="3"/>
  <c r="E9616" i="3"/>
  <c r="M9616" i="3" s="1"/>
  <c r="L9615" i="3"/>
  <c r="E9615" i="3"/>
  <c r="M9615" i="3" s="1"/>
  <c r="L9614" i="3"/>
  <c r="E9614" i="3"/>
  <c r="L9613" i="3"/>
  <c r="E9613" i="3"/>
  <c r="L9612" i="3"/>
  <c r="E9612" i="3"/>
  <c r="L9611" i="3"/>
  <c r="E9611" i="3"/>
  <c r="M9611" i="3" s="1"/>
  <c r="K9610" i="3"/>
  <c r="J9610" i="3"/>
  <c r="I9610" i="3"/>
  <c r="H9610" i="3"/>
  <c r="G9610" i="3"/>
  <c r="F9610" i="3"/>
  <c r="L9609" i="3"/>
  <c r="E9609" i="3"/>
  <c r="M9609" i="3" s="1"/>
  <c r="L9608" i="3"/>
  <c r="E9608" i="3"/>
  <c r="L9607" i="3"/>
  <c r="E9607" i="3"/>
  <c r="L9606" i="3"/>
  <c r="E9606" i="3"/>
  <c r="M9606" i="3" s="1"/>
  <c r="L9605" i="3"/>
  <c r="E9605" i="3"/>
  <c r="L9604" i="3"/>
  <c r="E9604" i="3"/>
  <c r="L9603" i="3"/>
  <c r="E9603" i="3"/>
  <c r="L9602" i="3"/>
  <c r="E9602" i="3"/>
  <c r="L9601" i="3"/>
  <c r="K9601" i="3"/>
  <c r="J9601" i="3"/>
  <c r="I9601" i="3"/>
  <c r="H9601" i="3"/>
  <c r="G9601" i="3"/>
  <c r="F9601" i="3"/>
  <c r="L9600" i="3"/>
  <c r="E9600" i="3"/>
  <c r="L9599" i="3"/>
  <c r="E9599" i="3"/>
  <c r="M9599" i="3" s="1"/>
  <c r="L9598" i="3"/>
  <c r="E9598" i="3"/>
  <c r="L9597" i="3"/>
  <c r="E9597" i="3"/>
  <c r="L9596" i="3"/>
  <c r="E9596" i="3"/>
  <c r="M9596" i="3" s="1"/>
  <c r="K9595" i="3"/>
  <c r="J9595" i="3"/>
  <c r="I9595" i="3"/>
  <c r="H9595" i="3"/>
  <c r="G9595" i="3"/>
  <c r="F9595" i="3"/>
  <c r="L9594" i="3"/>
  <c r="E9594" i="3"/>
  <c r="L9593" i="3"/>
  <c r="E9593" i="3"/>
  <c r="L9592" i="3"/>
  <c r="K9592" i="3"/>
  <c r="J9592" i="3"/>
  <c r="I9592" i="3"/>
  <c r="H9592" i="3"/>
  <c r="G9592" i="3"/>
  <c r="F9592" i="3"/>
  <c r="C9589" i="3"/>
  <c r="N9707"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E9566" i="3"/>
  <c r="M9566" i="3" s="1"/>
  <c r="M9565" i="3"/>
  <c r="L9564" i="3"/>
  <c r="E9564" i="3"/>
  <c r="M9564" i="3" s="1"/>
  <c r="L9563" i="3"/>
  <c r="E9563" i="3"/>
  <c r="M9563" i="3" s="1"/>
  <c r="L9562" i="3"/>
  <c r="E9562" i="3"/>
  <c r="L9560" i="3"/>
  <c r="E9560" i="3"/>
  <c r="M9560" i="3" s="1"/>
  <c r="L9559" i="3"/>
  <c r="M9559" i="3" s="1"/>
  <c r="E9559" i="3"/>
  <c r="L9558" i="3"/>
  <c r="E9558" i="3"/>
  <c r="L9557" i="3"/>
  <c r="E9557" i="3"/>
  <c r="M9557" i="3"/>
  <c r="K9556" i="3"/>
  <c r="J9556" i="3"/>
  <c r="I9556" i="3"/>
  <c r="H9556" i="3"/>
  <c r="G9556" i="3"/>
  <c r="F9556" i="3"/>
  <c r="L9555" i="3"/>
  <c r="E9555" i="3"/>
  <c r="L9554" i="3"/>
  <c r="E9554" i="3"/>
  <c r="L9553" i="3"/>
  <c r="E9553" i="3"/>
  <c r="E9552" i="3" s="1"/>
  <c r="K9552" i="3"/>
  <c r="J9552" i="3"/>
  <c r="I9552" i="3"/>
  <c r="H9552" i="3"/>
  <c r="G9552" i="3"/>
  <c r="F9552" i="3"/>
  <c r="L9551" i="3"/>
  <c r="E9551" i="3"/>
  <c r="L9550" i="3"/>
  <c r="E9550" i="3"/>
  <c r="L9549" i="3"/>
  <c r="E9549" i="3"/>
  <c r="M9549" i="3"/>
  <c r="L9548" i="3"/>
  <c r="E9548" i="3"/>
  <c r="L9547" i="3"/>
  <c r="E9547" i="3"/>
  <c r="M9547" i="3" s="1"/>
  <c r="L9546" i="3"/>
  <c r="E9546" i="3"/>
  <c r="L9545" i="3"/>
  <c r="E9545" i="3"/>
  <c r="M9545" i="3" s="1"/>
  <c r="K9544" i="3"/>
  <c r="J9544" i="3"/>
  <c r="I9544" i="3"/>
  <c r="H9544" i="3"/>
  <c r="G9544" i="3"/>
  <c r="F9544" i="3"/>
  <c r="L9543" i="3"/>
  <c r="E9543" i="3"/>
  <c r="L9542" i="3"/>
  <c r="M9542" i="3" s="1"/>
  <c r="E9542" i="3"/>
  <c r="L9541" i="3"/>
  <c r="E9541" i="3"/>
  <c r="E9540" i="3" s="1"/>
  <c r="K9540" i="3"/>
  <c r="J9540" i="3"/>
  <c r="I9540" i="3"/>
  <c r="H9540" i="3"/>
  <c r="G9540" i="3"/>
  <c r="F9540" i="3"/>
  <c r="L9539" i="3"/>
  <c r="M9539" i="3"/>
  <c r="E9539" i="3"/>
  <c r="L9538" i="3"/>
  <c r="E9538" i="3"/>
  <c r="L9537" i="3"/>
  <c r="E9537" i="3"/>
  <c r="L9536" i="3"/>
  <c r="E9536" i="3"/>
  <c r="M9536" i="3" s="1"/>
  <c r="L9535" i="3"/>
  <c r="E9535" i="3"/>
  <c r="M9535" i="3" s="1"/>
  <c r="L9534" i="3"/>
  <c r="E9534" i="3"/>
  <c r="K9533" i="3"/>
  <c r="J9533" i="3"/>
  <c r="I9533" i="3"/>
  <c r="H9533" i="3"/>
  <c r="G9533" i="3"/>
  <c r="F9533" i="3"/>
  <c r="L9532" i="3"/>
  <c r="E9532" i="3"/>
  <c r="L9531" i="3"/>
  <c r="E9531" i="3"/>
  <c r="M9531" i="3" s="1"/>
  <c r="L9530" i="3"/>
  <c r="E9530" i="3"/>
  <c r="L9529" i="3"/>
  <c r="E9529" i="3"/>
  <c r="L9528" i="3"/>
  <c r="E9528" i="3"/>
  <c r="L9527" i="3"/>
  <c r="E9527" i="3"/>
  <c r="M9527" i="3" s="1"/>
  <c r="K9526" i="3"/>
  <c r="J9526" i="3"/>
  <c r="I9526" i="3"/>
  <c r="H9526" i="3"/>
  <c r="G9526" i="3"/>
  <c r="F9526" i="3"/>
  <c r="L9525" i="3"/>
  <c r="E9525" i="3"/>
  <c r="M9525" i="3" s="1"/>
  <c r="L9524" i="3"/>
  <c r="E9524" i="3"/>
  <c r="L9523" i="3"/>
  <c r="E9523" i="3"/>
  <c r="L9522" i="3"/>
  <c r="E9522" i="3"/>
  <c r="L9521" i="3"/>
  <c r="E9521" i="3"/>
  <c r="M9521" i="3" s="1"/>
  <c r="L9520" i="3"/>
  <c r="E9520" i="3"/>
  <c r="L9519" i="3"/>
  <c r="E9519" i="3"/>
  <c r="L9518" i="3"/>
  <c r="L9517" i="3" s="1"/>
  <c r="E9518" i="3"/>
  <c r="K9517" i="3"/>
  <c r="J9517" i="3"/>
  <c r="I9517" i="3"/>
  <c r="H9517" i="3"/>
  <c r="G9517" i="3"/>
  <c r="F9517" i="3"/>
  <c r="L9516" i="3"/>
  <c r="E9516" i="3"/>
  <c r="L9515" i="3"/>
  <c r="E9515" i="3"/>
  <c r="L9514" i="3"/>
  <c r="E9514" i="3"/>
  <c r="M9514" i="3" s="1"/>
  <c r="L9513" i="3"/>
  <c r="M9513" i="3"/>
  <c r="E9513" i="3"/>
  <c r="L9512" i="3"/>
  <c r="E9512" i="3"/>
  <c r="L9511" i="3"/>
  <c r="E9511" i="3"/>
  <c r="L9510" i="3"/>
  <c r="E9510" i="3"/>
  <c r="M9510" i="3" s="1"/>
  <c r="L9509" i="3"/>
  <c r="E9509" i="3"/>
  <c r="K9508" i="3"/>
  <c r="J9508" i="3"/>
  <c r="I9508" i="3"/>
  <c r="H9508" i="3"/>
  <c r="G9508" i="3"/>
  <c r="F9508" i="3"/>
  <c r="L9507" i="3"/>
  <c r="E9507" i="3"/>
  <c r="L9506" i="3"/>
  <c r="E9506" i="3"/>
  <c r="L9505" i="3"/>
  <c r="E9505" i="3"/>
  <c r="M9505" i="3" s="1"/>
  <c r="K9504" i="3"/>
  <c r="J9504" i="3"/>
  <c r="I9504" i="3"/>
  <c r="H9504" i="3"/>
  <c r="G9504" i="3"/>
  <c r="F9504" i="3"/>
  <c r="L9503" i="3"/>
  <c r="E9503" i="3"/>
  <c r="M9503" i="3"/>
  <c r="M9502" i="3"/>
  <c r="L9502" i="3"/>
  <c r="E9502" i="3"/>
  <c r="L9501" i="3"/>
  <c r="E9501" i="3"/>
  <c r="L9500" i="3"/>
  <c r="E9500" i="3"/>
  <c r="L9499" i="3"/>
  <c r="L9498" i="3" s="1"/>
  <c r="E9499" i="3"/>
  <c r="M9499" i="3" s="1"/>
  <c r="K9498" i="3"/>
  <c r="J9498" i="3"/>
  <c r="I9498" i="3"/>
  <c r="H9498" i="3"/>
  <c r="G9498" i="3"/>
  <c r="F9498" i="3"/>
  <c r="L9497" i="3"/>
  <c r="E9497" i="3"/>
  <c r="L9496" i="3"/>
  <c r="E9496" i="3"/>
  <c r="L9495" i="3"/>
  <c r="E9495" i="3"/>
  <c r="L9494" i="3"/>
  <c r="E9494" i="3"/>
  <c r="L9493" i="3"/>
  <c r="L9492" i="3" s="1"/>
  <c r="E9493" i="3"/>
  <c r="K9492" i="3"/>
  <c r="J9492" i="3"/>
  <c r="I9492" i="3"/>
  <c r="H9492" i="3"/>
  <c r="G9492" i="3"/>
  <c r="F9492" i="3"/>
  <c r="L9491" i="3"/>
  <c r="M9491" i="3" s="1"/>
  <c r="E9491" i="3"/>
  <c r="L9490" i="3"/>
  <c r="E9490" i="3"/>
  <c r="E9488" i="3"/>
  <c r="L9489" i="3"/>
  <c r="E9489" i="3"/>
  <c r="M9489" i="3" s="1"/>
  <c r="K9488" i="3"/>
  <c r="J9488" i="3"/>
  <c r="I9488" i="3"/>
  <c r="H9488" i="3"/>
  <c r="G9488" i="3"/>
  <c r="F9488" i="3"/>
  <c r="L9487" i="3"/>
  <c r="E9487" i="3"/>
  <c r="L9486" i="3"/>
  <c r="E9486" i="3"/>
  <c r="L9485" i="3"/>
  <c r="E9485" i="3"/>
  <c r="L9484" i="3"/>
  <c r="E9484" i="3"/>
  <c r="L9483" i="3"/>
  <c r="E9483" i="3"/>
  <c r="L9482" i="3"/>
  <c r="E9482" i="3"/>
  <c r="L9481" i="3"/>
  <c r="E9481" i="3"/>
  <c r="M9481" i="3"/>
  <c r="L9480" i="3"/>
  <c r="E9480" i="3"/>
  <c r="L9479" i="3"/>
  <c r="E9479" i="3"/>
  <c r="M9479" i="3" s="1"/>
  <c r="L9478" i="3"/>
  <c r="E9478" i="3"/>
  <c r="L9477" i="3"/>
  <c r="E9477" i="3"/>
  <c r="M9477" i="3" s="1"/>
  <c r="L9476" i="3"/>
  <c r="E9476" i="3"/>
  <c r="L9475" i="3"/>
  <c r="E9475" i="3"/>
  <c r="L9474" i="3"/>
  <c r="E9474" i="3"/>
  <c r="L9473" i="3"/>
  <c r="E9473" i="3"/>
  <c r="L9472" i="3"/>
  <c r="E9472" i="3"/>
  <c r="L9471" i="3"/>
  <c r="E9471" i="3"/>
  <c r="K9470" i="3"/>
  <c r="J9470" i="3"/>
  <c r="I9470" i="3"/>
  <c r="H9470" i="3"/>
  <c r="G9470" i="3"/>
  <c r="F9470" i="3"/>
  <c r="L9469" i="3"/>
  <c r="E9469" i="3"/>
  <c r="L9468" i="3"/>
  <c r="E9468" i="3"/>
  <c r="M9468" i="3"/>
  <c r="L9467" i="3"/>
  <c r="M9467" i="3" s="1"/>
  <c r="E9467" i="3"/>
  <c r="L9466" i="3"/>
  <c r="E9466" i="3"/>
  <c r="L9465" i="3"/>
  <c r="E9465" i="3"/>
  <c r="L9464" i="3"/>
  <c r="E9464" i="3"/>
  <c r="M9464" i="3" s="1"/>
  <c r="L9463" i="3"/>
  <c r="E9463" i="3"/>
  <c r="L9462" i="3"/>
  <c r="E9462" i="3"/>
  <c r="K9461" i="3"/>
  <c r="J9461" i="3"/>
  <c r="I9461" i="3"/>
  <c r="H9461" i="3"/>
  <c r="G9461" i="3"/>
  <c r="F9461" i="3"/>
  <c r="L9460" i="3"/>
  <c r="E9460" i="3"/>
  <c r="L9459" i="3"/>
  <c r="E9459" i="3"/>
  <c r="L9458" i="3"/>
  <c r="E9458" i="3"/>
  <c r="L9457" i="3"/>
  <c r="E9457" i="3"/>
  <c r="L9456" i="3"/>
  <c r="L9455" i="3" s="1"/>
  <c r="E9456" i="3"/>
  <c r="K9455" i="3"/>
  <c r="J9455" i="3"/>
  <c r="I9455" i="3"/>
  <c r="H9455" i="3"/>
  <c r="G9455" i="3"/>
  <c r="F9455" i="3"/>
  <c r="L9454" i="3"/>
  <c r="E9454" i="3"/>
  <c r="L9453" i="3"/>
  <c r="E9453" i="3"/>
  <c r="E9452" i="3" s="1"/>
  <c r="K9452" i="3"/>
  <c r="J9452" i="3"/>
  <c r="I9452" i="3"/>
  <c r="H9452" i="3"/>
  <c r="G9452" i="3"/>
  <c r="F9452" i="3"/>
  <c r="C9449" i="3"/>
  <c r="N9567" i="3"/>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E9423" i="3"/>
  <c r="E9421" i="3" s="1"/>
  <c r="L9422" i="3"/>
  <c r="E9422" i="3"/>
  <c r="L9420" i="3"/>
  <c r="E9420" i="3"/>
  <c r="L9419" i="3"/>
  <c r="E9419" i="3"/>
  <c r="M9418" i="3"/>
  <c r="L9418" i="3"/>
  <c r="E9418" i="3"/>
  <c r="L9417" i="3"/>
  <c r="L9416" i="3"/>
  <c r="E9417" i="3"/>
  <c r="K9416" i="3"/>
  <c r="J9416" i="3"/>
  <c r="I9416" i="3"/>
  <c r="H9416" i="3"/>
  <c r="G9416" i="3"/>
  <c r="F9416" i="3"/>
  <c r="L9415" i="3"/>
  <c r="E9415" i="3"/>
  <c r="L9414" i="3"/>
  <c r="E9414" i="3"/>
  <c r="M9414" i="3" s="1"/>
  <c r="L9413" i="3"/>
  <c r="L9412" i="3" s="1"/>
  <c r="E9413" i="3"/>
  <c r="K9412" i="3"/>
  <c r="J9412" i="3"/>
  <c r="I9412" i="3"/>
  <c r="H9412" i="3"/>
  <c r="G9412" i="3"/>
  <c r="F9412" i="3"/>
  <c r="M9411" i="3"/>
  <c r="L9411" i="3"/>
  <c r="E9411" i="3"/>
  <c r="L9410" i="3"/>
  <c r="E9410" i="3"/>
  <c r="M9410" i="3" s="1"/>
  <c r="L9409" i="3"/>
  <c r="E9409" i="3"/>
  <c r="M9409" i="3"/>
  <c r="L9408" i="3"/>
  <c r="M9408" i="3" s="1"/>
  <c r="E9408" i="3"/>
  <c r="L9407" i="3"/>
  <c r="E9407" i="3"/>
  <c r="M9407" i="3" s="1"/>
  <c r="L9406" i="3"/>
  <c r="E9406" i="3"/>
  <c r="L9405" i="3"/>
  <c r="E9405" i="3"/>
  <c r="M9405" i="3" s="1"/>
  <c r="K9404" i="3"/>
  <c r="J9404" i="3"/>
  <c r="I9404" i="3"/>
  <c r="H9404" i="3"/>
  <c r="G9404" i="3"/>
  <c r="F9404" i="3"/>
  <c r="L9403" i="3"/>
  <c r="E9403" i="3"/>
  <c r="M9403" i="3" s="1"/>
  <c r="L9402" i="3"/>
  <c r="E9402" i="3"/>
  <c r="E9400" i="3" s="1"/>
  <c r="L9401" i="3"/>
  <c r="E9401" i="3"/>
  <c r="K9400" i="3"/>
  <c r="J9400" i="3"/>
  <c r="I9400" i="3"/>
  <c r="H9400" i="3"/>
  <c r="G9400" i="3"/>
  <c r="F9400" i="3"/>
  <c r="L9399" i="3"/>
  <c r="E9399" i="3"/>
  <c r="M9399" i="3" s="1"/>
  <c r="L9398" i="3"/>
  <c r="E9398" i="3"/>
  <c r="M9398" i="3" s="1"/>
  <c r="L9397" i="3"/>
  <c r="E9397" i="3"/>
  <c r="M9397" i="3" s="1"/>
  <c r="L9396" i="3"/>
  <c r="E9396" i="3"/>
  <c r="M9396" i="3" s="1"/>
  <c r="L9395" i="3"/>
  <c r="E9395" i="3"/>
  <c r="L9394" i="3"/>
  <c r="E9394" i="3"/>
  <c r="E9393" i="3" s="1"/>
  <c r="K9393" i="3"/>
  <c r="J9393" i="3"/>
  <c r="I9393" i="3"/>
  <c r="H9393" i="3"/>
  <c r="G9393" i="3"/>
  <c r="F9393" i="3"/>
  <c r="L9392" i="3"/>
  <c r="E9392" i="3"/>
  <c r="M9392" i="3" s="1"/>
  <c r="L9391" i="3"/>
  <c r="E9391" i="3"/>
  <c r="M9391" i="3" s="1"/>
  <c r="L9390" i="3"/>
  <c r="E9390" i="3"/>
  <c r="M9390" i="3" s="1"/>
  <c r="L9389" i="3"/>
  <c r="E9389" i="3"/>
  <c r="M9389" i="3" s="1"/>
  <c r="L9388" i="3"/>
  <c r="L9386" i="3" s="1"/>
  <c r="E9388" i="3"/>
  <c r="L9387" i="3"/>
  <c r="E9387" i="3"/>
  <c r="M9387" i="3" s="1"/>
  <c r="K9386" i="3"/>
  <c r="J9386" i="3"/>
  <c r="I9386" i="3"/>
  <c r="H9386" i="3"/>
  <c r="G9386" i="3"/>
  <c r="F9386" i="3"/>
  <c r="L9385" i="3"/>
  <c r="E9385" i="3"/>
  <c r="M9385" i="3"/>
  <c r="L9384" i="3"/>
  <c r="E9384" i="3"/>
  <c r="M9384" i="3" s="1"/>
  <c r="L9383" i="3"/>
  <c r="M9383" i="3" s="1"/>
  <c r="E9383" i="3"/>
  <c r="L9382" i="3"/>
  <c r="E9382" i="3"/>
  <c r="M9382" i="3" s="1"/>
  <c r="L9381" i="3"/>
  <c r="E9381" i="3"/>
  <c r="M9381" i="3" s="1"/>
  <c r="L9380" i="3"/>
  <c r="M9380" i="3" s="1"/>
  <c r="E9380" i="3"/>
  <c r="L9379" i="3"/>
  <c r="M9379" i="3" s="1"/>
  <c r="E9379" i="3"/>
  <c r="L9378" i="3"/>
  <c r="E9378" i="3"/>
  <c r="K9377" i="3"/>
  <c r="J9377" i="3"/>
  <c r="I9377" i="3"/>
  <c r="H9377" i="3"/>
  <c r="G9377" i="3"/>
  <c r="F9377" i="3"/>
  <c r="M9376" i="3"/>
  <c r="L9376" i="3"/>
  <c r="E9376" i="3"/>
  <c r="L9375" i="3"/>
  <c r="E9375" i="3"/>
  <c r="M9375" i="3" s="1"/>
  <c r="L9374" i="3"/>
  <c r="M9374" i="3" s="1"/>
  <c r="E9374" i="3"/>
  <c r="L9373" i="3"/>
  <c r="E9373" i="3"/>
  <c r="L9372" i="3"/>
  <c r="E9372" i="3"/>
  <c r="M9372" i="3"/>
  <c r="L9371" i="3"/>
  <c r="E9371" i="3"/>
  <c r="L9370" i="3"/>
  <c r="M9370" i="3" s="1"/>
  <c r="E9370" i="3"/>
  <c r="L9369" i="3"/>
  <c r="E9369" i="3"/>
  <c r="M9369" i="3" s="1"/>
  <c r="K9368" i="3"/>
  <c r="J9368" i="3"/>
  <c r="I9368" i="3"/>
  <c r="H9368" i="3"/>
  <c r="G9368" i="3"/>
  <c r="F9368" i="3"/>
  <c r="L9367" i="3"/>
  <c r="E9367" i="3"/>
  <c r="L9366" i="3"/>
  <c r="E9366" i="3"/>
  <c r="L9365" i="3"/>
  <c r="E9365" i="3"/>
  <c r="K9364" i="3"/>
  <c r="J9364" i="3"/>
  <c r="I9364" i="3"/>
  <c r="H9364" i="3"/>
  <c r="G9364" i="3"/>
  <c r="F9364" i="3"/>
  <c r="L9363" i="3"/>
  <c r="E9363" i="3"/>
  <c r="M9363" i="3" s="1"/>
  <c r="L9362" i="3"/>
  <c r="E9362" i="3"/>
  <c r="L9361" i="3"/>
  <c r="M9361" i="3" s="1"/>
  <c r="E9361" i="3"/>
  <c r="L9360" i="3"/>
  <c r="E9360" i="3"/>
  <c r="M9360" i="3" s="1"/>
  <c r="L9359" i="3"/>
  <c r="L9358" i="3"/>
  <c r="E9359" i="3"/>
  <c r="K9358" i="3"/>
  <c r="J9358" i="3"/>
  <c r="I9358" i="3"/>
  <c r="H9358" i="3"/>
  <c r="G9358" i="3"/>
  <c r="F9358" i="3"/>
  <c r="L9357" i="3"/>
  <c r="E9357" i="3"/>
  <c r="L9356" i="3"/>
  <c r="E9356" i="3"/>
  <c r="L9355" i="3"/>
  <c r="E9355" i="3"/>
  <c r="L9354" i="3"/>
  <c r="E9354" i="3"/>
  <c r="M9354" i="3"/>
  <c r="L9353" i="3"/>
  <c r="E9353" i="3"/>
  <c r="K9352" i="3"/>
  <c r="J9352" i="3"/>
  <c r="I9352" i="3"/>
  <c r="H9352" i="3"/>
  <c r="G9352" i="3"/>
  <c r="F9352" i="3"/>
  <c r="L9351" i="3"/>
  <c r="E9351" i="3"/>
  <c r="M9351" i="3" s="1"/>
  <c r="L9350" i="3"/>
  <c r="L9348" i="3" s="1"/>
  <c r="E9350" i="3"/>
  <c r="L9349" i="3"/>
  <c r="E9349" i="3"/>
  <c r="K9348" i="3"/>
  <c r="J9348" i="3"/>
  <c r="I9348" i="3"/>
  <c r="H9348" i="3"/>
  <c r="G9348" i="3"/>
  <c r="F9348" i="3"/>
  <c r="L9347" i="3"/>
  <c r="E9347" i="3"/>
  <c r="M9347" i="3" s="1"/>
  <c r="L9346" i="3"/>
  <c r="E9346" i="3"/>
  <c r="L9345" i="3"/>
  <c r="E9345" i="3"/>
  <c r="M9345" i="3" s="1"/>
  <c r="L9344" i="3"/>
  <c r="E9344" i="3"/>
  <c r="L9343" i="3"/>
  <c r="M9343" i="3" s="1"/>
  <c r="E9343" i="3"/>
  <c r="L9342" i="3"/>
  <c r="E9342" i="3"/>
  <c r="M9342" i="3" s="1"/>
  <c r="L9341" i="3"/>
  <c r="E9341" i="3"/>
  <c r="M9341" i="3"/>
  <c r="M9340" i="3"/>
  <c r="L9340" i="3"/>
  <c r="E9340" i="3"/>
  <c r="L9339" i="3"/>
  <c r="M9339" i="3" s="1"/>
  <c r="E9339" i="3"/>
  <c r="L9338" i="3"/>
  <c r="E9338" i="3"/>
  <c r="L9337" i="3"/>
  <c r="E9337" i="3"/>
  <c r="L9336" i="3"/>
  <c r="E9336" i="3"/>
  <c r="L9335" i="3"/>
  <c r="M9335" i="3" s="1"/>
  <c r="E9335" i="3"/>
  <c r="L9334" i="3"/>
  <c r="E9334" i="3"/>
  <c r="M9334" i="3"/>
  <c r="L9333" i="3"/>
  <c r="E9333" i="3"/>
  <c r="M9333" i="3"/>
  <c r="M9332" i="3"/>
  <c r="L9332" i="3"/>
  <c r="E9332" i="3"/>
  <c r="L9331" i="3"/>
  <c r="E9331" i="3"/>
  <c r="K9330" i="3"/>
  <c r="J9330" i="3"/>
  <c r="I9330" i="3"/>
  <c r="H9330" i="3"/>
  <c r="G9330" i="3"/>
  <c r="F9330" i="3"/>
  <c r="L9329" i="3"/>
  <c r="E9329" i="3"/>
  <c r="L9328" i="3"/>
  <c r="E9328" i="3"/>
  <c r="M9328" i="3"/>
  <c r="L9327" i="3"/>
  <c r="M9327" i="3" s="1"/>
  <c r="E9327" i="3"/>
  <c r="L9326" i="3"/>
  <c r="M9326" i="3" s="1"/>
  <c r="E9326" i="3"/>
  <c r="L9325" i="3"/>
  <c r="E9325" i="3"/>
  <c r="L9324" i="3"/>
  <c r="E9324" i="3"/>
  <c r="L9323" i="3"/>
  <c r="E9323" i="3"/>
  <c r="M9323" i="3"/>
  <c r="L9322" i="3"/>
  <c r="E9322" i="3"/>
  <c r="K9321" i="3"/>
  <c r="J9321" i="3"/>
  <c r="I9321" i="3"/>
  <c r="H9321" i="3"/>
  <c r="G9321" i="3"/>
  <c r="F9321" i="3"/>
  <c r="L9320" i="3"/>
  <c r="E9320" i="3"/>
  <c r="L9319" i="3"/>
  <c r="E9319" i="3"/>
  <c r="M9319" i="3" s="1"/>
  <c r="L9318" i="3"/>
  <c r="E9318" i="3"/>
  <c r="L9317" i="3"/>
  <c r="E9317" i="3"/>
  <c r="E9315" i="3" s="1"/>
  <c r="L9316" i="3"/>
  <c r="E9316" i="3"/>
  <c r="K9315" i="3"/>
  <c r="J9315" i="3"/>
  <c r="I9315" i="3"/>
  <c r="H9315" i="3"/>
  <c r="G9315" i="3"/>
  <c r="F9315" i="3"/>
  <c r="L9314" i="3"/>
  <c r="E9314" i="3"/>
  <c r="L9313" i="3"/>
  <c r="E9313" i="3"/>
  <c r="K9312" i="3"/>
  <c r="J9312" i="3"/>
  <c r="I9312" i="3"/>
  <c r="H9312" i="3"/>
  <c r="G9312" i="3"/>
  <c r="F9312" i="3"/>
  <c r="C9309" i="3"/>
  <c r="N9427"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6" i="3" s="1"/>
  <c r="M9285" i="3"/>
  <c r="L9284" i="3"/>
  <c r="M9284" i="3" s="1"/>
  <c r="E9284" i="3"/>
  <c r="L9283" i="3"/>
  <c r="E9283" i="3"/>
  <c r="L9282" i="3"/>
  <c r="E9282" i="3"/>
  <c r="M9282" i="3"/>
  <c r="L9280" i="3"/>
  <c r="M9280" i="3" s="1"/>
  <c r="E9280" i="3"/>
  <c r="L9279" i="3"/>
  <c r="E9279" i="3"/>
  <c r="M9279" i="3" s="1"/>
  <c r="L9278" i="3"/>
  <c r="L9276" i="3"/>
  <c r="E9278" i="3"/>
  <c r="M9278" i="3" s="1"/>
  <c r="L9277" i="3"/>
  <c r="E9277" i="3"/>
  <c r="M9277" i="3" s="1"/>
  <c r="K9276" i="3"/>
  <c r="J9276" i="3"/>
  <c r="I9276" i="3"/>
  <c r="H9276" i="3"/>
  <c r="G9276" i="3"/>
  <c r="F9276" i="3"/>
  <c r="L9275" i="3"/>
  <c r="E9275" i="3"/>
  <c r="M9275" i="3" s="1"/>
  <c r="L9274" i="3"/>
  <c r="E9274" i="3"/>
  <c r="L9273" i="3"/>
  <c r="L9272" i="3" s="1"/>
  <c r="E9273" i="3"/>
  <c r="K9272" i="3"/>
  <c r="J9272" i="3"/>
  <c r="I9272" i="3"/>
  <c r="H9272" i="3"/>
  <c r="G9272" i="3"/>
  <c r="F9272" i="3"/>
  <c r="L9271" i="3"/>
  <c r="M9271" i="3" s="1"/>
  <c r="E9271" i="3"/>
  <c r="L9270" i="3"/>
  <c r="E9270" i="3"/>
  <c r="M9270" i="3" s="1"/>
  <c r="L9269" i="3"/>
  <c r="E9269" i="3"/>
  <c r="L9268" i="3"/>
  <c r="E9268" i="3"/>
  <c r="M9267" i="3"/>
  <c r="L9267" i="3"/>
  <c r="E9267" i="3"/>
  <c r="L9266" i="3"/>
  <c r="M9266" i="3" s="1"/>
  <c r="E9266" i="3"/>
  <c r="L9265" i="3"/>
  <c r="E9265" i="3"/>
  <c r="K9264" i="3"/>
  <c r="J9264" i="3"/>
  <c r="I9264" i="3"/>
  <c r="H9264" i="3"/>
  <c r="G9264" i="3"/>
  <c r="F9264" i="3"/>
  <c r="L9263" i="3"/>
  <c r="E9263" i="3"/>
  <c r="M9263" i="3"/>
  <c r="L9262" i="3"/>
  <c r="E9262" i="3"/>
  <c r="M9261" i="3"/>
  <c r="L9261" i="3"/>
  <c r="L9260" i="3" s="1"/>
  <c r="E9261" i="3"/>
  <c r="K9260" i="3"/>
  <c r="J9260" i="3"/>
  <c r="I9260" i="3"/>
  <c r="H9260" i="3"/>
  <c r="G9260" i="3"/>
  <c r="F9260" i="3"/>
  <c r="L9259" i="3"/>
  <c r="E9259" i="3"/>
  <c r="M9259" i="3" s="1"/>
  <c r="L9258" i="3"/>
  <c r="E9258" i="3"/>
  <c r="M9258" i="3" s="1"/>
  <c r="L9257" i="3"/>
  <c r="E9257" i="3"/>
  <c r="L9256" i="3"/>
  <c r="E9256" i="3"/>
  <c r="M9256" i="3" s="1"/>
  <c r="L9255" i="3"/>
  <c r="L9253" i="3" s="1"/>
  <c r="E9255" i="3"/>
  <c r="L9254" i="3"/>
  <c r="E9254" i="3"/>
  <c r="K9253" i="3"/>
  <c r="J9253" i="3"/>
  <c r="I9253" i="3"/>
  <c r="H9253" i="3"/>
  <c r="G9253" i="3"/>
  <c r="F9253" i="3"/>
  <c r="L9252" i="3"/>
  <c r="E9252" i="3"/>
  <c r="M9252" i="3"/>
  <c r="L9251" i="3"/>
  <c r="M9251" i="3" s="1"/>
  <c r="E9251" i="3"/>
  <c r="L9250" i="3"/>
  <c r="E9250" i="3"/>
  <c r="L9249" i="3"/>
  <c r="E9249" i="3"/>
  <c r="L9248" i="3"/>
  <c r="E9248" i="3"/>
  <c r="M9248" i="3" s="1"/>
  <c r="L9247" i="3"/>
  <c r="E9247" i="3"/>
  <c r="K9246" i="3"/>
  <c r="J9246" i="3"/>
  <c r="I9246" i="3"/>
  <c r="H9246" i="3"/>
  <c r="G9246" i="3"/>
  <c r="F9246" i="3"/>
  <c r="L9245" i="3"/>
  <c r="M9245" i="3" s="1"/>
  <c r="E9245" i="3"/>
  <c r="L9244" i="3"/>
  <c r="E9244" i="3"/>
  <c r="M9244" i="3" s="1"/>
  <c r="L9243" i="3"/>
  <c r="E9243" i="3"/>
  <c r="M9243" i="3" s="1"/>
  <c r="L9242" i="3"/>
  <c r="E9242" i="3"/>
  <c r="M9242" i="3" s="1"/>
  <c r="L9241" i="3"/>
  <c r="E9241" i="3"/>
  <c r="M9241" i="3" s="1"/>
  <c r="L9240" i="3"/>
  <c r="E9240" i="3"/>
  <c r="L9239" i="3"/>
  <c r="E9239" i="3"/>
  <c r="M9239" i="3" s="1"/>
  <c r="L9238" i="3"/>
  <c r="M9238" i="3" s="1"/>
  <c r="E9238" i="3"/>
  <c r="K9237" i="3"/>
  <c r="J9237" i="3"/>
  <c r="I9237" i="3"/>
  <c r="H9237" i="3"/>
  <c r="G9237" i="3"/>
  <c r="F9237" i="3"/>
  <c r="L9236" i="3"/>
  <c r="E9236" i="3"/>
  <c r="L9235" i="3"/>
  <c r="E9235" i="3"/>
  <c r="M9235" i="3" s="1"/>
  <c r="L9234" i="3"/>
  <c r="E9234" i="3"/>
  <c r="L9233" i="3"/>
  <c r="E9233" i="3"/>
  <c r="L9232" i="3"/>
  <c r="E9232" i="3"/>
  <c r="L9231" i="3"/>
  <c r="E9231" i="3"/>
  <c r="M9231" i="3"/>
  <c r="L9230" i="3"/>
  <c r="E9230" i="3"/>
  <c r="L9229" i="3"/>
  <c r="M9229" i="3" s="1"/>
  <c r="E9229" i="3"/>
  <c r="K9228" i="3"/>
  <c r="J9228" i="3"/>
  <c r="I9228" i="3"/>
  <c r="H9228" i="3"/>
  <c r="G9228" i="3"/>
  <c r="F9228" i="3"/>
  <c r="L9227" i="3"/>
  <c r="M9227" i="3" s="1"/>
  <c r="E9227" i="3"/>
  <c r="L9226" i="3"/>
  <c r="E9226" i="3"/>
  <c r="M9226" i="3" s="1"/>
  <c r="L9225" i="3"/>
  <c r="E9225" i="3"/>
  <c r="K9224" i="3"/>
  <c r="J9224" i="3"/>
  <c r="I9224" i="3"/>
  <c r="H9224" i="3"/>
  <c r="G9224" i="3"/>
  <c r="F9224" i="3"/>
  <c r="L9223" i="3"/>
  <c r="M9223" i="3" s="1"/>
  <c r="E9223" i="3"/>
  <c r="L9222" i="3"/>
  <c r="E9222" i="3"/>
  <c r="M9222" i="3" s="1"/>
  <c r="L9221" i="3"/>
  <c r="M9221" i="3" s="1"/>
  <c r="E9221" i="3"/>
  <c r="L9220" i="3"/>
  <c r="M9220" i="3" s="1"/>
  <c r="E9220" i="3"/>
  <c r="L9219" i="3"/>
  <c r="E9219" i="3"/>
  <c r="L9218" i="3"/>
  <c r="K9218" i="3"/>
  <c r="J9218" i="3"/>
  <c r="I9218" i="3"/>
  <c r="H9218" i="3"/>
  <c r="G9218" i="3"/>
  <c r="F9218" i="3"/>
  <c r="L9217" i="3"/>
  <c r="E9217" i="3"/>
  <c r="L9216" i="3"/>
  <c r="M9216" i="3" s="1"/>
  <c r="E9216" i="3"/>
  <c r="L9215" i="3"/>
  <c r="E9215" i="3"/>
  <c r="L9214" i="3"/>
  <c r="E9214" i="3"/>
  <c r="M9214" i="3" s="1"/>
  <c r="L9213" i="3"/>
  <c r="E9213" i="3"/>
  <c r="E9212" i="3" s="1"/>
  <c r="K9212" i="3"/>
  <c r="J9212" i="3"/>
  <c r="I9212" i="3"/>
  <c r="H9212" i="3"/>
  <c r="G9212" i="3"/>
  <c r="F9212" i="3"/>
  <c r="L9211" i="3"/>
  <c r="E9211" i="3"/>
  <c r="M9211" i="3" s="1"/>
  <c r="L9210" i="3"/>
  <c r="E9210" i="3"/>
  <c r="L9209" i="3"/>
  <c r="E9209" i="3"/>
  <c r="K9208" i="3"/>
  <c r="J9208" i="3"/>
  <c r="I9208" i="3"/>
  <c r="H9208" i="3"/>
  <c r="G9208" i="3"/>
  <c r="F9208" i="3"/>
  <c r="L9207" i="3"/>
  <c r="E9207" i="3"/>
  <c r="M9207" i="3" s="1"/>
  <c r="L9206" i="3"/>
  <c r="E9206" i="3"/>
  <c r="M9206" i="3" s="1"/>
  <c r="L9205" i="3"/>
  <c r="M9205" i="3" s="1"/>
  <c r="E9205" i="3"/>
  <c r="L9204" i="3"/>
  <c r="E9204" i="3"/>
  <c r="M9204" i="3"/>
  <c r="L9203" i="3"/>
  <c r="E9203" i="3"/>
  <c r="M9203" i="3"/>
  <c r="L9202" i="3"/>
  <c r="M9202" i="3" s="1"/>
  <c r="E9202" i="3"/>
  <c r="L9201" i="3"/>
  <c r="E9201" i="3"/>
  <c r="L9200" i="3"/>
  <c r="E9200" i="3"/>
  <c r="M9200" i="3" s="1"/>
  <c r="L9199" i="3"/>
  <c r="E9199" i="3"/>
  <c r="M9199" i="3" s="1"/>
  <c r="L9198" i="3"/>
  <c r="E9198" i="3"/>
  <c r="M9198" i="3" s="1"/>
  <c r="L9197" i="3"/>
  <c r="M9197" i="3" s="1"/>
  <c r="E9197" i="3"/>
  <c r="L9196" i="3"/>
  <c r="E9196" i="3"/>
  <c r="M9196" i="3" s="1"/>
  <c r="L9195" i="3"/>
  <c r="E9195" i="3"/>
  <c r="L9194" i="3"/>
  <c r="E9194" i="3"/>
  <c r="L9193" i="3"/>
  <c r="E9193" i="3"/>
  <c r="M9193" i="3" s="1"/>
  <c r="L9192" i="3"/>
  <c r="E9192" i="3"/>
  <c r="L9191" i="3"/>
  <c r="E9191" i="3"/>
  <c r="K9190" i="3"/>
  <c r="J9190" i="3"/>
  <c r="I9190" i="3"/>
  <c r="H9190" i="3"/>
  <c r="G9190" i="3"/>
  <c r="F9190" i="3"/>
  <c r="L9189" i="3"/>
  <c r="E9189" i="3"/>
  <c r="M9189" i="3" s="1"/>
  <c r="L9188" i="3"/>
  <c r="E9188" i="3"/>
  <c r="L9187" i="3"/>
  <c r="E9187" i="3"/>
  <c r="L9186" i="3"/>
  <c r="E9186" i="3"/>
  <c r="L9185" i="3"/>
  <c r="E9185" i="3"/>
  <c r="M9185" i="3" s="1"/>
  <c r="L9184" i="3"/>
  <c r="E9184" i="3"/>
  <c r="L9183" i="3"/>
  <c r="M9183" i="3" s="1"/>
  <c r="E9183" i="3"/>
  <c r="L9182" i="3"/>
  <c r="E9182" i="3"/>
  <c r="K9181" i="3"/>
  <c r="J9181" i="3"/>
  <c r="I9181" i="3"/>
  <c r="H9181" i="3"/>
  <c r="G9181" i="3"/>
  <c r="F9181" i="3"/>
  <c r="L9180" i="3"/>
  <c r="E9180" i="3"/>
  <c r="M9180" i="3" s="1"/>
  <c r="M9179" i="3"/>
  <c r="L9179" i="3"/>
  <c r="E9179" i="3"/>
  <c r="L9178" i="3"/>
  <c r="E9178" i="3"/>
  <c r="L9177" i="3"/>
  <c r="E9177" i="3"/>
  <c r="M9177" i="3" s="1"/>
  <c r="L9176" i="3"/>
  <c r="E9176" i="3"/>
  <c r="E9175" i="3" s="1"/>
  <c r="K9175" i="3"/>
  <c r="J9175" i="3"/>
  <c r="I9175" i="3"/>
  <c r="H9175" i="3"/>
  <c r="G9175" i="3"/>
  <c r="F9175" i="3"/>
  <c r="L9174" i="3"/>
  <c r="L9172" i="3"/>
  <c r="E9174" i="3"/>
  <c r="L9173" i="3"/>
  <c r="E9173" i="3"/>
  <c r="K9172" i="3"/>
  <c r="J9172" i="3"/>
  <c r="I9172" i="3"/>
  <c r="H9172" i="3"/>
  <c r="G9172" i="3"/>
  <c r="F9172" i="3"/>
  <c r="C9169" i="3"/>
  <c r="N9287" i="3"/>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5" i="3"/>
  <c r="L9144" i="3"/>
  <c r="E9144" i="3"/>
  <c r="L9143" i="3"/>
  <c r="E9143" i="3"/>
  <c r="M9143" i="3" s="1"/>
  <c r="L9142" i="3"/>
  <c r="E9142" i="3"/>
  <c r="L9140" i="3"/>
  <c r="E9140" i="3"/>
  <c r="M9140" i="3" s="1"/>
  <c r="L9139" i="3"/>
  <c r="E9139" i="3"/>
  <c r="L9138" i="3"/>
  <c r="E9138" i="3"/>
  <c r="L9137" i="3"/>
  <c r="E9137" i="3"/>
  <c r="K9136" i="3"/>
  <c r="J9136" i="3"/>
  <c r="I9136" i="3"/>
  <c r="H9136" i="3"/>
  <c r="G9136" i="3"/>
  <c r="F9136" i="3"/>
  <c r="L9135" i="3"/>
  <c r="M9135" i="3" s="1"/>
  <c r="E9135" i="3"/>
  <c r="L9134" i="3"/>
  <c r="M9134" i="3" s="1"/>
  <c r="E9134" i="3"/>
  <c r="L9133" i="3"/>
  <c r="E9133" i="3"/>
  <c r="K9132" i="3"/>
  <c r="J9132" i="3"/>
  <c r="I9132" i="3"/>
  <c r="H9132" i="3"/>
  <c r="G9132" i="3"/>
  <c r="F9132" i="3"/>
  <c r="L9131" i="3"/>
  <c r="E9131" i="3"/>
  <c r="M9131" i="3" s="1"/>
  <c r="L9130" i="3"/>
  <c r="E9130" i="3"/>
  <c r="L9129" i="3"/>
  <c r="E9129" i="3"/>
  <c r="M9129" i="3" s="1"/>
  <c r="L9128" i="3"/>
  <c r="E9128" i="3"/>
  <c r="M9128" i="3" s="1"/>
  <c r="M9127" i="3"/>
  <c r="L9127" i="3"/>
  <c r="E9127" i="3"/>
  <c r="L9126" i="3"/>
  <c r="E9126" i="3"/>
  <c r="M9126" i="3" s="1"/>
  <c r="L9125" i="3"/>
  <c r="E9125" i="3"/>
  <c r="M9125" i="3" s="1"/>
  <c r="K9124" i="3"/>
  <c r="J9124" i="3"/>
  <c r="I9124" i="3"/>
  <c r="H9124" i="3"/>
  <c r="G9124" i="3"/>
  <c r="F9124" i="3"/>
  <c r="L9123" i="3"/>
  <c r="E9123" i="3"/>
  <c r="L9122" i="3"/>
  <c r="E9122" i="3"/>
  <c r="L9121" i="3"/>
  <c r="E9121" i="3"/>
  <c r="M9121" i="3" s="1"/>
  <c r="L9120" i="3"/>
  <c r="K9120" i="3"/>
  <c r="J9120" i="3"/>
  <c r="I9120" i="3"/>
  <c r="H9120" i="3"/>
  <c r="G9120" i="3"/>
  <c r="F9120" i="3"/>
  <c r="L9119" i="3"/>
  <c r="E9119" i="3"/>
  <c r="M9119" i="3" s="1"/>
  <c r="L9118" i="3"/>
  <c r="M9118" i="3" s="1"/>
  <c r="E9118" i="3"/>
  <c r="L9117" i="3"/>
  <c r="E9117" i="3"/>
  <c r="M9117" i="3" s="1"/>
  <c r="L9116" i="3"/>
  <c r="E9116" i="3"/>
  <c r="L9115" i="3"/>
  <c r="E9115" i="3"/>
  <c r="M9115" i="3" s="1"/>
  <c r="L9114" i="3"/>
  <c r="E9114" i="3"/>
  <c r="K9113" i="3"/>
  <c r="J9113" i="3"/>
  <c r="I9113" i="3"/>
  <c r="H9113" i="3"/>
  <c r="G9113" i="3"/>
  <c r="F9113" i="3"/>
  <c r="L9112" i="3"/>
  <c r="E9112" i="3"/>
  <c r="M9112" i="3"/>
  <c r="L9111" i="3"/>
  <c r="M9111" i="3" s="1"/>
  <c r="E9111" i="3"/>
  <c r="L9110" i="3"/>
  <c r="M9110" i="3" s="1"/>
  <c r="E9110" i="3"/>
  <c r="L9109" i="3"/>
  <c r="E9109" i="3"/>
  <c r="L9108" i="3"/>
  <c r="M9108" i="3" s="1"/>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M9096" i="3"/>
  <c r="L9095" i="3"/>
  <c r="E9095" i="3"/>
  <c r="M9095" i="3"/>
  <c r="M9094" i="3"/>
  <c r="L9094" i="3"/>
  <c r="E9094" i="3"/>
  <c r="L9093" i="3"/>
  <c r="E9093" i="3"/>
  <c r="L9092" i="3"/>
  <c r="E9092" i="3"/>
  <c r="M9092" i="3"/>
  <c r="L9091" i="3"/>
  <c r="E9091" i="3"/>
  <c r="L9090" i="3"/>
  <c r="E9090" i="3"/>
  <c r="M9090" i="3" s="1"/>
  <c r="M9089" i="3"/>
  <c r="L9089" i="3"/>
  <c r="E9089" i="3"/>
  <c r="K9088" i="3"/>
  <c r="J9088" i="3"/>
  <c r="I9088" i="3"/>
  <c r="H9088" i="3"/>
  <c r="G9088" i="3"/>
  <c r="F9088" i="3"/>
  <c r="L9087" i="3"/>
  <c r="E9087" i="3"/>
  <c r="L9086" i="3"/>
  <c r="E9086" i="3"/>
  <c r="M9086" i="3" s="1"/>
  <c r="L9085" i="3"/>
  <c r="E9085" i="3"/>
  <c r="E9084" i="3" s="1"/>
  <c r="K9084" i="3"/>
  <c r="J9084" i="3"/>
  <c r="I9084" i="3"/>
  <c r="H9084" i="3"/>
  <c r="G9084" i="3"/>
  <c r="F9084" i="3"/>
  <c r="L9083" i="3"/>
  <c r="E9083" i="3"/>
  <c r="L9082" i="3"/>
  <c r="E9082" i="3"/>
  <c r="M9082" i="3" s="1"/>
  <c r="M9081" i="3"/>
  <c r="L9081" i="3"/>
  <c r="E9081" i="3"/>
  <c r="L9080" i="3"/>
  <c r="L9078" i="3" s="1"/>
  <c r="E9080" i="3"/>
  <c r="M9080" i="3" s="1"/>
  <c r="L9079" i="3"/>
  <c r="E9079" i="3"/>
  <c r="K9078" i="3"/>
  <c r="J9078" i="3"/>
  <c r="I9078" i="3"/>
  <c r="H9078" i="3"/>
  <c r="G9078" i="3"/>
  <c r="F9078" i="3"/>
  <c r="L9077" i="3"/>
  <c r="E9077" i="3"/>
  <c r="L9076" i="3"/>
  <c r="M9076" i="3" s="1"/>
  <c r="E9076" i="3"/>
  <c r="L9075" i="3"/>
  <c r="E9075" i="3"/>
  <c r="M9075" i="3" s="1"/>
  <c r="L9074" i="3"/>
  <c r="M9074" i="3" s="1"/>
  <c r="E9074" i="3"/>
  <c r="L9073" i="3"/>
  <c r="E9073" i="3"/>
  <c r="K9072" i="3"/>
  <c r="J9072" i="3"/>
  <c r="I9072" i="3"/>
  <c r="H9072" i="3"/>
  <c r="G9072" i="3"/>
  <c r="F9072" i="3"/>
  <c r="L9071" i="3"/>
  <c r="E9071" i="3"/>
  <c r="L9070" i="3"/>
  <c r="E9070" i="3"/>
  <c r="M9070" i="3" s="1"/>
  <c r="L9069" i="3"/>
  <c r="M9069" i="3" s="1"/>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L9058" i="3"/>
  <c r="E9058" i="3"/>
  <c r="L9057" i="3"/>
  <c r="E9057" i="3"/>
  <c r="L9056" i="3"/>
  <c r="E9056" i="3"/>
  <c r="M9056" i="3" s="1"/>
  <c r="L9055" i="3"/>
  <c r="E9055" i="3"/>
  <c r="L9054" i="3"/>
  <c r="E9054" i="3"/>
  <c r="M9054" i="3"/>
  <c r="L9053" i="3"/>
  <c r="E9053" i="3"/>
  <c r="L9052" i="3"/>
  <c r="M9052" i="3" s="1"/>
  <c r="E9052" i="3"/>
  <c r="L9051" i="3"/>
  <c r="E9051" i="3"/>
  <c r="K9050" i="3"/>
  <c r="J9050" i="3"/>
  <c r="I9050" i="3"/>
  <c r="H9050" i="3"/>
  <c r="G9050" i="3"/>
  <c r="F9050" i="3"/>
  <c r="L9049" i="3"/>
  <c r="E9049" i="3"/>
  <c r="L9048" i="3"/>
  <c r="E9048" i="3"/>
  <c r="M9048" i="3" s="1"/>
  <c r="L9047" i="3"/>
  <c r="E9047" i="3"/>
  <c r="L9046" i="3"/>
  <c r="E9046" i="3"/>
  <c r="L9045" i="3"/>
  <c r="E9045" i="3"/>
  <c r="L9044" i="3"/>
  <c r="E9044" i="3"/>
  <c r="M9044" i="3"/>
  <c r="L9043" i="3"/>
  <c r="E9043" i="3"/>
  <c r="L9042" i="3"/>
  <c r="E9042" i="3"/>
  <c r="K9041" i="3"/>
  <c r="J9041" i="3"/>
  <c r="I9041" i="3"/>
  <c r="H9041" i="3"/>
  <c r="G9041" i="3"/>
  <c r="F9041" i="3"/>
  <c r="L9040" i="3"/>
  <c r="E9040" i="3"/>
  <c r="M9040" i="3" s="1"/>
  <c r="L9039" i="3"/>
  <c r="E9039" i="3"/>
  <c r="M9039" i="3" s="1"/>
  <c r="L9038" i="3"/>
  <c r="E9038" i="3"/>
  <c r="L9037" i="3"/>
  <c r="E9037" i="3"/>
  <c r="M9037" i="3" s="1"/>
  <c r="L9036" i="3"/>
  <c r="E9036" i="3"/>
  <c r="K9035" i="3"/>
  <c r="J9035" i="3"/>
  <c r="I9035" i="3"/>
  <c r="H9035" i="3"/>
  <c r="G9035" i="3"/>
  <c r="F9035" i="3"/>
  <c r="L9034" i="3"/>
  <c r="E9034" i="3"/>
  <c r="M9034" i="3" s="1"/>
  <c r="L9033" i="3"/>
  <c r="L9032" i="3" s="1"/>
  <c r="E9033" i="3"/>
  <c r="K9032" i="3"/>
  <c r="J9032" i="3"/>
  <c r="I9032" i="3"/>
  <c r="H9032" i="3"/>
  <c r="G9032" i="3"/>
  <c r="F9032" i="3"/>
  <c r="C9029" i="3"/>
  <c r="N9147"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5" i="3"/>
  <c r="L9004" i="3"/>
  <c r="E9004" i="3"/>
  <c r="M9003" i="3"/>
  <c r="L9003" i="3"/>
  <c r="E9003" i="3"/>
  <c r="L9002" i="3"/>
  <c r="M9002" i="3" s="1"/>
  <c r="E9002" i="3"/>
  <c r="L9000" i="3"/>
  <c r="M9000" i="3" s="1"/>
  <c r="E9000" i="3"/>
  <c r="L8999" i="3"/>
  <c r="E8999" i="3"/>
  <c r="M8999" i="3" s="1"/>
  <c r="L8998" i="3"/>
  <c r="E8998" i="3"/>
  <c r="M8998" i="3"/>
  <c r="L8997" i="3"/>
  <c r="L8996" i="3" s="1"/>
  <c r="E8997" i="3"/>
  <c r="M8997" i="3"/>
  <c r="K8996" i="3"/>
  <c r="J8996" i="3"/>
  <c r="I8996" i="3"/>
  <c r="H8996" i="3"/>
  <c r="G8996" i="3"/>
  <c r="F8996" i="3"/>
  <c r="L8995" i="3"/>
  <c r="E8995" i="3"/>
  <c r="M8995" i="3" s="1"/>
  <c r="M8994" i="3"/>
  <c r="L8994" i="3"/>
  <c r="E8994" i="3"/>
  <c r="L8993" i="3"/>
  <c r="L8992" i="3" s="1"/>
  <c r="E8993" i="3"/>
  <c r="K8992" i="3"/>
  <c r="J8992" i="3"/>
  <c r="I8992" i="3"/>
  <c r="H8992" i="3"/>
  <c r="G8992" i="3"/>
  <c r="F8992" i="3"/>
  <c r="L8991" i="3"/>
  <c r="M8991" i="3" s="1"/>
  <c r="E8991" i="3"/>
  <c r="L8990" i="3"/>
  <c r="E8990" i="3"/>
  <c r="M8990" i="3" s="1"/>
  <c r="L8989" i="3"/>
  <c r="E8989" i="3"/>
  <c r="L8988" i="3"/>
  <c r="E8988" i="3"/>
  <c r="M8988" i="3" s="1"/>
  <c r="M8987" i="3"/>
  <c r="L8987" i="3"/>
  <c r="E8987" i="3"/>
  <c r="L8986" i="3"/>
  <c r="L8984" i="3" s="1"/>
  <c r="E8986" i="3"/>
  <c r="L8985" i="3"/>
  <c r="E8985" i="3"/>
  <c r="M8985" i="3" s="1"/>
  <c r="K8984" i="3"/>
  <c r="J8984" i="3"/>
  <c r="I8984" i="3"/>
  <c r="H8984" i="3"/>
  <c r="G8984" i="3"/>
  <c r="F8984" i="3"/>
  <c r="L8983" i="3"/>
  <c r="E8983" i="3"/>
  <c r="L8982" i="3"/>
  <c r="M8982" i="3" s="1"/>
  <c r="E8982" i="3"/>
  <c r="E8980" i="3" s="1"/>
  <c r="L8981" i="3"/>
  <c r="E8981" i="3"/>
  <c r="M8981" i="3" s="1"/>
  <c r="L8980" i="3"/>
  <c r="M8980" i="3" s="1"/>
  <c r="K8980" i="3"/>
  <c r="J8980" i="3"/>
  <c r="I8980" i="3"/>
  <c r="H8980" i="3"/>
  <c r="G8980" i="3"/>
  <c r="F8980" i="3"/>
  <c r="L8979" i="3"/>
  <c r="E8979" i="3"/>
  <c r="L8978" i="3"/>
  <c r="E8978" i="3"/>
  <c r="L8977" i="3"/>
  <c r="E8977" i="3"/>
  <c r="L8976" i="3"/>
  <c r="E8976" i="3"/>
  <c r="L8975" i="3"/>
  <c r="E8975" i="3"/>
  <c r="M8975" i="3" s="1"/>
  <c r="L8974" i="3"/>
  <c r="E8974" i="3"/>
  <c r="K8973" i="3"/>
  <c r="J8973" i="3"/>
  <c r="I8973" i="3"/>
  <c r="H8973" i="3"/>
  <c r="G8973" i="3"/>
  <c r="F8973" i="3"/>
  <c r="L8972" i="3"/>
  <c r="M8972" i="3" s="1"/>
  <c r="E8972" i="3"/>
  <c r="L8971" i="3"/>
  <c r="E8971" i="3"/>
  <c r="L8970" i="3"/>
  <c r="E8970" i="3"/>
  <c r="L8969" i="3"/>
  <c r="E8969" i="3"/>
  <c r="L8968" i="3"/>
  <c r="E8968" i="3"/>
  <c r="L8967" i="3"/>
  <c r="E8967" i="3"/>
  <c r="M8967" i="3"/>
  <c r="K8966" i="3"/>
  <c r="J8966" i="3"/>
  <c r="I8966" i="3"/>
  <c r="H8966" i="3"/>
  <c r="G8966" i="3"/>
  <c r="F8966" i="3"/>
  <c r="L8965" i="3"/>
  <c r="E8965" i="3"/>
  <c r="L8964" i="3"/>
  <c r="E8964" i="3"/>
  <c r="M8964" i="3" s="1"/>
  <c r="L8963" i="3"/>
  <c r="E8963" i="3"/>
  <c r="L8962" i="3"/>
  <c r="E8962" i="3"/>
  <c r="M8962" i="3"/>
  <c r="L8961" i="3"/>
  <c r="E8961" i="3"/>
  <c r="L8960" i="3"/>
  <c r="E8960" i="3"/>
  <c r="L8959" i="3"/>
  <c r="E8959" i="3"/>
  <c r="L8958" i="3"/>
  <c r="E8958" i="3"/>
  <c r="M8958" i="3" s="1"/>
  <c r="K8957" i="3"/>
  <c r="J8957" i="3"/>
  <c r="I8957" i="3"/>
  <c r="H8957" i="3"/>
  <c r="G8957" i="3"/>
  <c r="F8957" i="3"/>
  <c r="L8956" i="3"/>
  <c r="E8956" i="3"/>
  <c r="L8955" i="3"/>
  <c r="E8955" i="3"/>
  <c r="M8955" i="3" s="1"/>
  <c r="L8954" i="3"/>
  <c r="E8954" i="3"/>
  <c r="M8954" i="3" s="1"/>
  <c r="L8953" i="3"/>
  <c r="M8953" i="3" s="1"/>
  <c r="E8953" i="3"/>
  <c r="L8952" i="3"/>
  <c r="E8952" i="3"/>
  <c r="M8952" i="3"/>
  <c r="L8951" i="3"/>
  <c r="E8951" i="3"/>
  <c r="L8950" i="3"/>
  <c r="E8950" i="3"/>
  <c r="L8949" i="3"/>
  <c r="E8949" i="3"/>
  <c r="K8948" i="3"/>
  <c r="J8948" i="3"/>
  <c r="I8948" i="3"/>
  <c r="H8948" i="3"/>
  <c r="G8948" i="3"/>
  <c r="F8948" i="3"/>
  <c r="L8947" i="3"/>
  <c r="E8947" i="3"/>
  <c r="L8946" i="3"/>
  <c r="E8946" i="3"/>
  <c r="M8946" i="3" s="1"/>
  <c r="L8945" i="3"/>
  <c r="L8944" i="3" s="1"/>
  <c r="E8945" i="3"/>
  <c r="E8944" i="3" s="1"/>
  <c r="K8944" i="3"/>
  <c r="J8944" i="3"/>
  <c r="I8944" i="3"/>
  <c r="H8944" i="3"/>
  <c r="G8944" i="3"/>
  <c r="F8944" i="3"/>
  <c r="L8943" i="3"/>
  <c r="E8943" i="3"/>
  <c r="L8942" i="3"/>
  <c r="E8942" i="3"/>
  <c r="M8942" i="3" s="1"/>
  <c r="L8941" i="3"/>
  <c r="E8941" i="3"/>
  <c r="L8940" i="3"/>
  <c r="E8940" i="3"/>
  <c r="L8939" i="3"/>
  <c r="E8939" i="3"/>
  <c r="E8938" i="3" s="1"/>
  <c r="K8938" i="3"/>
  <c r="J8938" i="3"/>
  <c r="I8938" i="3"/>
  <c r="H8938" i="3"/>
  <c r="G8938" i="3"/>
  <c r="F8938" i="3"/>
  <c r="L8937" i="3"/>
  <c r="M8937" i="3" s="1"/>
  <c r="E8937" i="3"/>
  <c r="L8936" i="3"/>
  <c r="E8936" i="3"/>
  <c r="L8935" i="3"/>
  <c r="E8935" i="3"/>
  <c r="L8934" i="3"/>
  <c r="E8934" i="3"/>
  <c r="M8934" i="3" s="1"/>
  <c r="L8933" i="3"/>
  <c r="L8932" i="3" s="1"/>
  <c r="E8933" i="3"/>
  <c r="E8932" i="3" s="1"/>
  <c r="K8932" i="3"/>
  <c r="J8932" i="3"/>
  <c r="I8932" i="3"/>
  <c r="H8932" i="3"/>
  <c r="G8932" i="3"/>
  <c r="F8932" i="3"/>
  <c r="L8931" i="3"/>
  <c r="E8931" i="3"/>
  <c r="L8930" i="3"/>
  <c r="E8930" i="3"/>
  <c r="M8929" i="3"/>
  <c r="L8929" i="3"/>
  <c r="E8929" i="3"/>
  <c r="K8928" i="3"/>
  <c r="J8928" i="3"/>
  <c r="I8928" i="3"/>
  <c r="H8928" i="3"/>
  <c r="G8928" i="3"/>
  <c r="F8928" i="3"/>
  <c r="L8927" i="3"/>
  <c r="E8927" i="3"/>
  <c r="L8926" i="3"/>
  <c r="E8926" i="3"/>
  <c r="M8926" i="3" s="1"/>
  <c r="L8925" i="3"/>
  <c r="E8925" i="3"/>
  <c r="L8924" i="3"/>
  <c r="M8924" i="3" s="1"/>
  <c r="E8924" i="3"/>
  <c r="L8923" i="3"/>
  <c r="E8923" i="3"/>
  <c r="M8923" i="3" s="1"/>
  <c r="L8922" i="3"/>
  <c r="E8922" i="3"/>
  <c r="L8921" i="3"/>
  <c r="E8921" i="3"/>
  <c r="M8921" i="3" s="1"/>
  <c r="L8920" i="3"/>
  <c r="M8920" i="3" s="1"/>
  <c r="E8920" i="3"/>
  <c r="L8919" i="3"/>
  <c r="E8919" i="3"/>
  <c r="M8919" i="3" s="1"/>
  <c r="L8918" i="3"/>
  <c r="M8918" i="3" s="1"/>
  <c r="E8918" i="3"/>
  <c r="L8917" i="3"/>
  <c r="E8917" i="3"/>
  <c r="L8916" i="3"/>
  <c r="E8916" i="3"/>
  <c r="L8915" i="3"/>
  <c r="E8915" i="3"/>
  <c r="L8914" i="3"/>
  <c r="E8914" i="3"/>
  <c r="M8914" i="3"/>
  <c r="L8913" i="3"/>
  <c r="E8913" i="3"/>
  <c r="L8912" i="3"/>
  <c r="E8912" i="3"/>
  <c r="M8912" i="3" s="1"/>
  <c r="L8911" i="3"/>
  <c r="E8911" i="3"/>
  <c r="K8910" i="3"/>
  <c r="J8910" i="3"/>
  <c r="I8910" i="3"/>
  <c r="H8910" i="3"/>
  <c r="G8910" i="3"/>
  <c r="F8910" i="3"/>
  <c r="L8909" i="3"/>
  <c r="E8909" i="3"/>
  <c r="M8909" i="3" s="1"/>
  <c r="L8908" i="3"/>
  <c r="E8908" i="3"/>
  <c r="L8907" i="3"/>
  <c r="E8907" i="3"/>
  <c r="M8907" i="3" s="1"/>
  <c r="L8906" i="3"/>
  <c r="E8906" i="3"/>
  <c r="M8906" i="3" s="1"/>
  <c r="L8905" i="3"/>
  <c r="E8905" i="3"/>
  <c r="M8905" i="3" s="1"/>
  <c r="L8904" i="3"/>
  <c r="E8904" i="3"/>
  <c r="L8903" i="3"/>
  <c r="E8903" i="3"/>
  <c r="M8903" i="3" s="1"/>
  <c r="L8902" i="3"/>
  <c r="L8901" i="3" s="1"/>
  <c r="E8902" i="3"/>
  <c r="M8902" i="3" s="1"/>
  <c r="K8901" i="3"/>
  <c r="J8901" i="3"/>
  <c r="I8901" i="3"/>
  <c r="H8901" i="3"/>
  <c r="G8901" i="3"/>
  <c r="F8901" i="3"/>
  <c r="L8900" i="3"/>
  <c r="E8900" i="3"/>
  <c r="L8899" i="3"/>
  <c r="E8899" i="3"/>
  <c r="M8899" i="3" s="1"/>
  <c r="L8898" i="3"/>
  <c r="E8898" i="3"/>
  <c r="L8897" i="3"/>
  <c r="E8897" i="3"/>
  <c r="L8896" i="3"/>
  <c r="E8896" i="3"/>
  <c r="K8895" i="3"/>
  <c r="J8895" i="3"/>
  <c r="I8895" i="3"/>
  <c r="H8895" i="3"/>
  <c r="G8895" i="3"/>
  <c r="F8895" i="3"/>
  <c r="L8894" i="3"/>
  <c r="E8894" i="3"/>
  <c r="L8893" i="3"/>
  <c r="E8893" i="3"/>
  <c r="E8892" i="3" s="1"/>
  <c r="K8892" i="3"/>
  <c r="K9010" i="3" s="1"/>
  <c r="J8892" i="3"/>
  <c r="I8892" i="3"/>
  <c r="H8892" i="3"/>
  <c r="G8892" i="3"/>
  <c r="F8892" i="3"/>
  <c r="F9010" i="3" s="1"/>
  <c r="C8889" i="3"/>
  <c r="N9007"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L8861" i="3" s="1"/>
  <c r="E8862" i="3"/>
  <c r="L8860" i="3"/>
  <c r="M8860" i="3" s="1"/>
  <c r="E8860" i="3"/>
  <c r="L8859" i="3"/>
  <c r="E8859" i="3"/>
  <c r="L8858" i="3"/>
  <c r="E8858" i="3"/>
  <c r="M8858" i="3"/>
  <c r="L8857" i="3"/>
  <c r="E8857" i="3"/>
  <c r="K8856" i="3"/>
  <c r="J8856" i="3"/>
  <c r="I8856" i="3"/>
  <c r="H8856" i="3"/>
  <c r="G8856" i="3"/>
  <c r="F8856" i="3"/>
  <c r="L8855" i="3"/>
  <c r="M8855" i="3" s="1"/>
  <c r="E8855" i="3"/>
  <c r="L8854" i="3"/>
  <c r="E8854" i="3"/>
  <c r="L8853" i="3"/>
  <c r="E8853" i="3"/>
  <c r="K8852" i="3"/>
  <c r="J8852" i="3"/>
  <c r="I8852" i="3"/>
  <c r="H8852" i="3"/>
  <c r="G8852" i="3"/>
  <c r="F8852" i="3"/>
  <c r="L8851" i="3"/>
  <c r="E8851" i="3"/>
  <c r="L8850" i="3"/>
  <c r="E8850" i="3"/>
  <c r="L8849" i="3"/>
  <c r="E8849" i="3"/>
  <c r="L8848" i="3"/>
  <c r="E8848" i="3"/>
  <c r="M8848" i="3" s="1"/>
  <c r="L8847" i="3"/>
  <c r="E8847" i="3"/>
  <c r="L8846" i="3"/>
  <c r="E8846" i="3"/>
  <c r="L8845" i="3"/>
  <c r="E8845" i="3"/>
  <c r="K8844" i="3"/>
  <c r="J8844" i="3"/>
  <c r="I8844" i="3"/>
  <c r="H8844" i="3"/>
  <c r="G8844" i="3"/>
  <c r="F8844" i="3"/>
  <c r="L8843" i="3"/>
  <c r="E8843" i="3"/>
  <c r="M8843" i="3"/>
  <c r="M8842" i="3"/>
  <c r="L8842" i="3"/>
  <c r="E8842" i="3"/>
  <c r="L8841" i="3"/>
  <c r="L8840" i="3"/>
  <c r="E8841" i="3"/>
  <c r="K8840" i="3"/>
  <c r="J8840" i="3"/>
  <c r="I8840" i="3"/>
  <c r="H8840" i="3"/>
  <c r="G8840" i="3"/>
  <c r="F8840" i="3"/>
  <c r="E8840" i="3"/>
  <c r="M8840" i="3" s="1"/>
  <c r="L8839" i="3"/>
  <c r="E8839" i="3"/>
  <c r="L8838" i="3"/>
  <c r="E8838" i="3"/>
  <c r="M8838" i="3" s="1"/>
  <c r="L8837" i="3"/>
  <c r="E8837" i="3"/>
  <c r="L8836" i="3"/>
  <c r="E8836" i="3"/>
  <c r="L8835" i="3"/>
  <c r="E8835" i="3"/>
  <c r="M8835" i="3" s="1"/>
  <c r="L8834" i="3"/>
  <c r="E8834" i="3"/>
  <c r="M8834" i="3" s="1"/>
  <c r="K8833" i="3"/>
  <c r="J8833" i="3"/>
  <c r="I8833" i="3"/>
  <c r="H8833" i="3"/>
  <c r="G8833" i="3"/>
  <c r="F8833" i="3"/>
  <c r="L8832" i="3"/>
  <c r="E8832" i="3"/>
  <c r="L8831" i="3"/>
  <c r="E8831" i="3"/>
  <c r="L8830" i="3"/>
  <c r="E8830" i="3"/>
  <c r="M8830" i="3" s="1"/>
  <c r="L8829" i="3"/>
  <c r="E8829" i="3"/>
  <c r="L8828" i="3"/>
  <c r="E8828" i="3"/>
  <c r="M8828" i="3" s="1"/>
  <c r="L8827" i="3"/>
  <c r="E8827" i="3"/>
  <c r="K8826" i="3"/>
  <c r="J8826" i="3"/>
  <c r="I8826" i="3"/>
  <c r="H8826" i="3"/>
  <c r="G8826" i="3"/>
  <c r="F8826" i="3"/>
  <c r="L8825" i="3"/>
  <c r="M8825" i="3" s="1"/>
  <c r="E8825" i="3"/>
  <c r="L8824" i="3"/>
  <c r="E8824" i="3"/>
  <c r="L8823" i="3"/>
  <c r="E8823" i="3"/>
  <c r="L8822" i="3"/>
  <c r="E8822" i="3"/>
  <c r="M8822" i="3" s="1"/>
  <c r="L8821" i="3"/>
  <c r="M8821" i="3" s="1"/>
  <c r="E8821" i="3"/>
  <c r="L8820" i="3"/>
  <c r="E8820" i="3"/>
  <c r="L8819" i="3"/>
  <c r="E8819" i="3"/>
  <c r="L8818" i="3"/>
  <c r="E8818" i="3"/>
  <c r="K8817" i="3"/>
  <c r="J8817" i="3"/>
  <c r="I8817" i="3"/>
  <c r="H8817" i="3"/>
  <c r="G8817" i="3"/>
  <c r="F8817" i="3"/>
  <c r="L8816" i="3"/>
  <c r="E8816" i="3"/>
  <c r="L8815" i="3"/>
  <c r="E8815" i="3"/>
  <c r="L8814" i="3"/>
  <c r="E8814" i="3"/>
  <c r="L8813" i="3"/>
  <c r="E8813" i="3"/>
  <c r="M8813" i="3" s="1"/>
  <c r="L8812" i="3"/>
  <c r="E8812" i="3"/>
  <c r="L8811" i="3"/>
  <c r="E8811" i="3"/>
  <c r="L8810" i="3"/>
  <c r="E8810" i="3"/>
  <c r="L8809" i="3"/>
  <c r="E8809" i="3"/>
  <c r="K8808" i="3"/>
  <c r="J8808" i="3"/>
  <c r="I8808" i="3"/>
  <c r="H8808" i="3"/>
  <c r="G8808" i="3"/>
  <c r="F8808" i="3"/>
  <c r="L8807" i="3"/>
  <c r="E8807" i="3"/>
  <c r="M8807" i="3" s="1"/>
  <c r="L8806" i="3"/>
  <c r="E8806" i="3"/>
  <c r="L8805" i="3"/>
  <c r="E8805" i="3"/>
  <c r="M8805" i="3" s="1"/>
  <c r="K8804" i="3"/>
  <c r="J8804" i="3"/>
  <c r="I8804" i="3"/>
  <c r="H8804" i="3"/>
  <c r="G8804" i="3"/>
  <c r="F8804" i="3"/>
  <c r="L8803" i="3"/>
  <c r="E8803" i="3"/>
  <c r="M8803" i="3"/>
  <c r="L8802" i="3"/>
  <c r="E8802" i="3"/>
  <c r="L8801" i="3"/>
  <c r="E8801" i="3"/>
  <c r="M8801" i="3" s="1"/>
  <c r="L8800" i="3"/>
  <c r="E8800" i="3"/>
  <c r="L8799" i="3"/>
  <c r="L8798" i="3"/>
  <c r="E8799" i="3"/>
  <c r="K8798" i="3"/>
  <c r="J8798" i="3"/>
  <c r="I8798" i="3"/>
  <c r="H8798" i="3"/>
  <c r="G8798" i="3"/>
  <c r="F8798" i="3"/>
  <c r="E8798" i="3"/>
  <c r="M8798" i="3" s="1"/>
  <c r="L8797" i="3"/>
  <c r="E8797" i="3"/>
  <c r="M8797" i="3"/>
  <c r="L8796" i="3"/>
  <c r="E8796" i="3"/>
  <c r="L8795" i="3"/>
  <c r="E8795" i="3"/>
  <c r="L8794" i="3"/>
  <c r="E8794" i="3"/>
  <c r="L8793" i="3"/>
  <c r="E8793" i="3"/>
  <c r="K8792" i="3"/>
  <c r="J8792" i="3"/>
  <c r="I8792" i="3"/>
  <c r="H8792" i="3"/>
  <c r="G8792" i="3"/>
  <c r="F8792" i="3"/>
  <c r="L8791" i="3"/>
  <c r="E8791" i="3"/>
  <c r="L8790" i="3"/>
  <c r="E8790" i="3"/>
  <c r="M8790" i="3" s="1"/>
  <c r="L8789" i="3"/>
  <c r="E8789" i="3"/>
  <c r="K8788" i="3"/>
  <c r="J8788" i="3"/>
  <c r="I8788" i="3"/>
  <c r="H8788" i="3"/>
  <c r="G8788" i="3"/>
  <c r="F8788" i="3"/>
  <c r="L8787" i="3"/>
  <c r="E8787" i="3"/>
  <c r="L8786" i="3"/>
  <c r="E8786" i="3"/>
  <c r="L8785" i="3"/>
  <c r="E8785" i="3"/>
  <c r="L8784" i="3"/>
  <c r="M8784" i="3" s="1"/>
  <c r="E8784" i="3"/>
  <c r="L8783" i="3"/>
  <c r="E8783" i="3"/>
  <c r="M8783" i="3" s="1"/>
  <c r="L8782" i="3"/>
  <c r="E8782" i="3"/>
  <c r="L8781" i="3"/>
  <c r="E8781" i="3"/>
  <c r="L8780" i="3"/>
  <c r="M8780" i="3" s="1"/>
  <c r="E8780" i="3"/>
  <c r="L8779" i="3"/>
  <c r="E8779" i="3"/>
  <c r="M8779" i="3" s="1"/>
  <c r="L8778" i="3"/>
  <c r="E8778" i="3"/>
  <c r="M8778" i="3"/>
  <c r="L8777" i="3"/>
  <c r="M8777" i="3" s="1"/>
  <c r="E8777" i="3"/>
  <c r="L8776" i="3"/>
  <c r="E8776" i="3"/>
  <c r="L8775" i="3"/>
  <c r="E8775" i="3"/>
  <c r="L8774" i="3"/>
  <c r="E8774" i="3"/>
  <c r="L8773" i="3"/>
  <c r="M8773" i="3" s="1"/>
  <c r="E8773" i="3"/>
  <c r="L8772" i="3"/>
  <c r="E8772" i="3"/>
  <c r="L8771" i="3"/>
  <c r="E8771" i="3"/>
  <c r="K8770" i="3"/>
  <c r="J8770" i="3"/>
  <c r="I8770" i="3"/>
  <c r="H8770" i="3"/>
  <c r="G8770" i="3"/>
  <c r="F8770" i="3"/>
  <c r="L8769" i="3"/>
  <c r="M8769" i="3" s="1"/>
  <c r="E8769" i="3"/>
  <c r="L8768" i="3"/>
  <c r="E8768" i="3"/>
  <c r="L8767" i="3"/>
  <c r="E8767" i="3"/>
  <c r="M8767" i="3" s="1"/>
  <c r="L8766" i="3"/>
  <c r="E8766" i="3"/>
  <c r="M8766" i="3" s="1"/>
  <c r="L8765" i="3"/>
  <c r="M8765" i="3" s="1"/>
  <c r="E8765" i="3"/>
  <c r="L8764" i="3"/>
  <c r="E8764" i="3"/>
  <c r="M8764" i="3" s="1"/>
  <c r="L8763" i="3"/>
  <c r="E8763" i="3"/>
  <c r="M8763" i="3" s="1"/>
  <c r="L8762" i="3"/>
  <c r="E8762" i="3"/>
  <c r="M8762" i="3" s="1"/>
  <c r="K8761" i="3"/>
  <c r="J8761" i="3"/>
  <c r="I8761" i="3"/>
  <c r="H8761" i="3"/>
  <c r="G8761" i="3"/>
  <c r="F8761" i="3"/>
  <c r="L8760" i="3"/>
  <c r="E8760" i="3"/>
  <c r="L8759" i="3"/>
  <c r="E8759" i="3"/>
  <c r="L8758" i="3"/>
  <c r="E8758" i="3"/>
  <c r="L8757" i="3"/>
  <c r="E8757" i="3"/>
  <c r="L8756" i="3"/>
  <c r="L8755" i="3" s="1"/>
  <c r="E8756" i="3"/>
  <c r="K8755" i="3"/>
  <c r="J8755" i="3"/>
  <c r="I8755" i="3"/>
  <c r="H8755" i="3"/>
  <c r="G8755" i="3"/>
  <c r="F8755" i="3"/>
  <c r="L8754" i="3"/>
  <c r="M8754" i="3" s="1"/>
  <c r="E8754" i="3"/>
  <c r="L8753" i="3"/>
  <c r="E8753" i="3"/>
  <c r="E8752" i="3" s="1"/>
  <c r="K8752" i="3"/>
  <c r="J8752" i="3"/>
  <c r="I8752" i="3"/>
  <c r="H8752" i="3"/>
  <c r="H8870" i="3" s="1"/>
  <c r="G8752" i="3"/>
  <c r="F8752" i="3"/>
  <c r="C8749" i="3"/>
  <c r="N8867"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5" i="3"/>
  <c r="L8724" i="3"/>
  <c r="E8724" i="3"/>
  <c r="L8723" i="3"/>
  <c r="E8723" i="3"/>
  <c r="L8722" i="3"/>
  <c r="E8722" i="3"/>
  <c r="L8720" i="3"/>
  <c r="M8720" i="3" s="1"/>
  <c r="E8720" i="3"/>
  <c r="L8719" i="3"/>
  <c r="E8719" i="3"/>
  <c r="L8718" i="3"/>
  <c r="M8718" i="3" s="1"/>
  <c r="E8718" i="3"/>
  <c r="L8717" i="3"/>
  <c r="M8717" i="3" s="1"/>
  <c r="E8717" i="3"/>
  <c r="K8716" i="3"/>
  <c r="J8716" i="3"/>
  <c r="I8716" i="3"/>
  <c r="H8716" i="3"/>
  <c r="G8716" i="3"/>
  <c r="F8716" i="3"/>
  <c r="L8715" i="3"/>
  <c r="E8715" i="3"/>
  <c r="L8714" i="3"/>
  <c r="E8714" i="3"/>
  <c r="M8713" i="3"/>
  <c r="L8713" i="3"/>
  <c r="E8713" i="3"/>
  <c r="K8712" i="3"/>
  <c r="J8712" i="3"/>
  <c r="I8712" i="3"/>
  <c r="H8712" i="3"/>
  <c r="G8712" i="3"/>
  <c r="F8712" i="3"/>
  <c r="L8711" i="3"/>
  <c r="E8711" i="3"/>
  <c r="L8710" i="3"/>
  <c r="E8710" i="3"/>
  <c r="L8709" i="3"/>
  <c r="E8709" i="3"/>
  <c r="M8709" i="3" s="1"/>
  <c r="L8708" i="3"/>
  <c r="E8708" i="3"/>
  <c r="L8707" i="3"/>
  <c r="M8707" i="3" s="1"/>
  <c r="E8707" i="3"/>
  <c r="L8706" i="3"/>
  <c r="E8706" i="3"/>
  <c r="M8706" i="3"/>
  <c r="L8705" i="3"/>
  <c r="E8705" i="3"/>
  <c r="K8704" i="3"/>
  <c r="J8704" i="3"/>
  <c r="I8704" i="3"/>
  <c r="H8704" i="3"/>
  <c r="G8704" i="3"/>
  <c r="F8704" i="3"/>
  <c r="L8703" i="3"/>
  <c r="E8703" i="3"/>
  <c r="L8702" i="3"/>
  <c r="E8702" i="3"/>
  <c r="E8700" i="3" s="1"/>
  <c r="M8700" i="3" s="1"/>
  <c r="L8701" i="3"/>
  <c r="L8700" i="3" s="1"/>
  <c r="E8701" i="3"/>
  <c r="K8700" i="3"/>
  <c r="J8700" i="3"/>
  <c r="I8700" i="3"/>
  <c r="H8700" i="3"/>
  <c r="G8700" i="3"/>
  <c r="F8700" i="3"/>
  <c r="L8699" i="3"/>
  <c r="E8699" i="3"/>
  <c r="L8698" i="3"/>
  <c r="E8698" i="3"/>
  <c r="M8698" i="3" s="1"/>
  <c r="L8697" i="3"/>
  <c r="E8697" i="3"/>
  <c r="L8696" i="3"/>
  <c r="E8696" i="3"/>
  <c r="M8696" i="3" s="1"/>
  <c r="L8695" i="3"/>
  <c r="E8695" i="3"/>
  <c r="L8694" i="3"/>
  <c r="L8693" i="3" s="1"/>
  <c r="E8694" i="3"/>
  <c r="K8693" i="3"/>
  <c r="J8693" i="3"/>
  <c r="I8693" i="3"/>
  <c r="H8693" i="3"/>
  <c r="G8693" i="3"/>
  <c r="F8693" i="3"/>
  <c r="L8692" i="3"/>
  <c r="E8692" i="3"/>
  <c r="M8692" i="3" s="1"/>
  <c r="L8691" i="3"/>
  <c r="E8691" i="3"/>
  <c r="M8691" i="3" s="1"/>
  <c r="L8690" i="3"/>
  <c r="E8690" i="3"/>
  <c r="M8690" i="3" s="1"/>
  <c r="L8689" i="3"/>
  <c r="E8689" i="3"/>
  <c r="M8689" i="3" s="1"/>
  <c r="L8688" i="3"/>
  <c r="E8688" i="3"/>
  <c r="L8687" i="3"/>
  <c r="E8687" i="3"/>
  <c r="K8686" i="3"/>
  <c r="J8686" i="3"/>
  <c r="I8686" i="3"/>
  <c r="H8686" i="3"/>
  <c r="G8686" i="3"/>
  <c r="F8686" i="3"/>
  <c r="L8685" i="3"/>
  <c r="E8685" i="3"/>
  <c r="M8685" i="3"/>
  <c r="M8684" i="3"/>
  <c r="L8684" i="3"/>
  <c r="E8684" i="3"/>
  <c r="L8683" i="3"/>
  <c r="E8683" i="3"/>
  <c r="L8682" i="3"/>
  <c r="E8682" i="3"/>
  <c r="M8682" i="3"/>
  <c r="L8681" i="3"/>
  <c r="E8681" i="3"/>
  <c r="L8680" i="3"/>
  <c r="M8680" i="3" s="1"/>
  <c r="E8680" i="3"/>
  <c r="L8679" i="3"/>
  <c r="E8679" i="3"/>
  <c r="M8679" i="3" s="1"/>
  <c r="L8678" i="3"/>
  <c r="E8678" i="3"/>
  <c r="K8677" i="3"/>
  <c r="J8677" i="3"/>
  <c r="I8677" i="3"/>
  <c r="H8677" i="3"/>
  <c r="G8677" i="3"/>
  <c r="F8677" i="3"/>
  <c r="L8676" i="3"/>
  <c r="E8676" i="3"/>
  <c r="L8675" i="3"/>
  <c r="M8675" i="3" s="1"/>
  <c r="E8675" i="3"/>
  <c r="L8674" i="3"/>
  <c r="E8674" i="3"/>
  <c r="L8673" i="3"/>
  <c r="E8673" i="3"/>
  <c r="L8672" i="3"/>
  <c r="E8672" i="3"/>
  <c r="M8672" i="3" s="1"/>
  <c r="L8671" i="3"/>
  <c r="E8671" i="3"/>
  <c r="L8670" i="3"/>
  <c r="E8670" i="3"/>
  <c r="M8670" i="3" s="1"/>
  <c r="L8669" i="3"/>
  <c r="E8669" i="3"/>
  <c r="K8668" i="3"/>
  <c r="J8668" i="3"/>
  <c r="I8668" i="3"/>
  <c r="H8668" i="3"/>
  <c r="G8668" i="3"/>
  <c r="F8668" i="3"/>
  <c r="L8667" i="3"/>
  <c r="E8667" i="3"/>
  <c r="L8666" i="3"/>
  <c r="E8666" i="3"/>
  <c r="L8665" i="3"/>
  <c r="L8664" i="3" s="1"/>
  <c r="E8665" i="3"/>
  <c r="K8664" i="3"/>
  <c r="J8664" i="3"/>
  <c r="I8664" i="3"/>
  <c r="H8664" i="3"/>
  <c r="G8664" i="3"/>
  <c r="F8664" i="3"/>
  <c r="L8663" i="3"/>
  <c r="M8663" i="3" s="1"/>
  <c r="E8663" i="3"/>
  <c r="L8662" i="3"/>
  <c r="E8662" i="3"/>
  <c r="M8662" i="3" s="1"/>
  <c r="L8661" i="3"/>
  <c r="E8661" i="3"/>
  <c r="L8660" i="3"/>
  <c r="E8660" i="3"/>
  <c r="E8658" i="3" s="1"/>
  <c r="L8659" i="3"/>
  <c r="L8658" i="3" s="1"/>
  <c r="E8659" i="3"/>
  <c r="K8658" i="3"/>
  <c r="J8658" i="3"/>
  <c r="I8658" i="3"/>
  <c r="H8658" i="3"/>
  <c r="G8658" i="3"/>
  <c r="F8658" i="3"/>
  <c r="L8657" i="3"/>
  <c r="E8657" i="3"/>
  <c r="L8656" i="3"/>
  <c r="E8656" i="3"/>
  <c r="L8655" i="3"/>
  <c r="E8655" i="3"/>
  <c r="L8654" i="3"/>
  <c r="E8654" i="3"/>
  <c r="L8653" i="3"/>
  <c r="E8653" i="3"/>
  <c r="K8652" i="3"/>
  <c r="J8652" i="3"/>
  <c r="I8652" i="3"/>
  <c r="H8652" i="3"/>
  <c r="G8652" i="3"/>
  <c r="F8652" i="3"/>
  <c r="L8651" i="3"/>
  <c r="M8651" i="3" s="1"/>
  <c r="E8651" i="3"/>
  <c r="L8650" i="3"/>
  <c r="E8650" i="3"/>
  <c r="L8649" i="3"/>
  <c r="E8649" i="3"/>
  <c r="L8648" i="3"/>
  <c r="K8648" i="3"/>
  <c r="J8648" i="3"/>
  <c r="I8648" i="3"/>
  <c r="H8648" i="3"/>
  <c r="H8730" i="3" s="1"/>
  <c r="G8648" i="3"/>
  <c r="F8648" i="3"/>
  <c r="L8647" i="3"/>
  <c r="E8647" i="3"/>
  <c r="L8646" i="3"/>
  <c r="E8646" i="3"/>
  <c r="M8646" i="3" s="1"/>
  <c r="L8645" i="3"/>
  <c r="E8645" i="3"/>
  <c r="M8645" i="3" s="1"/>
  <c r="L8644" i="3"/>
  <c r="E8644" i="3"/>
  <c r="L8643" i="3"/>
  <c r="M8643" i="3" s="1"/>
  <c r="E8643" i="3"/>
  <c r="L8642" i="3"/>
  <c r="E8642" i="3"/>
  <c r="M8642" i="3" s="1"/>
  <c r="L8641" i="3"/>
  <c r="E8641" i="3"/>
  <c r="M8641" i="3" s="1"/>
  <c r="L8640" i="3"/>
  <c r="M8640" i="3" s="1"/>
  <c r="E8640" i="3"/>
  <c r="L8639" i="3"/>
  <c r="E8639" i="3"/>
  <c r="L8638" i="3"/>
  <c r="E8638" i="3"/>
  <c r="L8637" i="3"/>
  <c r="E8637" i="3"/>
  <c r="L8636" i="3"/>
  <c r="E8636" i="3"/>
  <c r="M8636" i="3" s="1"/>
  <c r="L8635" i="3"/>
  <c r="M8635" i="3" s="1"/>
  <c r="E8635" i="3"/>
  <c r="L8634" i="3"/>
  <c r="E8634" i="3"/>
  <c r="M8634" i="3" s="1"/>
  <c r="L8633" i="3"/>
  <c r="E8633" i="3"/>
  <c r="M8632" i="3"/>
  <c r="L8632" i="3"/>
  <c r="E8632" i="3"/>
  <c r="L8631" i="3"/>
  <c r="E8631" i="3"/>
  <c r="M8631" i="3" s="1"/>
  <c r="K8630" i="3"/>
  <c r="J8630" i="3"/>
  <c r="I8630" i="3"/>
  <c r="H8630" i="3"/>
  <c r="G8630" i="3"/>
  <c r="F8630" i="3"/>
  <c r="L8629" i="3"/>
  <c r="E8629" i="3"/>
  <c r="M8629" i="3" s="1"/>
  <c r="L8628" i="3"/>
  <c r="M8628" i="3"/>
  <c r="E8628" i="3"/>
  <c r="L8627" i="3"/>
  <c r="E8627" i="3"/>
  <c r="M8627" i="3"/>
  <c r="L8626" i="3"/>
  <c r="M8626" i="3" s="1"/>
  <c r="E8626" i="3"/>
  <c r="M8625" i="3"/>
  <c r="L8625" i="3"/>
  <c r="E8625" i="3"/>
  <c r="L8624" i="3"/>
  <c r="E8624" i="3"/>
  <c r="E8621" i="3" s="1"/>
  <c r="L8623" i="3"/>
  <c r="E8623" i="3"/>
  <c r="M8623" i="3" s="1"/>
  <c r="L8622" i="3"/>
  <c r="L8621" i="3" s="1"/>
  <c r="E8622" i="3"/>
  <c r="K8621" i="3"/>
  <c r="J8621" i="3"/>
  <c r="I8621" i="3"/>
  <c r="H8621" i="3"/>
  <c r="G8621" i="3"/>
  <c r="F8621" i="3"/>
  <c r="L8620" i="3"/>
  <c r="M8620" i="3" s="1"/>
  <c r="E8620" i="3"/>
  <c r="L8619" i="3"/>
  <c r="M8619" i="3" s="1"/>
  <c r="E8619" i="3"/>
  <c r="L8618" i="3"/>
  <c r="E8618" i="3"/>
  <c r="M8618" i="3"/>
  <c r="L8617" i="3"/>
  <c r="E8617" i="3"/>
  <c r="L8616" i="3"/>
  <c r="M8616" i="3" s="1"/>
  <c r="E8616" i="3"/>
  <c r="E8615" i="3" s="1"/>
  <c r="K8615" i="3"/>
  <c r="J8615" i="3"/>
  <c r="I8615" i="3"/>
  <c r="H8615" i="3"/>
  <c r="G8615" i="3"/>
  <c r="F8615" i="3"/>
  <c r="L8614" i="3"/>
  <c r="E8614" i="3"/>
  <c r="M8614" i="3" s="1"/>
  <c r="L8613" i="3"/>
  <c r="E8613" i="3"/>
  <c r="M8613" i="3" s="1"/>
  <c r="L8612" i="3"/>
  <c r="K8612" i="3"/>
  <c r="J8612" i="3"/>
  <c r="I8612" i="3"/>
  <c r="H8612" i="3"/>
  <c r="G8612" i="3"/>
  <c r="F8612" i="3"/>
  <c r="C8609" i="3"/>
  <c r="N8727" i="3"/>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M8583" i="3" s="1"/>
  <c r="L8582" i="3"/>
  <c r="E8582" i="3"/>
  <c r="L8580" i="3"/>
  <c r="E8580" i="3"/>
  <c r="M8580" i="3" s="1"/>
  <c r="L8579" i="3"/>
  <c r="E8579" i="3"/>
  <c r="M8579" i="3" s="1"/>
  <c r="L8578" i="3"/>
  <c r="L8576" i="3" s="1"/>
  <c r="E8578" i="3"/>
  <c r="L8577" i="3"/>
  <c r="E8577" i="3"/>
  <c r="M8577" i="3" s="1"/>
  <c r="K8576" i="3"/>
  <c r="J8576" i="3"/>
  <c r="I8576" i="3"/>
  <c r="H8576" i="3"/>
  <c r="G8576" i="3"/>
  <c r="F8576" i="3"/>
  <c r="L8575" i="3"/>
  <c r="E8575" i="3"/>
  <c r="M8575" i="3" s="1"/>
  <c r="L8574" i="3"/>
  <c r="E8574" i="3"/>
  <c r="L8573" i="3"/>
  <c r="L8572" i="3" s="1"/>
  <c r="E8573" i="3"/>
  <c r="K8572" i="3"/>
  <c r="J8572" i="3"/>
  <c r="I8572" i="3"/>
  <c r="H8572" i="3"/>
  <c r="G8572" i="3"/>
  <c r="F8572" i="3"/>
  <c r="L8571" i="3"/>
  <c r="E8571" i="3"/>
  <c r="M8571" i="3" s="1"/>
  <c r="L8570" i="3"/>
  <c r="E8570" i="3"/>
  <c r="M8570" i="3" s="1"/>
  <c r="L8569" i="3"/>
  <c r="E8569" i="3"/>
  <c r="M8569" i="3"/>
  <c r="L8568" i="3"/>
  <c r="M8568" i="3" s="1"/>
  <c r="E8568" i="3"/>
  <c r="L8567" i="3"/>
  <c r="L8564" i="3" s="1"/>
  <c r="E8567" i="3"/>
  <c r="M8567" i="3" s="1"/>
  <c r="L8566" i="3"/>
  <c r="E8566" i="3"/>
  <c r="M8566" i="3" s="1"/>
  <c r="L8565" i="3"/>
  <c r="E8565" i="3"/>
  <c r="K8564" i="3"/>
  <c r="J8564" i="3"/>
  <c r="I8564" i="3"/>
  <c r="H8564" i="3"/>
  <c r="G8564" i="3"/>
  <c r="F8564" i="3"/>
  <c r="L8563" i="3"/>
  <c r="E8563" i="3"/>
  <c r="L8562" i="3"/>
  <c r="L8560" i="3" s="1"/>
  <c r="E8562" i="3"/>
  <c r="L8561" i="3"/>
  <c r="E8561" i="3"/>
  <c r="K8560" i="3"/>
  <c r="J8560" i="3"/>
  <c r="I8560" i="3"/>
  <c r="H8560" i="3"/>
  <c r="G8560" i="3"/>
  <c r="F8560" i="3"/>
  <c r="L8559" i="3"/>
  <c r="E8559" i="3"/>
  <c r="L8558" i="3"/>
  <c r="E8558" i="3"/>
  <c r="L8557" i="3"/>
  <c r="E8557" i="3"/>
  <c r="M8557" i="3"/>
  <c r="L8556" i="3"/>
  <c r="E8556" i="3"/>
  <c r="M8556" i="3" s="1"/>
  <c r="L8555" i="3"/>
  <c r="E8555" i="3"/>
  <c r="M8555" i="3" s="1"/>
  <c r="L8554" i="3"/>
  <c r="L8553" i="3" s="1"/>
  <c r="E8554" i="3"/>
  <c r="K8553" i="3"/>
  <c r="J8553" i="3"/>
  <c r="I8553" i="3"/>
  <c r="H8553" i="3"/>
  <c r="G8553" i="3"/>
  <c r="F8553" i="3"/>
  <c r="L8552" i="3"/>
  <c r="E8552" i="3"/>
  <c r="M8552" i="3" s="1"/>
  <c r="L8551" i="3"/>
  <c r="E8551" i="3"/>
  <c r="L8550" i="3"/>
  <c r="M8550" i="3" s="1"/>
  <c r="E8550" i="3"/>
  <c r="L8549" i="3"/>
  <c r="E8549" i="3"/>
  <c r="L8548" i="3"/>
  <c r="E8548" i="3"/>
  <c r="M8548" i="3"/>
  <c r="L8547" i="3"/>
  <c r="E8547" i="3"/>
  <c r="K8546" i="3"/>
  <c r="J8546" i="3"/>
  <c r="I8546" i="3"/>
  <c r="H8546" i="3"/>
  <c r="G8546" i="3"/>
  <c r="F8546" i="3"/>
  <c r="L8545" i="3"/>
  <c r="E8545" i="3"/>
  <c r="M8545" i="3" s="1"/>
  <c r="L8544" i="3"/>
  <c r="E8544" i="3"/>
  <c r="L8543" i="3"/>
  <c r="E8543" i="3"/>
  <c r="L8542" i="3"/>
  <c r="E8542" i="3"/>
  <c r="L8541" i="3"/>
  <c r="E8541" i="3"/>
  <c r="M8541" i="3"/>
  <c r="L8540" i="3"/>
  <c r="E8540" i="3"/>
  <c r="M8540" i="3" s="1"/>
  <c r="L8539" i="3"/>
  <c r="E8539" i="3"/>
  <c r="M8539" i="3" s="1"/>
  <c r="L8538" i="3"/>
  <c r="E8538" i="3"/>
  <c r="K8537" i="3"/>
  <c r="J8537" i="3"/>
  <c r="I8537" i="3"/>
  <c r="H8537" i="3"/>
  <c r="G8537" i="3"/>
  <c r="F8537" i="3"/>
  <c r="L8536" i="3"/>
  <c r="E8536" i="3"/>
  <c r="M8536" i="3" s="1"/>
  <c r="L8535" i="3"/>
  <c r="E8535" i="3"/>
  <c r="L8534" i="3"/>
  <c r="M8534" i="3" s="1"/>
  <c r="E8534" i="3"/>
  <c r="L8533" i="3"/>
  <c r="E8533" i="3"/>
  <c r="L8532" i="3"/>
  <c r="E8532" i="3"/>
  <c r="M8532" i="3"/>
  <c r="L8531" i="3"/>
  <c r="E8531" i="3"/>
  <c r="L8530" i="3"/>
  <c r="E8530" i="3"/>
  <c r="L8529" i="3"/>
  <c r="E8529" i="3"/>
  <c r="K8528" i="3"/>
  <c r="J8528" i="3"/>
  <c r="I8528" i="3"/>
  <c r="H8528" i="3"/>
  <c r="G8528" i="3"/>
  <c r="F8528" i="3"/>
  <c r="L8527" i="3"/>
  <c r="M8527" i="3"/>
  <c r="E8527" i="3"/>
  <c r="L8526" i="3"/>
  <c r="M8526" i="3" s="1"/>
  <c r="E8526" i="3"/>
  <c r="L8525" i="3"/>
  <c r="E8525" i="3"/>
  <c r="M8525" i="3" s="1"/>
  <c r="K8524" i="3"/>
  <c r="J8524" i="3"/>
  <c r="I8524" i="3"/>
  <c r="H8524" i="3"/>
  <c r="G8524" i="3"/>
  <c r="F8524" i="3"/>
  <c r="L8523" i="3"/>
  <c r="M8523" i="3" s="1"/>
  <c r="E8523" i="3"/>
  <c r="L8522" i="3"/>
  <c r="E8522" i="3"/>
  <c r="M8522" i="3" s="1"/>
  <c r="L8521" i="3"/>
  <c r="M8521" i="3" s="1"/>
  <c r="E8521" i="3"/>
  <c r="L8520" i="3"/>
  <c r="E8520" i="3"/>
  <c r="L8519" i="3"/>
  <c r="L8518" i="3" s="1"/>
  <c r="E8519" i="3"/>
  <c r="M8519" i="3" s="1"/>
  <c r="K8518" i="3"/>
  <c r="J8518" i="3"/>
  <c r="I8518" i="3"/>
  <c r="H8518" i="3"/>
  <c r="G8518" i="3"/>
  <c r="F8518" i="3"/>
  <c r="L8517" i="3"/>
  <c r="M8517" i="3" s="1"/>
  <c r="E8517" i="3"/>
  <c r="L8516" i="3"/>
  <c r="E8516" i="3"/>
  <c r="M8516" i="3" s="1"/>
  <c r="L8515" i="3"/>
  <c r="M8515" i="3" s="1"/>
  <c r="E8515" i="3"/>
  <c r="L8514" i="3"/>
  <c r="E8514" i="3"/>
  <c r="L8513" i="3"/>
  <c r="E8513" i="3"/>
  <c r="M8513" i="3"/>
  <c r="K8512" i="3"/>
  <c r="J8512" i="3"/>
  <c r="I8512" i="3"/>
  <c r="H8512" i="3"/>
  <c r="G8512" i="3"/>
  <c r="F8512" i="3"/>
  <c r="L8511" i="3"/>
  <c r="E8511" i="3"/>
  <c r="M8511" i="3" s="1"/>
  <c r="L8510" i="3"/>
  <c r="E8510" i="3"/>
  <c r="M8510" i="3" s="1"/>
  <c r="L8509" i="3"/>
  <c r="M8509" i="3"/>
  <c r="E8509" i="3"/>
  <c r="K8508" i="3"/>
  <c r="J8508" i="3"/>
  <c r="I8508" i="3"/>
  <c r="H8508" i="3"/>
  <c r="G8508" i="3"/>
  <c r="F8508" i="3"/>
  <c r="L8507" i="3"/>
  <c r="M8507" i="3" s="1"/>
  <c r="E8507" i="3"/>
  <c r="L8506" i="3"/>
  <c r="E8506" i="3"/>
  <c r="L8505" i="3"/>
  <c r="M8505" i="3" s="1"/>
  <c r="E8505" i="3"/>
  <c r="L8504" i="3"/>
  <c r="E8504" i="3"/>
  <c r="M8504" i="3" s="1"/>
  <c r="L8503" i="3"/>
  <c r="M8503" i="3" s="1"/>
  <c r="E8503" i="3"/>
  <c r="L8502" i="3"/>
  <c r="E8502" i="3"/>
  <c r="L8501" i="3"/>
  <c r="E8501" i="3"/>
  <c r="M8501" i="3"/>
  <c r="L8500" i="3"/>
  <c r="M8500" i="3" s="1"/>
  <c r="E8500" i="3"/>
  <c r="L8499" i="3"/>
  <c r="M8499" i="3" s="1"/>
  <c r="E8499" i="3"/>
  <c r="L8498" i="3"/>
  <c r="E8498" i="3"/>
  <c r="L8497" i="3"/>
  <c r="M8497" i="3" s="1"/>
  <c r="E8497" i="3"/>
  <c r="L8496" i="3"/>
  <c r="E8496" i="3"/>
  <c r="M8496" i="3" s="1"/>
  <c r="L8495" i="3"/>
  <c r="M8495" i="3" s="1"/>
  <c r="E8495" i="3"/>
  <c r="L8494" i="3"/>
  <c r="E8494" i="3"/>
  <c r="L8493" i="3"/>
  <c r="E8493" i="3"/>
  <c r="M8492" i="3"/>
  <c r="L8492" i="3"/>
  <c r="E8492" i="3"/>
  <c r="L8491" i="3"/>
  <c r="E8491" i="3"/>
  <c r="K8490" i="3"/>
  <c r="J8490" i="3"/>
  <c r="I8490" i="3"/>
  <c r="H8490" i="3"/>
  <c r="G8490" i="3"/>
  <c r="F8490" i="3"/>
  <c r="L8489" i="3"/>
  <c r="E8489" i="3"/>
  <c r="L8488" i="3"/>
  <c r="E8488" i="3"/>
  <c r="M8488" i="3" s="1"/>
  <c r="L8487" i="3"/>
  <c r="E8487" i="3"/>
  <c r="M8487" i="3" s="1"/>
  <c r="L8486" i="3"/>
  <c r="E8486" i="3"/>
  <c r="L8485" i="3"/>
  <c r="E8485" i="3"/>
  <c r="L8484" i="3"/>
  <c r="E8484" i="3"/>
  <c r="L8483" i="3"/>
  <c r="M8483" i="3" s="1"/>
  <c r="E8483" i="3"/>
  <c r="L8482" i="3"/>
  <c r="E8482" i="3"/>
  <c r="M8482" i="3" s="1"/>
  <c r="K8481" i="3"/>
  <c r="J8481" i="3"/>
  <c r="I8481" i="3"/>
  <c r="H8481" i="3"/>
  <c r="G8481" i="3"/>
  <c r="F8481" i="3"/>
  <c r="L8480" i="3"/>
  <c r="E8480" i="3"/>
  <c r="L8479" i="3"/>
  <c r="E8479" i="3"/>
  <c r="M8479" i="3" s="1"/>
  <c r="L8478" i="3"/>
  <c r="E8478" i="3"/>
  <c r="M8478" i="3" s="1"/>
  <c r="L8477" i="3"/>
  <c r="M8477" i="3" s="1"/>
  <c r="E8477" i="3"/>
  <c r="L8476" i="3"/>
  <c r="L8475" i="3" s="1"/>
  <c r="E8476" i="3"/>
  <c r="K8475" i="3"/>
  <c r="J8475" i="3"/>
  <c r="I8475" i="3"/>
  <c r="I8590" i="3" s="1"/>
  <c r="H8475" i="3"/>
  <c r="G8475" i="3"/>
  <c r="F8475" i="3"/>
  <c r="M8474" i="3"/>
  <c r="L8474" i="3"/>
  <c r="E8474" i="3"/>
  <c r="L8473" i="3"/>
  <c r="L8472" i="3"/>
  <c r="E8473" i="3"/>
  <c r="K8472" i="3"/>
  <c r="K8590" i="3" s="1"/>
  <c r="J8472" i="3"/>
  <c r="J8590" i="3" s="1"/>
  <c r="I8472" i="3"/>
  <c r="H8472" i="3"/>
  <c r="G8472" i="3"/>
  <c r="G8590" i="3"/>
  <c r="F8472" i="3"/>
  <c r="C8469" i="3"/>
  <c r="N8587"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6" i="3" s="1"/>
  <c r="M8445" i="3"/>
  <c r="L8444" i="3"/>
  <c r="M8444" i="3" s="1"/>
  <c r="E8444" i="3"/>
  <c r="L8443" i="3"/>
  <c r="E8443" i="3"/>
  <c r="M8443" i="3"/>
  <c r="L8442" i="3"/>
  <c r="E8442" i="3"/>
  <c r="E8441" i="3" s="1"/>
  <c r="L8440" i="3"/>
  <c r="E8440" i="3"/>
  <c r="L8439" i="3"/>
  <c r="E8439" i="3"/>
  <c r="L8438" i="3"/>
  <c r="M8438" i="3" s="1"/>
  <c r="E8438" i="3"/>
  <c r="L8437" i="3"/>
  <c r="E8437" i="3"/>
  <c r="M8437" i="3" s="1"/>
  <c r="K8436" i="3"/>
  <c r="J8436" i="3"/>
  <c r="I8436" i="3"/>
  <c r="H8436" i="3"/>
  <c r="G8436" i="3"/>
  <c r="F8436" i="3"/>
  <c r="L8435" i="3"/>
  <c r="E8435" i="3"/>
  <c r="M8435" i="3" s="1"/>
  <c r="L8434" i="3"/>
  <c r="E8434" i="3"/>
  <c r="L8433" i="3"/>
  <c r="L8432" i="3"/>
  <c r="E8433" i="3"/>
  <c r="K8432" i="3"/>
  <c r="J8432" i="3"/>
  <c r="I8432" i="3"/>
  <c r="H8432" i="3"/>
  <c r="G8432" i="3"/>
  <c r="F8432" i="3"/>
  <c r="L8431" i="3"/>
  <c r="E8431" i="3"/>
  <c r="M8431" i="3" s="1"/>
  <c r="L8430" i="3"/>
  <c r="E8430" i="3"/>
  <c r="M8430" i="3"/>
  <c r="L8429" i="3"/>
  <c r="E8429" i="3"/>
  <c r="L8428" i="3"/>
  <c r="E8428" i="3"/>
  <c r="L8427" i="3"/>
  <c r="E8427" i="3"/>
  <c r="M8427" i="3" s="1"/>
  <c r="L8426" i="3"/>
  <c r="E8426" i="3"/>
  <c r="M8426" i="3" s="1"/>
  <c r="L8425" i="3"/>
  <c r="E8425" i="3"/>
  <c r="K8424" i="3"/>
  <c r="J8424" i="3"/>
  <c r="I8424" i="3"/>
  <c r="H8424" i="3"/>
  <c r="G8424" i="3"/>
  <c r="F8424" i="3"/>
  <c r="L8423" i="3"/>
  <c r="E8423" i="3"/>
  <c r="M8423" i="3"/>
  <c r="L8422" i="3"/>
  <c r="E8422" i="3"/>
  <c r="M8422" i="3" s="1"/>
  <c r="L8421" i="3"/>
  <c r="E8421" i="3"/>
  <c r="E8420" i="3" s="1"/>
  <c r="K8420" i="3"/>
  <c r="J8420" i="3"/>
  <c r="I8420" i="3"/>
  <c r="H8420" i="3"/>
  <c r="G8420" i="3"/>
  <c r="F8420" i="3"/>
  <c r="L8419" i="3"/>
  <c r="E8419" i="3"/>
  <c r="M8419" i="3" s="1"/>
  <c r="L8418" i="3"/>
  <c r="E8418" i="3"/>
  <c r="M8418" i="3" s="1"/>
  <c r="L8417" i="3"/>
  <c r="M8417" i="3" s="1"/>
  <c r="E8417" i="3"/>
  <c r="L8416" i="3"/>
  <c r="L8413" i="3" s="1"/>
  <c r="E8416" i="3"/>
  <c r="L8415" i="3"/>
  <c r="E8415" i="3"/>
  <c r="M8415" i="3" s="1"/>
  <c r="L8414" i="3"/>
  <c r="E8414" i="3"/>
  <c r="K8413" i="3"/>
  <c r="J8413" i="3"/>
  <c r="I8413" i="3"/>
  <c r="H8413" i="3"/>
  <c r="G8413" i="3"/>
  <c r="F8413" i="3"/>
  <c r="L8412" i="3"/>
  <c r="E8412" i="3"/>
  <c r="L8411" i="3"/>
  <c r="E8411" i="3"/>
  <c r="L8410" i="3"/>
  <c r="E8410" i="3"/>
  <c r="L8409" i="3"/>
  <c r="E8409" i="3"/>
  <c r="L8408" i="3"/>
  <c r="M8408" i="3" s="1"/>
  <c r="E8408" i="3"/>
  <c r="M8407" i="3"/>
  <c r="L8407" i="3"/>
  <c r="E8407" i="3"/>
  <c r="K8406" i="3"/>
  <c r="J8406" i="3"/>
  <c r="I8406" i="3"/>
  <c r="H8406" i="3"/>
  <c r="G8406" i="3"/>
  <c r="F8406" i="3"/>
  <c r="L8405" i="3"/>
  <c r="E8405" i="3"/>
  <c r="M8405" i="3" s="1"/>
  <c r="M8404" i="3"/>
  <c r="L8404" i="3"/>
  <c r="E8404" i="3"/>
  <c r="L8403" i="3"/>
  <c r="M8403" i="3"/>
  <c r="E8403" i="3"/>
  <c r="L8402" i="3"/>
  <c r="E8402" i="3"/>
  <c r="M8402" i="3"/>
  <c r="L8401" i="3"/>
  <c r="E8401" i="3"/>
  <c r="M8401" i="3" s="1"/>
  <c r="L8400" i="3"/>
  <c r="E8400" i="3"/>
  <c r="L8399" i="3"/>
  <c r="E8399" i="3"/>
  <c r="L8398" i="3"/>
  <c r="L8397" i="3" s="1"/>
  <c r="E8398" i="3"/>
  <c r="K8397" i="3"/>
  <c r="J8397" i="3"/>
  <c r="I8397" i="3"/>
  <c r="H8397" i="3"/>
  <c r="G8397" i="3"/>
  <c r="F8397" i="3"/>
  <c r="L8396" i="3"/>
  <c r="E8396" i="3"/>
  <c r="L8395" i="3"/>
  <c r="E8395" i="3"/>
  <c r="L8394" i="3"/>
  <c r="E8394" i="3"/>
  <c r="M8394" i="3" s="1"/>
  <c r="L8393" i="3"/>
  <c r="E8393" i="3"/>
  <c r="M8393" i="3" s="1"/>
  <c r="L8392" i="3"/>
  <c r="E8392" i="3"/>
  <c r="L8391" i="3"/>
  <c r="E8391" i="3"/>
  <c r="L8390" i="3"/>
  <c r="E8390" i="3"/>
  <c r="L8389" i="3"/>
  <c r="E8389" i="3"/>
  <c r="K8388" i="3"/>
  <c r="J8388" i="3"/>
  <c r="I8388" i="3"/>
  <c r="H8388" i="3"/>
  <c r="G8388" i="3"/>
  <c r="F8388" i="3"/>
  <c r="L8387" i="3"/>
  <c r="E8387" i="3"/>
  <c r="L8386" i="3"/>
  <c r="E8386" i="3"/>
  <c r="L8385" i="3"/>
  <c r="L8384" i="3" s="1"/>
  <c r="E8385" i="3"/>
  <c r="M8385" i="3" s="1"/>
  <c r="K8384" i="3"/>
  <c r="J8384" i="3"/>
  <c r="I8384" i="3"/>
  <c r="H8384" i="3"/>
  <c r="G8384" i="3"/>
  <c r="F8384" i="3"/>
  <c r="L8383" i="3"/>
  <c r="E8383" i="3"/>
  <c r="L8382" i="3"/>
  <c r="E8382" i="3"/>
  <c r="M8382" i="3" s="1"/>
  <c r="L8381" i="3"/>
  <c r="E8381" i="3"/>
  <c r="M8381" i="3" s="1"/>
  <c r="L8380" i="3"/>
  <c r="E8380" i="3"/>
  <c r="M8380" i="3" s="1"/>
  <c r="L8379" i="3"/>
  <c r="L8378" i="3" s="1"/>
  <c r="E8379" i="3"/>
  <c r="K8378" i="3"/>
  <c r="J8378" i="3"/>
  <c r="I8378" i="3"/>
  <c r="H8378" i="3"/>
  <c r="G8378" i="3"/>
  <c r="F8378" i="3"/>
  <c r="L8377" i="3"/>
  <c r="E8377" i="3"/>
  <c r="M8376" i="3"/>
  <c r="L8376" i="3"/>
  <c r="E8376" i="3"/>
  <c r="L8375" i="3"/>
  <c r="E8375" i="3"/>
  <c r="L8374" i="3"/>
  <c r="E8374" i="3"/>
  <c r="M8374" i="3" s="1"/>
  <c r="L8373" i="3"/>
  <c r="L8372" i="3" s="1"/>
  <c r="E8373" i="3"/>
  <c r="K8372" i="3"/>
  <c r="J8372" i="3"/>
  <c r="I8372" i="3"/>
  <c r="H8372" i="3"/>
  <c r="G8372" i="3"/>
  <c r="F8372" i="3"/>
  <c r="L8371" i="3"/>
  <c r="L8368" i="3" s="1"/>
  <c r="E8371" i="3"/>
  <c r="L8370" i="3"/>
  <c r="E8370" i="3"/>
  <c r="M8370" i="3" s="1"/>
  <c r="L8369" i="3"/>
  <c r="M8369" i="3" s="1"/>
  <c r="E8369" i="3"/>
  <c r="K8368" i="3"/>
  <c r="J8368" i="3"/>
  <c r="I8368" i="3"/>
  <c r="H8368" i="3"/>
  <c r="G8368" i="3"/>
  <c r="F8368" i="3"/>
  <c r="L8367" i="3"/>
  <c r="M8367" i="3"/>
  <c r="E8367" i="3"/>
  <c r="L8366" i="3"/>
  <c r="E8366" i="3"/>
  <c r="M8366" i="3"/>
  <c r="L8365" i="3"/>
  <c r="E8365" i="3"/>
  <c r="M8365" i="3" s="1"/>
  <c r="L8364" i="3"/>
  <c r="E8364" i="3"/>
  <c r="M8364" i="3" s="1"/>
  <c r="L8363" i="3"/>
  <c r="E8363" i="3"/>
  <c r="L8362" i="3"/>
  <c r="E8362" i="3"/>
  <c r="M8362" i="3"/>
  <c r="L8361" i="3"/>
  <c r="E8361" i="3"/>
  <c r="M8361" i="3" s="1"/>
  <c r="L8360" i="3"/>
  <c r="E8360" i="3"/>
  <c r="L8359" i="3"/>
  <c r="E8359" i="3"/>
  <c r="L8358" i="3"/>
  <c r="E8358" i="3"/>
  <c r="M8358" i="3" s="1"/>
  <c r="L8357" i="3"/>
  <c r="E8357" i="3"/>
  <c r="M8356" i="3"/>
  <c r="L8356" i="3"/>
  <c r="E8356" i="3"/>
  <c r="L8355" i="3"/>
  <c r="E8355" i="3"/>
  <c r="M8355" i="3" s="1"/>
  <c r="L8354" i="3"/>
  <c r="E8354" i="3"/>
  <c r="L8353" i="3"/>
  <c r="E8353" i="3"/>
  <c r="M8353" i="3"/>
  <c r="L8352" i="3"/>
  <c r="E8352" i="3"/>
  <c r="M8352" i="3" s="1"/>
  <c r="L8351" i="3"/>
  <c r="E8351" i="3"/>
  <c r="K8350" i="3"/>
  <c r="J8350" i="3"/>
  <c r="I8350" i="3"/>
  <c r="H8350" i="3"/>
  <c r="G8350" i="3"/>
  <c r="F8350" i="3"/>
  <c r="L8349" i="3"/>
  <c r="E8349" i="3"/>
  <c r="M8349" i="3" s="1"/>
  <c r="L8348" i="3"/>
  <c r="M8348" i="3" s="1"/>
  <c r="E8348" i="3"/>
  <c r="L8347" i="3"/>
  <c r="E8347" i="3"/>
  <c r="L8346" i="3"/>
  <c r="E8346" i="3"/>
  <c r="L8345" i="3"/>
  <c r="E8345" i="3"/>
  <c r="L8344" i="3"/>
  <c r="E8344" i="3"/>
  <c r="L8343" i="3"/>
  <c r="M8343" i="3" s="1"/>
  <c r="E8343" i="3"/>
  <c r="L8342" i="3"/>
  <c r="E8342" i="3"/>
  <c r="K8341" i="3"/>
  <c r="J8341" i="3"/>
  <c r="I8341" i="3"/>
  <c r="H8341" i="3"/>
  <c r="G8341" i="3"/>
  <c r="F8341" i="3"/>
  <c r="L8340" i="3"/>
  <c r="E8340" i="3"/>
  <c r="L8339" i="3"/>
  <c r="E8339" i="3"/>
  <c r="L8338" i="3"/>
  <c r="E8338" i="3"/>
  <c r="M8338" i="3" s="1"/>
  <c r="L8337" i="3"/>
  <c r="E8337" i="3"/>
  <c r="L8336" i="3"/>
  <c r="E8336" i="3"/>
  <c r="E8335" i="3" s="1"/>
  <c r="K8335" i="3"/>
  <c r="J8335" i="3"/>
  <c r="I8335" i="3"/>
  <c r="H8335" i="3"/>
  <c r="G8335" i="3"/>
  <c r="F8335" i="3"/>
  <c r="L8334" i="3"/>
  <c r="L8332" i="3" s="1"/>
  <c r="E8334" i="3"/>
  <c r="L8333" i="3"/>
  <c r="E8333" i="3"/>
  <c r="K8332" i="3"/>
  <c r="J8332" i="3"/>
  <c r="I8332" i="3"/>
  <c r="H8332" i="3"/>
  <c r="G8332" i="3"/>
  <c r="G8450" i="3" s="1"/>
  <c r="F8332" i="3"/>
  <c r="C8329" i="3"/>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6" i="3" s="1"/>
  <c r="M8305" i="3"/>
  <c r="L8304" i="3"/>
  <c r="E8304" i="3"/>
  <c r="M8304" i="3" s="1"/>
  <c r="L8303" i="3"/>
  <c r="E8303" i="3"/>
  <c r="L8302" i="3"/>
  <c r="L8301" i="3" s="1"/>
  <c r="E8302" i="3"/>
  <c r="M8302" i="3" s="1"/>
  <c r="L8300" i="3"/>
  <c r="E8300" i="3"/>
  <c r="M8300" i="3" s="1"/>
  <c r="L8299" i="3"/>
  <c r="E8299" i="3"/>
  <c r="L8298" i="3"/>
  <c r="E8298" i="3"/>
  <c r="L8297" i="3"/>
  <c r="E8297" i="3"/>
  <c r="K8296" i="3"/>
  <c r="J8296" i="3"/>
  <c r="I8296" i="3"/>
  <c r="H8296" i="3"/>
  <c r="G8296" i="3"/>
  <c r="F8296" i="3"/>
  <c r="L8295" i="3"/>
  <c r="M8295" i="3" s="1"/>
  <c r="E8295" i="3"/>
  <c r="L8294" i="3"/>
  <c r="E8294" i="3"/>
  <c r="E8292" i="3" s="1"/>
  <c r="L8293" i="3"/>
  <c r="L8292" i="3" s="1"/>
  <c r="M8293" i="3"/>
  <c r="E8293" i="3"/>
  <c r="K8292" i="3"/>
  <c r="J8292" i="3"/>
  <c r="I8292" i="3"/>
  <c r="H8292" i="3"/>
  <c r="G8292" i="3"/>
  <c r="F8292" i="3"/>
  <c r="L8291" i="3"/>
  <c r="E8291" i="3"/>
  <c r="L8290" i="3"/>
  <c r="E8290" i="3"/>
  <c r="M8290" i="3" s="1"/>
  <c r="L8289" i="3"/>
  <c r="E8289" i="3"/>
  <c r="M8289" i="3" s="1"/>
  <c r="L8288" i="3"/>
  <c r="E8288" i="3"/>
  <c r="L8287" i="3"/>
  <c r="E8287" i="3"/>
  <c r="L8286" i="3"/>
  <c r="E8286" i="3"/>
  <c r="M8286" i="3" s="1"/>
  <c r="L8285" i="3"/>
  <c r="E8285" i="3"/>
  <c r="M8285" i="3" s="1"/>
  <c r="K8284" i="3"/>
  <c r="J8284" i="3"/>
  <c r="I8284" i="3"/>
  <c r="H8284" i="3"/>
  <c r="G8284" i="3"/>
  <c r="F8284" i="3"/>
  <c r="L8283" i="3"/>
  <c r="E8283" i="3"/>
  <c r="M8283" i="3" s="1"/>
  <c r="L8282" i="3"/>
  <c r="E8282" i="3"/>
  <c r="L8281" i="3"/>
  <c r="L8280" i="3" s="1"/>
  <c r="E8281" i="3"/>
  <c r="K8280" i="3"/>
  <c r="J8280" i="3"/>
  <c r="I8280" i="3"/>
  <c r="H8280" i="3"/>
  <c r="G8280" i="3"/>
  <c r="F8280" i="3"/>
  <c r="L8279" i="3"/>
  <c r="E8279" i="3"/>
  <c r="M8279" i="3" s="1"/>
  <c r="L8278" i="3"/>
  <c r="E8278" i="3"/>
  <c r="L8277" i="3"/>
  <c r="E8277" i="3"/>
  <c r="L8276" i="3"/>
  <c r="M8276" i="3" s="1"/>
  <c r="E8276" i="3"/>
  <c r="L8275" i="3"/>
  <c r="E8275" i="3"/>
  <c r="E8273" i="3" s="1"/>
  <c r="L8274" i="3"/>
  <c r="E8274" i="3"/>
  <c r="K8273" i="3"/>
  <c r="J8273" i="3"/>
  <c r="I8273" i="3"/>
  <c r="H8273" i="3"/>
  <c r="G8273" i="3"/>
  <c r="F8273" i="3"/>
  <c r="L8272" i="3"/>
  <c r="E8272" i="3"/>
  <c r="M8272" i="3" s="1"/>
  <c r="L8271" i="3"/>
  <c r="E8271" i="3"/>
  <c r="M8271" i="3" s="1"/>
  <c r="L8270" i="3"/>
  <c r="L8266" i="3" s="1"/>
  <c r="E8270" i="3"/>
  <c r="L8269" i="3"/>
  <c r="E8269" i="3"/>
  <c r="M8269" i="3" s="1"/>
  <c r="L8268" i="3"/>
  <c r="E8268" i="3"/>
  <c r="M8268" i="3" s="1"/>
  <c r="L8267" i="3"/>
  <c r="E8267" i="3"/>
  <c r="K8266" i="3"/>
  <c r="J8266" i="3"/>
  <c r="I8266" i="3"/>
  <c r="H8266" i="3"/>
  <c r="G8266" i="3"/>
  <c r="F8266" i="3"/>
  <c r="L8265" i="3"/>
  <c r="E8265" i="3"/>
  <c r="L8264" i="3"/>
  <c r="E8264" i="3"/>
  <c r="M8264" i="3" s="1"/>
  <c r="L8263" i="3"/>
  <c r="E8263" i="3"/>
  <c r="M8263" i="3" s="1"/>
  <c r="L8262" i="3"/>
  <c r="E8262" i="3"/>
  <c r="L8261" i="3"/>
  <c r="E8261" i="3"/>
  <c r="M8261" i="3" s="1"/>
  <c r="L8260" i="3"/>
  <c r="E8260" i="3"/>
  <c r="M8260" i="3" s="1"/>
  <c r="L8259" i="3"/>
  <c r="E8259" i="3"/>
  <c r="M8259" i="3" s="1"/>
  <c r="L8258" i="3"/>
  <c r="E8258" i="3"/>
  <c r="K8257" i="3"/>
  <c r="J8257" i="3"/>
  <c r="I8257" i="3"/>
  <c r="H8257" i="3"/>
  <c r="G8257" i="3"/>
  <c r="F8257" i="3"/>
  <c r="L8256" i="3"/>
  <c r="M8256" i="3"/>
  <c r="E8256" i="3"/>
  <c r="L8255" i="3"/>
  <c r="E8255" i="3"/>
  <c r="L8254" i="3"/>
  <c r="E8254" i="3"/>
  <c r="M8254" i="3"/>
  <c r="L8253" i="3"/>
  <c r="M8253" i="3" s="1"/>
  <c r="E8253" i="3"/>
  <c r="L8252" i="3"/>
  <c r="M8252" i="3" s="1"/>
  <c r="E8252" i="3"/>
  <c r="L8251" i="3"/>
  <c r="E8251" i="3"/>
  <c r="M8251" i="3"/>
  <c r="L8250" i="3"/>
  <c r="E8250" i="3"/>
  <c r="L8249" i="3"/>
  <c r="E8249" i="3"/>
  <c r="M8249" i="3" s="1"/>
  <c r="K8248" i="3"/>
  <c r="J8248" i="3"/>
  <c r="I8248" i="3"/>
  <c r="H8248" i="3"/>
  <c r="G8248" i="3"/>
  <c r="F8248" i="3"/>
  <c r="L8247" i="3"/>
  <c r="M8247" i="3" s="1"/>
  <c r="E8247" i="3"/>
  <c r="L8246" i="3"/>
  <c r="L8244" i="3" s="1"/>
  <c r="E8246" i="3"/>
  <c r="L8245" i="3"/>
  <c r="E8245" i="3"/>
  <c r="K8244" i="3"/>
  <c r="J8244" i="3"/>
  <c r="I8244" i="3"/>
  <c r="H8244" i="3"/>
  <c r="G8244" i="3"/>
  <c r="F8244" i="3"/>
  <c r="L8243" i="3"/>
  <c r="E8243" i="3"/>
  <c r="M8243" i="3" s="1"/>
  <c r="L8242" i="3"/>
  <c r="E8242" i="3"/>
  <c r="M8242" i="3" s="1"/>
  <c r="L8241" i="3"/>
  <c r="E8241" i="3"/>
  <c r="M8241" i="3" s="1"/>
  <c r="L8240" i="3"/>
  <c r="E8240" i="3"/>
  <c r="M8240" i="3" s="1"/>
  <c r="L8239" i="3"/>
  <c r="L8238" i="3" s="1"/>
  <c r="E8239" i="3"/>
  <c r="E8238" i="3" s="1"/>
  <c r="K8238" i="3"/>
  <c r="J8238" i="3"/>
  <c r="I8238" i="3"/>
  <c r="H8238" i="3"/>
  <c r="G8238" i="3"/>
  <c r="F8238" i="3"/>
  <c r="L8237" i="3"/>
  <c r="E8237" i="3"/>
  <c r="L8236" i="3"/>
  <c r="E8236" i="3"/>
  <c r="M8236" i="3" s="1"/>
  <c r="L8235" i="3"/>
  <c r="E8235" i="3"/>
  <c r="L8234" i="3"/>
  <c r="E8234" i="3"/>
  <c r="M8234" i="3" s="1"/>
  <c r="L8233" i="3"/>
  <c r="E8233" i="3"/>
  <c r="K8232" i="3"/>
  <c r="J8232" i="3"/>
  <c r="I8232" i="3"/>
  <c r="H8232" i="3"/>
  <c r="G8232" i="3"/>
  <c r="F8232" i="3"/>
  <c r="L8231" i="3"/>
  <c r="E8231" i="3"/>
  <c r="M8231" i="3" s="1"/>
  <c r="L8230" i="3"/>
  <c r="L8228" i="3" s="1"/>
  <c r="E8230" i="3"/>
  <c r="L8229" i="3"/>
  <c r="E8229" i="3"/>
  <c r="K8228" i="3"/>
  <c r="J8228" i="3"/>
  <c r="I8228" i="3"/>
  <c r="H8228" i="3"/>
  <c r="G8228" i="3"/>
  <c r="F8228" i="3"/>
  <c r="L8227" i="3"/>
  <c r="E8227" i="3"/>
  <c r="M8227" i="3"/>
  <c r="L8226" i="3"/>
  <c r="E8226" i="3"/>
  <c r="L8225" i="3"/>
  <c r="E8225" i="3"/>
  <c r="L8224" i="3"/>
  <c r="E8224" i="3"/>
  <c r="M8224" i="3" s="1"/>
  <c r="L8223" i="3"/>
  <c r="E8223" i="3"/>
  <c r="L8222" i="3"/>
  <c r="E8222" i="3"/>
  <c r="M8222" i="3" s="1"/>
  <c r="L8221" i="3"/>
  <c r="E8221" i="3"/>
  <c r="M8221" i="3" s="1"/>
  <c r="L8220" i="3"/>
  <c r="E8220" i="3"/>
  <c r="M8220" i="3" s="1"/>
  <c r="L8219" i="3"/>
  <c r="E8219" i="3"/>
  <c r="L8218" i="3"/>
  <c r="E8218" i="3"/>
  <c r="L8217" i="3"/>
  <c r="M8217" i="3" s="1"/>
  <c r="E8217" i="3"/>
  <c r="L8216" i="3"/>
  <c r="E8216" i="3"/>
  <c r="M8216" i="3"/>
  <c r="L8215" i="3"/>
  <c r="E8215" i="3"/>
  <c r="M8215" i="3" s="1"/>
  <c r="L8214" i="3"/>
  <c r="M8214" i="3" s="1"/>
  <c r="E8214" i="3"/>
  <c r="L8213" i="3"/>
  <c r="E8213" i="3"/>
  <c r="L8212" i="3"/>
  <c r="E8212" i="3"/>
  <c r="L8211" i="3"/>
  <c r="E8211" i="3"/>
  <c r="M8211" i="3" s="1"/>
  <c r="K8210" i="3"/>
  <c r="J8210" i="3"/>
  <c r="I8210" i="3"/>
  <c r="H8210" i="3"/>
  <c r="G8210" i="3"/>
  <c r="F8210" i="3"/>
  <c r="L8209" i="3"/>
  <c r="M8209" i="3" s="1"/>
  <c r="E8209" i="3"/>
  <c r="L8208" i="3"/>
  <c r="M8208" i="3" s="1"/>
  <c r="E8208" i="3"/>
  <c r="L8207" i="3"/>
  <c r="E8207" i="3"/>
  <c r="M8207" i="3"/>
  <c r="L8206" i="3"/>
  <c r="E8206" i="3"/>
  <c r="M8206" i="3" s="1"/>
  <c r="L8205" i="3"/>
  <c r="L8201" i="3" s="1"/>
  <c r="E8205" i="3"/>
  <c r="L8204" i="3"/>
  <c r="E8204" i="3"/>
  <c r="L8203" i="3"/>
  <c r="E8203" i="3"/>
  <c r="M8203" i="3" s="1"/>
  <c r="L8202" i="3"/>
  <c r="E8202" i="3"/>
  <c r="M8202" i="3" s="1"/>
  <c r="K8201" i="3"/>
  <c r="J8201" i="3"/>
  <c r="I8201" i="3"/>
  <c r="H8201" i="3"/>
  <c r="G8201" i="3"/>
  <c r="F8201" i="3"/>
  <c r="E8201" i="3"/>
  <c r="L8200" i="3"/>
  <c r="E8200" i="3"/>
  <c r="L8199" i="3"/>
  <c r="M8199" i="3"/>
  <c r="E8199" i="3"/>
  <c r="L8198" i="3"/>
  <c r="E8198" i="3"/>
  <c r="L8197" i="3"/>
  <c r="E8197" i="3"/>
  <c r="L8196" i="3"/>
  <c r="M8196" i="3" s="1"/>
  <c r="E8196" i="3"/>
  <c r="K8195" i="3"/>
  <c r="J8195" i="3"/>
  <c r="I8195" i="3"/>
  <c r="H8195" i="3"/>
  <c r="G8195" i="3"/>
  <c r="F8195" i="3"/>
  <c r="L8194" i="3"/>
  <c r="L8192" i="3"/>
  <c r="E8194" i="3"/>
  <c r="E8192" i="3"/>
  <c r="L8193" i="3"/>
  <c r="E8193" i="3"/>
  <c r="M8193" i="3" s="1"/>
  <c r="K8192" i="3"/>
  <c r="J8192" i="3"/>
  <c r="I8192" i="3"/>
  <c r="H8192" i="3"/>
  <c r="G8192" i="3"/>
  <c r="G8310" i="3"/>
  <c r="F8192" i="3"/>
  <c r="C8189" i="3"/>
  <c r="N8307"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6" i="3" s="1"/>
  <c r="M8165" i="3"/>
  <c r="L8164" i="3"/>
  <c r="E8164" i="3"/>
  <c r="M8164" i="3" s="1"/>
  <c r="M8163" i="3"/>
  <c r="L8163" i="3"/>
  <c r="E8163" i="3"/>
  <c r="L8162" i="3"/>
  <c r="L8161" i="3" s="1"/>
  <c r="M8162" i="3"/>
  <c r="E8162" i="3"/>
  <c r="L8160" i="3"/>
  <c r="E8160" i="3"/>
  <c r="M8160" i="3"/>
  <c r="L8159" i="3"/>
  <c r="M8159" i="3" s="1"/>
  <c r="E8159" i="3"/>
  <c r="L8158" i="3"/>
  <c r="E8158" i="3"/>
  <c r="M8158" i="3" s="1"/>
  <c r="L8157" i="3"/>
  <c r="L8156" i="3"/>
  <c r="E8157" i="3"/>
  <c r="M8157" i="3" s="1"/>
  <c r="K8156" i="3"/>
  <c r="J8156" i="3"/>
  <c r="I8156" i="3"/>
  <c r="H8156" i="3"/>
  <c r="G8156" i="3"/>
  <c r="F8156" i="3"/>
  <c r="L8155" i="3"/>
  <c r="M8155" i="3" s="1"/>
  <c r="E8155" i="3"/>
  <c r="L8154" i="3"/>
  <c r="E8154" i="3"/>
  <c r="L8153" i="3"/>
  <c r="E8153" i="3"/>
  <c r="K8152" i="3"/>
  <c r="J8152" i="3"/>
  <c r="I8152" i="3"/>
  <c r="H8152" i="3"/>
  <c r="G8152" i="3"/>
  <c r="F8152" i="3"/>
  <c r="L8151" i="3"/>
  <c r="E8151" i="3"/>
  <c r="L8150" i="3"/>
  <c r="E8150" i="3"/>
  <c r="L8149" i="3"/>
  <c r="M8149" i="3" s="1"/>
  <c r="E8149" i="3"/>
  <c r="L8148" i="3"/>
  <c r="E8148" i="3"/>
  <c r="L8147" i="3"/>
  <c r="E8147" i="3"/>
  <c r="L8146" i="3"/>
  <c r="E8146" i="3"/>
  <c r="L8145" i="3"/>
  <c r="E8145" i="3"/>
  <c r="K8144" i="3"/>
  <c r="J8144" i="3"/>
  <c r="I8144" i="3"/>
  <c r="H8144" i="3"/>
  <c r="G8144" i="3"/>
  <c r="F8144" i="3"/>
  <c r="L8143" i="3"/>
  <c r="E8143" i="3"/>
  <c r="M8143" i="3"/>
  <c r="L8142" i="3"/>
  <c r="E8142" i="3"/>
  <c r="M8142" i="3" s="1"/>
  <c r="M8141" i="3"/>
  <c r="L8141" i="3"/>
  <c r="E8141" i="3"/>
  <c r="L8140" i="3"/>
  <c r="K8140" i="3"/>
  <c r="J8140" i="3"/>
  <c r="I8140" i="3"/>
  <c r="H8140" i="3"/>
  <c r="G8140" i="3"/>
  <c r="F8140" i="3"/>
  <c r="L8139" i="3"/>
  <c r="E8139" i="3"/>
  <c r="M8139" i="3" s="1"/>
  <c r="L8138" i="3"/>
  <c r="M8138" i="3"/>
  <c r="E8138" i="3"/>
  <c r="L8137" i="3"/>
  <c r="M8137" i="3" s="1"/>
  <c r="E8137" i="3"/>
  <c r="L8136" i="3"/>
  <c r="E8136" i="3"/>
  <c r="M8136" i="3" s="1"/>
  <c r="L8135" i="3"/>
  <c r="E8135" i="3"/>
  <c r="M8135" i="3" s="1"/>
  <c r="L8134" i="3"/>
  <c r="E8134" i="3"/>
  <c r="K8133" i="3"/>
  <c r="J8133" i="3"/>
  <c r="I8133" i="3"/>
  <c r="H8133" i="3"/>
  <c r="G8133" i="3"/>
  <c r="F8133" i="3"/>
  <c r="L8132" i="3"/>
  <c r="E8132" i="3"/>
  <c r="L8131" i="3"/>
  <c r="M8131" i="3" s="1"/>
  <c r="E8131" i="3"/>
  <c r="L8130" i="3"/>
  <c r="E8130" i="3"/>
  <c r="L8129" i="3"/>
  <c r="E8129" i="3"/>
  <c r="L8128" i="3"/>
  <c r="E8128" i="3"/>
  <c r="L8127" i="3"/>
  <c r="E8127" i="3"/>
  <c r="K8126" i="3"/>
  <c r="J8126" i="3"/>
  <c r="I8126" i="3"/>
  <c r="H8126" i="3"/>
  <c r="G8126" i="3"/>
  <c r="F8126" i="3"/>
  <c r="L8125" i="3"/>
  <c r="E8125" i="3"/>
  <c r="M8125" i="3"/>
  <c r="L8124" i="3"/>
  <c r="E8124" i="3"/>
  <c r="M8124" i="3" s="1"/>
  <c r="M8123" i="3"/>
  <c r="L8123" i="3"/>
  <c r="E8123" i="3"/>
  <c r="L8122" i="3"/>
  <c r="M8122" i="3"/>
  <c r="E8122" i="3"/>
  <c r="L8121" i="3"/>
  <c r="E8121" i="3"/>
  <c r="M8121" i="3"/>
  <c r="L8120" i="3"/>
  <c r="E8120" i="3"/>
  <c r="M8120" i="3" s="1"/>
  <c r="L8119" i="3"/>
  <c r="E8119" i="3"/>
  <c r="M8119" i="3" s="1"/>
  <c r="L8118" i="3"/>
  <c r="L8117" i="3"/>
  <c r="E8118" i="3"/>
  <c r="K8117" i="3"/>
  <c r="J8117" i="3"/>
  <c r="I8117" i="3"/>
  <c r="H8117" i="3"/>
  <c r="G8117" i="3"/>
  <c r="F8117" i="3"/>
  <c r="L8116" i="3"/>
  <c r="E8116" i="3"/>
  <c r="L8115" i="3"/>
  <c r="E8115" i="3"/>
  <c r="L8114" i="3"/>
  <c r="E8114" i="3"/>
  <c r="M8114" i="3"/>
  <c r="L8113" i="3"/>
  <c r="E8113" i="3"/>
  <c r="M8113" i="3" s="1"/>
  <c r="L8112" i="3"/>
  <c r="E8112" i="3"/>
  <c r="L8111" i="3"/>
  <c r="E8111" i="3"/>
  <c r="L8110" i="3"/>
  <c r="E8110" i="3"/>
  <c r="M8110" i="3" s="1"/>
  <c r="L8109" i="3"/>
  <c r="E8109" i="3"/>
  <c r="K8108" i="3"/>
  <c r="J8108" i="3"/>
  <c r="I8108" i="3"/>
  <c r="H8108" i="3"/>
  <c r="G8108" i="3"/>
  <c r="F8108" i="3"/>
  <c r="L8107" i="3"/>
  <c r="E8107" i="3"/>
  <c r="L8106" i="3"/>
  <c r="E8106" i="3"/>
  <c r="M8106" i="3" s="1"/>
  <c r="L8105" i="3"/>
  <c r="E8105" i="3"/>
  <c r="K8104" i="3"/>
  <c r="J8104" i="3"/>
  <c r="I8104" i="3"/>
  <c r="H8104" i="3"/>
  <c r="G8104" i="3"/>
  <c r="F8104" i="3"/>
  <c r="L8103" i="3"/>
  <c r="E8103" i="3"/>
  <c r="M8103" i="3" s="1"/>
  <c r="L8102" i="3"/>
  <c r="E8102" i="3"/>
  <c r="M8102" i="3" s="1"/>
  <c r="L8101" i="3"/>
  <c r="E8101" i="3"/>
  <c r="L8100" i="3"/>
  <c r="E8100" i="3"/>
  <c r="L8099" i="3"/>
  <c r="E8099" i="3"/>
  <c r="E8098" i="3" s="1"/>
  <c r="K8098" i="3"/>
  <c r="J8098" i="3"/>
  <c r="I8098" i="3"/>
  <c r="H8098" i="3"/>
  <c r="G8098" i="3"/>
  <c r="F8098" i="3"/>
  <c r="L8097" i="3"/>
  <c r="E8097" i="3"/>
  <c r="M8097" i="3"/>
  <c r="L8096" i="3"/>
  <c r="E8096" i="3"/>
  <c r="L8095" i="3"/>
  <c r="E8095" i="3"/>
  <c r="L8094" i="3"/>
  <c r="E8094" i="3"/>
  <c r="M8094" i="3" s="1"/>
  <c r="L8093" i="3"/>
  <c r="E8093" i="3"/>
  <c r="E8092" i="3" s="1"/>
  <c r="K8092" i="3"/>
  <c r="J8092" i="3"/>
  <c r="I8092" i="3"/>
  <c r="H8092" i="3"/>
  <c r="G8092" i="3"/>
  <c r="F8092" i="3"/>
  <c r="L8091" i="3"/>
  <c r="M8091" i="3" s="1"/>
  <c r="E8091" i="3"/>
  <c r="L8090" i="3"/>
  <c r="E8090" i="3"/>
  <c r="L8089" i="3"/>
  <c r="E8089" i="3"/>
  <c r="K8088" i="3"/>
  <c r="J8088" i="3"/>
  <c r="I8088" i="3"/>
  <c r="H8088" i="3"/>
  <c r="G8088" i="3"/>
  <c r="F8088" i="3"/>
  <c r="L8087" i="3"/>
  <c r="E8087" i="3"/>
  <c r="M8087" i="3" s="1"/>
  <c r="L8086" i="3"/>
  <c r="M8086" i="3"/>
  <c r="E8086" i="3"/>
  <c r="L8085" i="3"/>
  <c r="M8085" i="3" s="1"/>
  <c r="E8085" i="3"/>
  <c r="L8084" i="3"/>
  <c r="E8084" i="3"/>
  <c r="M8084" i="3" s="1"/>
  <c r="L8083" i="3"/>
  <c r="E8083" i="3"/>
  <c r="M8083" i="3" s="1"/>
  <c r="L8082" i="3"/>
  <c r="M8082" i="3"/>
  <c r="E8082" i="3"/>
  <c r="L8081" i="3"/>
  <c r="M8081" i="3" s="1"/>
  <c r="E8081" i="3"/>
  <c r="L8080" i="3"/>
  <c r="E8080" i="3"/>
  <c r="M8080" i="3" s="1"/>
  <c r="M8079" i="3"/>
  <c r="L8079" i="3"/>
  <c r="E8079" i="3"/>
  <c r="L8078" i="3"/>
  <c r="M8078" i="3"/>
  <c r="E8078" i="3"/>
  <c r="L8077" i="3"/>
  <c r="L8070" i="3" s="1"/>
  <c r="E8077" i="3"/>
  <c r="M8077" i="3"/>
  <c r="L8076" i="3"/>
  <c r="E8076" i="3"/>
  <c r="M8076" i="3" s="1"/>
  <c r="M8075" i="3"/>
  <c r="L8075" i="3"/>
  <c r="E8075" i="3"/>
  <c r="L8074" i="3"/>
  <c r="E8074" i="3"/>
  <c r="L8073" i="3"/>
  <c r="E8073" i="3"/>
  <c r="L8072" i="3"/>
  <c r="E8072" i="3"/>
  <c r="M8072" i="3" s="1"/>
  <c r="L8071" i="3"/>
  <c r="E8071" i="3"/>
  <c r="M8071" i="3" s="1"/>
  <c r="K8070" i="3"/>
  <c r="J8070" i="3"/>
  <c r="I8070" i="3"/>
  <c r="H8070" i="3"/>
  <c r="H8170" i="3" s="1"/>
  <c r="G8070" i="3"/>
  <c r="F8070" i="3"/>
  <c r="L8069" i="3"/>
  <c r="E8069" i="3"/>
  <c r="M8069" i="3" s="1"/>
  <c r="L8068" i="3"/>
  <c r="E8068" i="3"/>
  <c r="L8067" i="3"/>
  <c r="E8067" i="3"/>
  <c r="M8067" i="3" s="1"/>
  <c r="L8066" i="3"/>
  <c r="E8066" i="3"/>
  <c r="M8066" i="3" s="1"/>
  <c r="L8065" i="3"/>
  <c r="E8065" i="3"/>
  <c r="L8064" i="3"/>
  <c r="E8064" i="3"/>
  <c r="L8063" i="3"/>
  <c r="E8063" i="3"/>
  <c r="L8062" i="3"/>
  <c r="E8062" i="3"/>
  <c r="K8061" i="3"/>
  <c r="J8061" i="3"/>
  <c r="I8061" i="3"/>
  <c r="H8061" i="3"/>
  <c r="G8061" i="3"/>
  <c r="F8061" i="3"/>
  <c r="L8060" i="3"/>
  <c r="M8060" i="3" s="1"/>
  <c r="E8060" i="3"/>
  <c r="L8059" i="3"/>
  <c r="M8059" i="3" s="1"/>
  <c r="E8059" i="3"/>
  <c r="L8058" i="3"/>
  <c r="E8058" i="3"/>
  <c r="L8057" i="3"/>
  <c r="E8057" i="3"/>
  <c r="L8056" i="3"/>
  <c r="E8056" i="3"/>
  <c r="K8055" i="3"/>
  <c r="J8055" i="3"/>
  <c r="I8055" i="3"/>
  <c r="H8055" i="3"/>
  <c r="G8055" i="3"/>
  <c r="F8055" i="3"/>
  <c r="L8054" i="3"/>
  <c r="E8054" i="3"/>
  <c r="M8054" i="3"/>
  <c r="L8053" i="3"/>
  <c r="L8052" i="3" s="1"/>
  <c r="E8053" i="3"/>
  <c r="M8053" i="3" s="1"/>
  <c r="K8052" i="3"/>
  <c r="J8052" i="3"/>
  <c r="I8052" i="3"/>
  <c r="H8052" i="3"/>
  <c r="G8052" i="3"/>
  <c r="F8052" i="3"/>
  <c r="C8049" i="3"/>
  <c r="N8167" i="3"/>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5" i="3"/>
  <c r="L8024" i="3"/>
  <c r="E8024" i="3"/>
  <c r="M8024" i="3" s="1"/>
  <c r="L8023" i="3"/>
  <c r="E8023" i="3"/>
  <c r="L8022" i="3"/>
  <c r="L8021" i="3" s="1"/>
  <c r="E8022" i="3"/>
  <c r="L8020" i="3"/>
  <c r="E8020" i="3"/>
  <c r="L8019" i="3"/>
  <c r="E8019" i="3"/>
  <c r="L8018" i="3"/>
  <c r="E8018" i="3"/>
  <c r="M8018" i="3" s="1"/>
  <c r="L8017" i="3"/>
  <c r="E8017" i="3"/>
  <c r="K8016" i="3"/>
  <c r="J8016" i="3"/>
  <c r="I8016" i="3"/>
  <c r="H8016" i="3"/>
  <c r="G8016" i="3"/>
  <c r="F8016" i="3"/>
  <c r="L8015" i="3"/>
  <c r="M8015" i="3" s="1"/>
  <c r="E8015" i="3"/>
  <c r="L8014" i="3"/>
  <c r="E8014" i="3"/>
  <c r="L8013" i="3"/>
  <c r="E8013" i="3"/>
  <c r="K8012" i="3"/>
  <c r="J8012" i="3"/>
  <c r="I8012" i="3"/>
  <c r="H8012" i="3"/>
  <c r="G8012" i="3"/>
  <c r="F8012" i="3"/>
  <c r="L8011" i="3"/>
  <c r="E8011" i="3"/>
  <c r="L8010" i="3"/>
  <c r="M8010" i="3" s="1"/>
  <c r="E8010" i="3"/>
  <c r="L8009" i="3"/>
  <c r="E8009" i="3"/>
  <c r="L8008" i="3"/>
  <c r="E8008" i="3"/>
  <c r="L8007" i="3"/>
  <c r="E8007" i="3"/>
  <c r="L8006" i="3"/>
  <c r="M8006" i="3" s="1"/>
  <c r="E8006" i="3"/>
  <c r="L8005" i="3"/>
  <c r="E8005" i="3"/>
  <c r="K8004" i="3"/>
  <c r="J8004" i="3"/>
  <c r="I8004" i="3"/>
  <c r="H8004" i="3"/>
  <c r="G8004" i="3"/>
  <c r="F8004" i="3"/>
  <c r="L8003" i="3"/>
  <c r="E8003" i="3"/>
  <c r="M8003" i="3" s="1"/>
  <c r="L8002" i="3"/>
  <c r="E8002" i="3"/>
  <c r="M8002" i="3" s="1"/>
  <c r="L8001" i="3"/>
  <c r="L8000" i="3"/>
  <c r="E8001" i="3"/>
  <c r="K8000" i="3"/>
  <c r="J8000" i="3"/>
  <c r="I8000" i="3"/>
  <c r="H8000" i="3"/>
  <c r="G8000" i="3"/>
  <c r="F8000" i="3"/>
  <c r="L7999" i="3"/>
  <c r="E7999" i="3"/>
  <c r="M7999" i="3" s="1"/>
  <c r="L7998" i="3"/>
  <c r="E7998" i="3"/>
  <c r="M7998" i="3" s="1"/>
  <c r="L7997" i="3"/>
  <c r="M7997" i="3" s="1"/>
  <c r="E7997" i="3"/>
  <c r="L7996" i="3"/>
  <c r="E7996" i="3"/>
  <c r="L7995" i="3"/>
  <c r="E7995" i="3"/>
  <c r="L7994" i="3"/>
  <c r="E7994" i="3"/>
  <c r="M7994" i="3"/>
  <c r="K7993" i="3"/>
  <c r="J7993" i="3"/>
  <c r="I7993" i="3"/>
  <c r="H7993" i="3"/>
  <c r="G7993" i="3"/>
  <c r="F7993" i="3"/>
  <c r="L7992" i="3"/>
  <c r="E7992" i="3"/>
  <c r="M7992" i="3" s="1"/>
  <c r="L7991" i="3"/>
  <c r="E7991" i="3"/>
  <c r="M7991" i="3" s="1"/>
  <c r="L7990" i="3"/>
  <c r="E7990" i="3"/>
  <c r="L7989" i="3"/>
  <c r="E7989" i="3"/>
  <c r="L7988" i="3"/>
  <c r="E7988" i="3"/>
  <c r="L7987" i="3"/>
  <c r="E7987" i="3"/>
  <c r="K7986" i="3"/>
  <c r="J7986" i="3"/>
  <c r="I7986" i="3"/>
  <c r="H7986" i="3"/>
  <c r="G7986" i="3"/>
  <c r="F7986" i="3"/>
  <c r="L7985" i="3"/>
  <c r="M7985" i="3" s="1"/>
  <c r="E7985" i="3"/>
  <c r="L7984" i="3"/>
  <c r="M7984" i="3" s="1"/>
  <c r="E7984" i="3"/>
  <c r="L7983" i="3"/>
  <c r="E7983" i="3"/>
  <c r="L7982" i="3"/>
  <c r="E7982" i="3"/>
  <c r="M7982" i="3"/>
  <c r="L7981" i="3"/>
  <c r="E7981" i="3"/>
  <c r="L7980" i="3"/>
  <c r="E7980" i="3"/>
  <c r="L7979" i="3"/>
  <c r="E7979" i="3"/>
  <c r="L7978" i="3"/>
  <c r="E7978" i="3"/>
  <c r="M7978" i="3" s="1"/>
  <c r="K7977" i="3"/>
  <c r="J7977" i="3"/>
  <c r="I7977" i="3"/>
  <c r="H7977" i="3"/>
  <c r="G7977" i="3"/>
  <c r="F7977" i="3"/>
  <c r="L7976" i="3"/>
  <c r="M7976" i="3" s="1"/>
  <c r="E7976" i="3"/>
  <c r="L7975" i="3"/>
  <c r="E7975" i="3"/>
  <c r="M7975" i="3" s="1"/>
  <c r="M7974" i="3"/>
  <c r="L7974" i="3"/>
  <c r="E7974" i="3"/>
  <c r="L7973" i="3"/>
  <c r="M7973" i="3"/>
  <c r="E7973" i="3"/>
  <c r="L7972" i="3"/>
  <c r="E7972" i="3"/>
  <c r="L7971" i="3"/>
  <c r="E7971" i="3"/>
  <c r="M7971" i="3" s="1"/>
  <c r="M7970" i="3"/>
  <c r="L7970" i="3"/>
  <c r="E7970" i="3"/>
  <c r="E7968" i="3" s="1"/>
  <c r="L7969" i="3"/>
  <c r="L7968" i="3"/>
  <c r="E7969" i="3"/>
  <c r="K7968" i="3"/>
  <c r="J7968" i="3"/>
  <c r="I7968" i="3"/>
  <c r="H7968" i="3"/>
  <c r="G7968" i="3"/>
  <c r="F7968" i="3"/>
  <c r="L7967" i="3"/>
  <c r="E7967" i="3"/>
  <c r="L7966" i="3"/>
  <c r="E7966" i="3"/>
  <c r="L7965" i="3"/>
  <c r="E7965" i="3"/>
  <c r="K7964" i="3"/>
  <c r="J7964" i="3"/>
  <c r="I7964" i="3"/>
  <c r="H7964" i="3"/>
  <c r="G7964" i="3"/>
  <c r="F7964" i="3"/>
  <c r="L7963" i="3"/>
  <c r="M7963" i="3" s="1"/>
  <c r="E7963" i="3"/>
  <c r="L7962" i="3"/>
  <c r="E7962" i="3"/>
  <c r="M7962" i="3" s="1"/>
  <c r="L7961" i="3"/>
  <c r="E7961" i="3"/>
  <c r="L7960" i="3"/>
  <c r="E7960" i="3"/>
  <c r="M7960" i="3" s="1"/>
  <c r="L7959" i="3"/>
  <c r="L7958" i="3"/>
  <c r="E7959" i="3"/>
  <c r="K7958" i="3"/>
  <c r="J7958" i="3"/>
  <c r="I7958" i="3"/>
  <c r="H7958" i="3"/>
  <c r="G7958" i="3"/>
  <c r="F7958" i="3"/>
  <c r="L7957" i="3"/>
  <c r="E7957" i="3"/>
  <c r="M7957" i="3" s="1"/>
  <c r="L7956" i="3"/>
  <c r="E7956" i="3"/>
  <c r="L7955" i="3"/>
  <c r="E7955" i="3"/>
  <c r="L7954" i="3"/>
  <c r="E7954" i="3"/>
  <c r="L7953" i="3"/>
  <c r="E7953" i="3"/>
  <c r="K7952" i="3"/>
  <c r="J7952" i="3"/>
  <c r="I7952" i="3"/>
  <c r="H7952" i="3"/>
  <c r="G7952" i="3"/>
  <c r="F7952" i="3"/>
  <c r="L7951" i="3"/>
  <c r="M7951" i="3" s="1"/>
  <c r="E7951" i="3"/>
  <c r="L7950" i="3"/>
  <c r="M7950" i="3" s="1"/>
  <c r="E7950" i="3"/>
  <c r="E7948" i="3"/>
  <c r="L7949" i="3"/>
  <c r="M7949" i="3"/>
  <c r="E7949" i="3"/>
  <c r="K7948" i="3"/>
  <c r="J7948" i="3"/>
  <c r="I7948" i="3"/>
  <c r="H7948" i="3"/>
  <c r="G7948" i="3"/>
  <c r="F7948" i="3"/>
  <c r="L7947" i="3"/>
  <c r="E7947" i="3"/>
  <c r="L7946" i="3"/>
  <c r="E7946" i="3"/>
  <c r="M7946" i="3" s="1"/>
  <c r="L7945" i="3"/>
  <c r="M7945" i="3" s="1"/>
  <c r="E7945" i="3"/>
  <c r="L7944" i="3"/>
  <c r="E7944" i="3"/>
  <c r="L7943" i="3"/>
  <c r="E7943" i="3"/>
  <c r="L7942" i="3"/>
  <c r="E7942" i="3"/>
  <c r="L7941" i="3"/>
  <c r="E7941" i="3"/>
  <c r="M7941" i="3"/>
  <c r="L7940" i="3"/>
  <c r="E7940" i="3"/>
  <c r="L7939" i="3"/>
  <c r="E7939" i="3"/>
  <c r="M7939" i="3" s="1"/>
  <c r="L7938" i="3"/>
  <c r="E7938" i="3"/>
  <c r="L7937" i="3"/>
  <c r="E7937" i="3"/>
  <c r="M7937" i="3" s="1"/>
  <c r="L7936" i="3"/>
  <c r="E7936" i="3"/>
  <c r="M7936" i="3" s="1"/>
  <c r="L7935" i="3"/>
  <c r="E7935" i="3"/>
  <c r="L7934" i="3"/>
  <c r="E7934" i="3"/>
  <c r="L7933" i="3"/>
  <c r="E7933" i="3"/>
  <c r="L7932" i="3"/>
  <c r="E7932" i="3"/>
  <c r="L7931" i="3"/>
  <c r="E7931" i="3"/>
  <c r="K7930" i="3"/>
  <c r="J7930" i="3"/>
  <c r="I7930" i="3"/>
  <c r="H7930" i="3"/>
  <c r="G7930" i="3"/>
  <c r="F7930" i="3"/>
  <c r="L7929" i="3"/>
  <c r="E7929" i="3"/>
  <c r="L7928" i="3"/>
  <c r="M7928" i="3" s="1"/>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L7916" i="3"/>
  <c r="E7916" i="3"/>
  <c r="K7915" i="3"/>
  <c r="J7915" i="3"/>
  <c r="I7915" i="3"/>
  <c r="H7915" i="3"/>
  <c r="G7915" i="3"/>
  <c r="F7915" i="3"/>
  <c r="L7914" i="3"/>
  <c r="E7914" i="3"/>
  <c r="M7914" i="3" s="1"/>
  <c r="L7913" i="3"/>
  <c r="L7912" i="3"/>
  <c r="E7913" i="3"/>
  <c r="K7912" i="3"/>
  <c r="J7912" i="3"/>
  <c r="I7912" i="3"/>
  <c r="H7912" i="3"/>
  <c r="G7912" i="3"/>
  <c r="F7912" i="3"/>
  <c r="C7909" i="3"/>
  <c r="N8027"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5" i="3"/>
  <c r="L7884" i="3"/>
  <c r="E7884" i="3"/>
  <c r="L7883" i="3"/>
  <c r="E7883" i="3"/>
  <c r="L7882" i="3"/>
  <c r="E7882" i="3"/>
  <c r="E7881" i="3"/>
  <c r="L7880" i="3"/>
  <c r="E7880" i="3"/>
  <c r="M7880" i="3" s="1"/>
  <c r="L7879" i="3"/>
  <c r="E7879" i="3"/>
  <c r="L7878" i="3"/>
  <c r="E7878" i="3"/>
  <c r="L7877" i="3"/>
  <c r="L7876" i="3"/>
  <c r="E7877" i="3"/>
  <c r="K7876" i="3"/>
  <c r="J7876" i="3"/>
  <c r="I7876" i="3"/>
  <c r="H7876" i="3"/>
  <c r="G7876" i="3"/>
  <c r="F7876" i="3"/>
  <c r="L7875" i="3"/>
  <c r="E7875" i="3"/>
  <c r="L7874" i="3"/>
  <c r="L7872" i="3" s="1"/>
  <c r="E7874" i="3"/>
  <c r="L7873" i="3"/>
  <c r="E7873" i="3"/>
  <c r="E7872" i="3" s="1"/>
  <c r="K7872" i="3"/>
  <c r="J7872" i="3"/>
  <c r="I7872" i="3"/>
  <c r="H7872" i="3"/>
  <c r="G7872" i="3"/>
  <c r="F7872" i="3"/>
  <c r="L7871" i="3"/>
  <c r="E7871" i="3"/>
  <c r="L7870" i="3"/>
  <c r="E7870" i="3"/>
  <c r="L7869" i="3"/>
  <c r="E7869" i="3"/>
  <c r="M7869" i="3"/>
  <c r="L7868" i="3"/>
  <c r="E7868" i="3"/>
  <c r="M7868" i="3" s="1"/>
  <c r="L7867" i="3"/>
  <c r="E7867" i="3"/>
  <c r="L7866" i="3"/>
  <c r="E7866" i="3"/>
  <c r="M7866" i="3" s="1"/>
  <c r="L7865" i="3"/>
  <c r="E7865" i="3"/>
  <c r="M7865" i="3" s="1"/>
  <c r="K7864" i="3"/>
  <c r="J7864" i="3"/>
  <c r="I7864" i="3"/>
  <c r="H7864" i="3"/>
  <c r="G7864" i="3"/>
  <c r="F7864" i="3"/>
  <c r="L7863" i="3"/>
  <c r="E7863" i="3"/>
  <c r="L7862" i="3"/>
  <c r="E7862" i="3"/>
  <c r="L7861" i="3"/>
  <c r="E7861" i="3"/>
  <c r="E7860" i="3" s="1"/>
  <c r="K7860" i="3"/>
  <c r="J7860" i="3"/>
  <c r="I7860" i="3"/>
  <c r="H7860" i="3"/>
  <c r="G7860" i="3"/>
  <c r="F7860" i="3"/>
  <c r="L7859" i="3"/>
  <c r="E7859" i="3"/>
  <c r="M7859" i="3" s="1"/>
  <c r="L7858" i="3"/>
  <c r="E7858" i="3"/>
  <c r="L7857" i="3"/>
  <c r="E7857" i="3"/>
  <c r="L7856" i="3"/>
  <c r="E7856" i="3"/>
  <c r="L7855" i="3"/>
  <c r="E7855" i="3"/>
  <c r="M7855" i="3" s="1"/>
  <c r="L7854" i="3"/>
  <c r="L7853" i="3" s="1"/>
  <c r="E7854" i="3"/>
  <c r="K7853" i="3"/>
  <c r="J7853" i="3"/>
  <c r="I7853" i="3"/>
  <c r="H7853" i="3"/>
  <c r="G7853" i="3"/>
  <c r="F7853" i="3"/>
  <c r="L7852" i="3"/>
  <c r="E7852" i="3"/>
  <c r="M7852" i="3" s="1"/>
  <c r="L7851" i="3"/>
  <c r="E7851" i="3"/>
  <c r="M7851" i="3" s="1"/>
  <c r="L7850" i="3"/>
  <c r="E7850" i="3"/>
  <c r="M7850" i="3" s="1"/>
  <c r="L7849" i="3"/>
  <c r="E7849" i="3"/>
  <c r="L7848" i="3"/>
  <c r="E7848" i="3"/>
  <c r="M7848" i="3" s="1"/>
  <c r="L7847" i="3"/>
  <c r="E7847" i="3"/>
  <c r="M7847" i="3" s="1"/>
  <c r="K7846" i="3"/>
  <c r="J7846" i="3"/>
  <c r="I7846" i="3"/>
  <c r="H7846" i="3"/>
  <c r="G7846" i="3"/>
  <c r="F7846" i="3"/>
  <c r="L7845" i="3"/>
  <c r="E7845" i="3"/>
  <c r="L7844" i="3"/>
  <c r="E7844" i="3"/>
  <c r="M7844" i="3" s="1"/>
  <c r="L7843" i="3"/>
  <c r="E7843" i="3"/>
  <c r="M7843" i="3" s="1"/>
  <c r="L7842" i="3"/>
  <c r="E7842" i="3"/>
  <c r="L7841" i="3"/>
  <c r="E7841" i="3"/>
  <c r="L7840" i="3"/>
  <c r="E7840" i="3"/>
  <c r="M7840" i="3" s="1"/>
  <c r="L7839" i="3"/>
  <c r="E7839" i="3"/>
  <c r="M7839" i="3" s="1"/>
  <c r="L7838" i="3"/>
  <c r="E7838" i="3"/>
  <c r="M7838" i="3" s="1"/>
  <c r="K7837" i="3"/>
  <c r="J7837" i="3"/>
  <c r="I7837" i="3"/>
  <c r="H7837" i="3"/>
  <c r="G7837" i="3"/>
  <c r="F7837" i="3"/>
  <c r="L7836" i="3"/>
  <c r="M7836" i="3" s="1"/>
  <c r="E7836" i="3"/>
  <c r="L7835" i="3"/>
  <c r="E7835" i="3"/>
  <c r="M7835" i="3" s="1"/>
  <c r="L7834" i="3"/>
  <c r="E7834" i="3"/>
  <c r="M7834" i="3" s="1"/>
  <c r="L7833" i="3"/>
  <c r="M7833" i="3"/>
  <c r="E7833" i="3"/>
  <c r="L7832" i="3"/>
  <c r="M7832" i="3" s="1"/>
  <c r="E7832" i="3"/>
  <c r="L7831" i="3"/>
  <c r="E7831" i="3"/>
  <c r="L7830" i="3"/>
  <c r="E7830" i="3"/>
  <c r="M7830" i="3" s="1"/>
  <c r="L7829" i="3"/>
  <c r="E7829" i="3"/>
  <c r="E7828" i="3" s="1"/>
  <c r="K7828" i="3"/>
  <c r="J7828" i="3"/>
  <c r="I7828" i="3"/>
  <c r="H7828" i="3"/>
  <c r="G7828" i="3"/>
  <c r="F7828" i="3"/>
  <c r="L7827" i="3"/>
  <c r="E7827" i="3"/>
  <c r="L7826" i="3"/>
  <c r="L7824" i="3" s="1"/>
  <c r="E7826" i="3"/>
  <c r="L7825" i="3"/>
  <c r="E7825" i="3"/>
  <c r="K7824" i="3"/>
  <c r="J7824" i="3"/>
  <c r="I7824" i="3"/>
  <c r="H7824" i="3"/>
  <c r="G7824" i="3"/>
  <c r="F7824" i="3"/>
  <c r="L7823" i="3"/>
  <c r="E7823" i="3"/>
  <c r="M7823" i="3"/>
  <c r="L7822" i="3"/>
  <c r="E7822" i="3"/>
  <c r="M7822" i="3" s="1"/>
  <c r="L7821" i="3"/>
  <c r="E7821" i="3"/>
  <c r="M7821" i="3" s="1"/>
  <c r="L7820" i="3"/>
  <c r="E7820" i="3"/>
  <c r="M7820" i="3" s="1"/>
  <c r="L7819" i="3"/>
  <c r="L7818" i="3"/>
  <c r="E7819" i="3"/>
  <c r="M7819" i="3" s="1"/>
  <c r="K7818" i="3"/>
  <c r="J7818" i="3"/>
  <c r="I7818" i="3"/>
  <c r="H7818" i="3"/>
  <c r="G7818" i="3"/>
  <c r="F7818" i="3"/>
  <c r="L7817" i="3"/>
  <c r="E7817" i="3"/>
  <c r="L7816" i="3"/>
  <c r="E7816" i="3"/>
  <c r="L7815" i="3"/>
  <c r="E7815" i="3"/>
  <c r="L7814" i="3"/>
  <c r="E7814" i="3"/>
  <c r="L7813" i="3"/>
  <c r="E7813" i="3"/>
  <c r="K7812" i="3"/>
  <c r="J7812" i="3"/>
  <c r="I7812" i="3"/>
  <c r="H7812" i="3"/>
  <c r="G7812" i="3"/>
  <c r="F7812" i="3"/>
  <c r="L7811" i="3"/>
  <c r="M7811" i="3" s="1"/>
  <c r="E7811" i="3"/>
  <c r="L7810" i="3"/>
  <c r="E7810" i="3"/>
  <c r="M7810" i="3" s="1"/>
  <c r="L7809" i="3"/>
  <c r="E7809" i="3"/>
  <c r="M7809" i="3" s="1"/>
  <c r="K7808" i="3"/>
  <c r="J7808" i="3"/>
  <c r="I7808" i="3"/>
  <c r="H7808" i="3"/>
  <c r="G7808" i="3"/>
  <c r="F7808" i="3"/>
  <c r="L7807" i="3"/>
  <c r="E7807" i="3"/>
  <c r="M7807" i="3" s="1"/>
  <c r="L7806" i="3"/>
  <c r="E7806" i="3"/>
  <c r="M7806" i="3" s="1"/>
  <c r="L7805" i="3"/>
  <c r="M7805" i="3" s="1"/>
  <c r="E7805" i="3"/>
  <c r="M7804" i="3"/>
  <c r="L7804" i="3"/>
  <c r="E7804" i="3"/>
  <c r="L7803" i="3"/>
  <c r="M7803" i="3"/>
  <c r="E7803" i="3"/>
  <c r="L7802" i="3"/>
  <c r="E7802" i="3"/>
  <c r="M7802" i="3"/>
  <c r="L7801" i="3"/>
  <c r="E7801" i="3"/>
  <c r="L7800" i="3"/>
  <c r="E7800" i="3"/>
  <c r="L7799" i="3"/>
  <c r="E7799" i="3"/>
  <c r="M7799" i="3" s="1"/>
  <c r="L7798" i="3"/>
  <c r="E7798" i="3"/>
  <c r="M7798" i="3" s="1"/>
  <c r="L7797" i="3"/>
  <c r="M7797" i="3" s="1"/>
  <c r="E7797" i="3"/>
  <c r="M7796" i="3"/>
  <c r="L7796" i="3"/>
  <c r="E7796" i="3"/>
  <c r="L7795" i="3"/>
  <c r="M7795" i="3"/>
  <c r="E7795" i="3"/>
  <c r="L7794" i="3"/>
  <c r="E7794" i="3"/>
  <c r="M7794" i="3"/>
  <c r="L7793" i="3"/>
  <c r="E7793" i="3"/>
  <c r="L7792" i="3"/>
  <c r="M7792" i="3" s="1"/>
  <c r="E7792" i="3"/>
  <c r="L7791" i="3"/>
  <c r="E7791" i="3"/>
  <c r="K7790" i="3"/>
  <c r="J7790" i="3"/>
  <c r="I7790" i="3"/>
  <c r="H7790" i="3"/>
  <c r="G7790" i="3"/>
  <c r="F7790" i="3"/>
  <c r="L7789" i="3"/>
  <c r="E7789" i="3"/>
  <c r="L7788" i="3"/>
  <c r="E7788" i="3"/>
  <c r="L7787" i="3"/>
  <c r="L7781" i="3" s="1"/>
  <c r="E7787" i="3"/>
  <c r="M7787" i="3"/>
  <c r="L7786" i="3"/>
  <c r="E7786" i="3"/>
  <c r="M7786" i="3" s="1"/>
  <c r="L7785" i="3"/>
  <c r="E7785" i="3"/>
  <c r="M7785" i="3" s="1"/>
  <c r="L7784" i="3"/>
  <c r="E7784" i="3"/>
  <c r="M7784" i="3" s="1"/>
  <c r="L7783" i="3"/>
  <c r="E7783" i="3"/>
  <c r="M7783" i="3" s="1"/>
  <c r="L7782" i="3"/>
  <c r="E7782" i="3"/>
  <c r="M7782" i="3" s="1"/>
  <c r="K7781" i="3"/>
  <c r="J7781" i="3"/>
  <c r="I7781" i="3"/>
  <c r="H7781" i="3"/>
  <c r="G7781" i="3"/>
  <c r="G7890" i="3" s="1"/>
  <c r="F7781" i="3"/>
  <c r="L7780" i="3"/>
  <c r="M7780" i="3" s="1"/>
  <c r="E7780" i="3"/>
  <c r="L7779" i="3"/>
  <c r="E7779" i="3"/>
  <c r="L7778" i="3"/>
  <c r="E7778" i="3"/>
  <c r="M7778" i="3"/>
  <c r="L7777" i="3"/>
  <c r="E7777" i="3"/>
  <c r="L7776" i="3"/>
  <c r="M7776" i="3" s="1"/>
  <c r="E7776" i="3"/>
  <c r="K7775" i="3"/>
  <c r="J7775" i="3"/>
  <c r="I7775" i="3"/>
  <c r="H7775" i="3"/>
  <c r="G7775" i="3"/>
  <c r="F7775" i="3"/>
  <c r="L7774" i="3"/>
  <c r="E7774" i="3"/>
  <c r="L7773" i="3"/>
  <c r="E7773" i="3"/>
  <c r="K7772" i="3"/>
  <c r="K7890" i="3" s="1"/>
  <c r="J7772" i="3"/>
  <c r="I7772" i="3"/>
  <c r="H7772" i="3"/>
  <c r="G7772" i="3"/>
  <c r="F7772" i="3"/>
  <c r="E7772" i="3"/>
  <c r="C7769" i="3"/>
  <c r="N7887"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6" i="3" s="1"/>
  <c r="M7745" i="3"/>
  <c r="L7744" i="3"/>
  <c r="E7744" i="3"/>
  <c r="M7744" i="3" s="1"/>
  <c r="L7743" i="3"/>
  <c r="M7743" i="3" s="1"/>
  <c r="E7743" i="3"/>
  <c r="L7742" i="3"/>
  <c r="L7741" i="3" s="1"/>
  <c r="E7742" i="3"/>
  <c r="E7741" i="3" s="1"/>
  <c r="L7740" i="3"/>
  <c r="E7740" i="3"/>
  <c r="M7740" i="3" s="1"/>
  <c r="L7739" i="3"/>
  <c r="E7739" i="3"/>
  <c r="E7736" i="3" s="1"/>
  <c r="M7736" i="3" s="1"/>
  <c r="L7738" i="3"/>
  <c r="E7738" i="3"/>
  <c r="M7738" i="3" s="1"/>
  <c r="L7737" i="3"/>
  <c r="L7736" i="3" s="1"/>
  <c r="E7737" i="3"/>
  <c r="K7736" i="3"/>
  <c r="J7736" i="3"/>
  <c r="I7736" i="3"/>
  <c r="H7736" i="3"/>
  <c r="G7736" i="3"/>
  <c r="F7736" i="3"/>
  <c r="L7735" i="3"/>
  <c r="E7735" i="3"/>
  <c r="L7734" i="3"/>
  <c r="M7734" i="3" s="1"/>
  <c r="E7734" i="3"/>
  <c r="L7733" i="3"/>
  <c r="E7733" i="3"/>
  <c r="K7732" i="3"/>
  <c r="J7732" i="3"/>
  <c r="I7732" i="3"/>
  <c r="H7732" i="3"/>
  <c r="G7732" i="3"/>
  <c r="F7732" i="3"/>
  <c r="L7731" i="3"/>
  <c r="E7731" i="3"/>
  <c r="L7730" i="3"/>
  <c r="E7730" i="3"/>
  <c r="L7729" i="3"/>
  <c r="E7729" i="3"/>
  <c r="L7728" i="3"/>
  <c r="E7728" i="3"/>
  <c r="L7727" i="3"/>
  <c r="E7727" i="3"/>
  <c r="L7726" i="3"/>
  <c r="E7726" i="3"/>
  <c r="L7725" i="3"/>
  <c r="L7724" i="3" s="1"/>
  <c r="E7725" i="3"/>
  <c r="K7724" i="3"/>
  <c r="J7724" i="3"/>
  <c r="I7724" i="3"/>
  <c r="H7724" i="3"/>
  <c r="G7724" i="3"/>
  <c r="F7724" i="3"/>
  <c r="L7723" i="3"/>
  <c r="E7723" i="3"/>
  <c r="M7723" i="3" s="1"/>
  <c r="L7722" i="3"/>
  <c r="E7722" i="3"/>
  <c r="M7722" i="3" s="1"/>
  <c r="L7721" i="3"/>
  <c r="L7720" i="3" s="1"/>
  <c r="E7721" i="3"/>
  <c r="E7720" i="3" s="1"/>
  <c r="K7720" i="3"/>
  <c r="J7720" i="3"/>
  <c r="I7720" i="3"/>
  <c r="H7720" i="3"/>
  <c r="G7720" i="3"/>
  <c r="F7720" i="3"/>
  <c r="L7719" i="3"/>
  <c r="E7719" i="3"/>
  <c r="L7718" i="3"/>
  <c r="M7718" i="3" s="1"/>
  <c r="E7718" i="3"/>
  <c r="L7717" i="3"/>
  <c r="E7717" i="3"/>
  <c r="L7716" i="3"/>
  <c r="M7716" i="3" s="1"/>
  <c r="E7716" i="3"/>
  <c r="L7715" i="3"/>
  <c r="E7715" i="3"/>
  <c r="M7715" i="3" s="1"/>
  <c r="L7714" i="3"/>
  <c r="E7714" i="3"/>
  <c r="M7714" i="3" s="1"/>
  <c r="K7713" i="3"/>
  <c r="J7713" i="3"/>
  <c r="I7713" i="3"/>
  <c r="H7713" i="3"/>
  <c r="G7713" i="3"/>
  <c r="F7713" i="3"/>
  <c r="L7712" i="3"/>
  <c r="E7712" i="3"/>
  <c r="L7711" i="3"/>
  <c r="E7711" i="3"/>
  <c r="L7710" i="3"/>
  <c r="E7710" i="3"/>
  <c r="L7709" i="3"/>
  <c r="M7709" i="3" s="1"/>
  <c r="E7709" i="3"/>
  <c r="L7708" i="3"/>
  <c r="L7706" i="3" s="1"/>
  <c r="E7708" i="3"/>
  <c r="L7707" i="3"/>
  <c r="E7707" i="3"/>
  <c r="K7706" i="3"/>
  <c r="J7706" i="3"/>
  <c r="I7706" i="3"/>
  <c r="H7706" i="3"/>
  <c r="G7706" i="3"/>
  <c r="F7706" i="3"/>
  <c r="L7705" i="3"/>
  <c r="E7705" i="3"/>
  <c r="L7704" i="3"/>
  <c r="M7704" i="3" s="1"/>
  <c r="E7704" i="3"/>
  <c r="L7703" i="3"/>
  <c r="E7703" i="3"/>
  <c r="L7702" i="3"/>
  <c r="M7702" i="3" s="1"/>
  <c r="E7702" i="3"/>
  <c r="L7701" i="3"/>
  <c r="E7701" i="3"/>
  <c r="L7700" i="3"/>
  <c r="M7700" i="3" s="1"/>
  <c r="E7700" i="3"/>
  <c r="L7699" i="3"/>
  <c r="E7699" i="3"/>
  <c r="M7699" i="3" s="1"/>
  <c r="L7698" i="3"/>
  <c r="E7698" i="3"/>
  <c r="M7698" i="3" s="1"/>
  <c r="K7697" i="3"/>
  <c r="J7697" i="3"/>
  <c r="I7697" i="3"/>
  <c r="H7697" i="3"/>
  <c r="G7697" i="3"/>
  <c r="F7697" i="3"/>
  <c r="L7696" i="3"/>
  <c r="E7696" i="3"/>
  <c r="L7695" i="3"/>
  <c r="E7695" i="3"/>
  <c r="L7694" i="3"/>
  <c r="E7694" i="3"/>
  <c r="L7693" i="3"/>
  <c r="M7693" i="3" s="1"/>
  <c r="E7693" i="3"/>
  <c r="L7692" i="3"/>
  <c r="E7692" i="3"/>
  <c r="L7691" i="3"/>
  <c r="E7691" i="3"/>
  <c r="L7690" i="3"/>
  <c r="E7690" i="3"/>
  <c r="L7689" i="3"/>
  <c r="E7689" i="3"/>
  <c r="K7688" i="3"/>
  <c r="J7688" i="3"/>
  <c r="I7688" i="3"/>
  <c r="H7688" i="3"/>
  <c r="G7688" i="3"/>
  <c r="F7688" i="3"/>
  <c r="L7687" i="3"/>
  <c r="E7687" i="3"/>
  <c r="L7686" i="3"/>
  <c r="E7686" i="3"/>
  <c r="L7685" i="3"/>
  <c r="L7684" i="3" s="1"/>
  <c r="E7685" i="3"/>
  <c r="K7684" i="3"/>
  <c r="J7684" i="3"/>
  <c r="I7684" i="3"/>
  <c r="H7684" i="3"/>
  <c r="G7684" i="3"/>
  <c r="F7684" i="3"/>
  <c r="L7683" i="3"/>
  <c r="E7683" i="3"/>
  <c r="L7682" i="3"/>
  <c r="E7682" i="3"/>
  <c r="L7681" i="3"/>
  <c r="E7681" i="3"/>
  <c r="M7681" i="3" s="1"/>
  <c r="L7680" i="3"/>
  <c r="E7680" i="3"/>
  <c r="L7679" i="3"/>
  <c r="E7679" i="3"/>
  <c r="M7679" i="3" s="1"/>
  <c r="K7678" i="3"/>
  <c r="J7678" i="3"/>
  <c r="I7678" i="3"/>
  <c r="H7678" i="3"/>
  <c r="G7678" i="3"/>
  <c r="F7678" i="3"/>
  <c r="L7677" i="3"/>
  <c r="E7677" i="3"/>
  <c r="L7676" i="3"/>
  <c r="E7676" i="3"/>
  <c r="L7675" i="3"/>
  <c r="E7675" i="3"/>
  <c r="L7674" i="3"/>
  <c r="E7674" i="3"/>
  <c r="L7673" i="3"/>
  <c r="L7672" i="3" s="1"/>
  <c r="E7673" i="3"/>
  <c r="K7672" i="3"/>
  <c r="J7672" i="3"/>
  <c r="I7672" i="3"/>
  <c r="H7672" i="3"/>
  <c r="G7672" i="3"/>
  <c r="F7672" i="3"/>
  <c r="L7671" i="3"/>
  <c r="E7671" i="3"/>
  <c r="L7670" i="3"/>
  <c r="E7670" i="3"/>
  <c r="L7669" i="3"/>
  <c r="E7669" i="3"/>
  <c r="M7669" i="3" s="1"/>
  <c r="K7668" i="3"/>
  <c r="J7668" i="3"/>
  <c r="I7668" i="3"/>
  <c r="H7668" i="3"/>
  <c r="G7668" i="3"/>
  <c r="F7668" i="3"/>
  <c r="L7667" i="3"/>
  <c r="E7667" i="3"/>
  <c r="L7666" i="3"/>
  <c r="E7666" i="3"/>
  <c r="M7666" i="3" s="1"/>
  <c r="L7665" i="3"/>
  <c r="E7665" i="3"/>
  <c r="M7665" i="3" s="1"/>
  <c r="M7664" i="3"/>
  <c r="L7664" i="3"/>
  <c r="E7664" i="3"/>
  <c r="L7663" i="3"/>
  <c r="E7663" i="3"/>
  <c r="L7662" i="3"/>
  <c r="E7662" i="3"/>
  <c r="M7662" i="3" s="1"/>
  <c r="L7661" i="3"/>
  <c r="E7661" i="3"/>
  <c r="M7661" i="3" s="1"/>
  <c r="L7660" i="3"/>
  <c r="E7660" i="3"/>
  <c r="M7660" i="3" s="1"/>
  <c r="L7659" i="3"/>
  <c r="E7659" i="3"/>
  <c r="L7658" i="3"/>
  <c r="E7658" i="3"/>
  <c r="M7658" i="3" s="1"/>
  <c r="L7657" i="3"/>
  <c r="E7657" i="3"/>
  <c r="M7657" i="3" s="1"/>
  <c r="M7656" i="3"/>
  <c r="L7656" i="3"/>
  <c r="E7656" i="3"/>
  <c r="L7655" i="3"/>
  <c r="E7655" i="3"/>
  <c r="L7654" i="3"/>
  <c r="E7654" i="3"/>
  <c r="M7654" i="3" s="1"/>
  <c r="L7653" i="3"/>
  <c r="E7653" i="3"/>
  <c r="L7652" i="3"/>
  <c r="E7652" i="3"/>
  <c r="L7651" i="3"/>
  <c r="L7650" i="3" s="1"/>
  <c r="E7651" i="3"/>
  <c r="E7650" i="3" s="1"/>
  <c r="M7650" i="3" s="1"/>
  <c r="K7650" i="3"/>
  <c r="J7650" i="3"/>
  <c r="I7650" i="3"/>
  <c r="H7650" i="3"/>
  <c r="G7650" i="3"/>
  <c r="F7650" i="3"/>
  <c r="L7649" i="3"/>
  <c r="E7649" i="3"/>
  <c r="L7648" i="3"/>
  <c r="E7648" i="3"/>
  <c r="L7647" i="3"/>
  <c r="E7647" i="3"/>
  <c r="L7646" i="3"/>
  <c r="E7646" i="3"/>
  <c r="L7645" i="3"/>
  <c r="E7645" i="3"/>
  <c r="L7644" i="3"/>
  <c r="E7644" i="3"/>
  <c r="L7643" i="3"/>
  <c r="E7643" i="3"/>
  <c r="L7642" i="3"/>
  <c r="E7642" i="3"/>
  <c r="K7641" i="3"/>
  <c r="J7641" i="3"/>
  <c r="I7641" i="3"/>
  <c r="H7641" i="3"/>
  <c r="G7641" i="3"/>
  <c r="F7641" i="3"/>
  <c r="L7640" i="3"/>
  <c r="E7640" i="3"/>
  <c r="M7640" i="3" s="1"/>
  <c r="L7639" i="3"/>
  <c r="M7639" i="3"/>
  <c r="E7639" i="3"/>
  <c r="L7638" i="3"/>
  <c r="L7635" i="3" s="1"/>
  <c r="E7638" i="3"/>
  <c r="L7637" i="3"/>
  <c r="E7637" i="3"/>
  <c r="M7637" i="3" s="1"/>
  <c r="L7636" i="3"/>
  <c r="E7636" i="3"/>
  <c r="M7636" i="3" s="1"/>
  <c r="K7635" i="3"/>
  <c r="J7635" i="3"/>
  <c r="I7635" i="3"/>
  <c r="H7635" i="3"/>
  <c r="G7635" i="3"/>
  <c r="F7635" i="3"/>
  <c r="L7634" i="3"/>
  <c r="E7634" i="3"/>
  <c r="L7633" i="3"/>
  <c r="E7633" i="3"/>
  <c r="K7632" i="3"/>
  <c r="J7632" i="3"/>
  <c r="J7750" i="3"/>
  <c r="I7632" i="3"/>
  <c r="H7632" i="3"/>
  <c r="G7632" i="3"/>
  <c r="F7632" i="3"/>
  <c r="C7629" i="3"/>
  <c r="N7747" i="3"/>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M7604" i="3" s="1"/>
  <c r="L7603" i="3"/>
  <c r="E7603" i="3"/>
  <c r="M7603" i="3" s="1"/>
  <c r="L7602" i="3"/>
  <c r="M7602" i="3" s="1"/>
  <c r="E7602" i="3"/>
  <c r="M7600" i="3"/>
  <c r="L7600" i="3"/>
  <c r="E7600" i="3"/>
  <c r="L7599" i="3"/>
  <c r="E7599" i="3"/>
  <c r="L7598" i="3"/>
  <c r="E7598" i="3"/>
  <c r="M7598" i="3" s="1"/>
  <c r="L7597" i="3"/>
  <c r="E7597" i="3"/>
  <c r="K7596" i="3"/>
  <c r="J7596" i="3"/>
  <c r="I7596" i="3"/>
  <c r="H7596" i="3"/>
  <c r="G7596" i="3"/>
  <c r="F7596" i="3"/>
  <c r="L7595" i="3"/>
  <c r="E7595" i="3"/>
  <c r="L7594" i="3"/>
  <c r="E7594" i="3"/>
  <c r="L7593" i="3"/>
  <c r="L7592" i="3" s="1"/>
  <c r="M7592" i="3" s="1"/>
  <c r="E7593" i="3"/>
  <c r="K7592" i="3"/>
  <c r="J7592" i="3"/>
  <c r="I7592" i="3"/>
  <c r="H7592" i="3"/>
  <c r="G7592" i="3"/>
  <c r="F7592" i="3"/>
  <c r="E7592" i="3"/>
  <c r="L7591" i="3"/>
  <c r="E7591" i="3"/>
  <c r="M7591" i="3" s="1"/>
  <c r="L7590" i="3"/>
  <c r="E7590" i="3"/>
  <c r="L7589" i="3"/>
  <c r="E7589" i="3"/>
  <c r="M7589" i="3" s="1"/>
  <c r="L7588" i="3"/>
  <c r="E7588" i="3"/>
  <c r="M7588" i="3" s="1"/>
  <c r="L7587" i="3"/>
  <c r="E7587" i="3"/>
  <c r="M7587" i="3" s="1"/>
  <c r="L7586" i="3"/>
  <c r="E7586" i="3"/>
  <c r="L7585" i="3"/>
  <c r="L7584" i="3"/>
  <c r="E7585" i="3"/>
  <c r="K7584" i="3"/>
  <c r="J7584" i="3"/>
  <c r="I7584" i="3"/>
  <c r="H7584" i="3"/>
  <c r="G7584" i="3"/>
  <c r="F7584" i="3"/>
  <c r="L7583" i="3"/>
  <c r="M7583" i="3" s="1"/>
  <c r="E7583" i="3"/>
  <c r="L7582" i="3"/>
  <c r="E7582" i="3"/>
  <c r="L7581" i="3"/>
  <c r="E7581" i="3"/>
  <c r="M7581" i="3" s="1"/>
  <c r="K7580" i="3"/>
  <c r="J7580" i="3"/>
  <c r="I7580" i="3"/>
  <c r="H7580" i="3"/>
  <c r="G7580" i="3"/>
  <c r="F7580" i="3"/>
  <c r="L7579" i="3"/>
  <c r="E7579" i="3"/>
  <c r="L7578" i="3"/>
  <c r="E7578" i="3"/>
  <c r="M7578" i="3" s="1"/>
  <c r="L7577" i="3"/>
  <c r="E7577" i="3"/>
  <c r="M7577" i="3"/>
  <c r="L7576" i="3"/>
  <c r="E7576" i="3"/>
  <c r="M7576" i="3" s="1"/>
  <c r="L7575" i="3"/>
  <c r="M7575" i="3" s="1"/>
  <c r="E7575" i="3"/>
  <c r="L7574" i="3"/>
  <c r="E7574" i="3"/>
  <c r="K7573" i="3"/>
  <c r="J7573" i="3"/>
  <c r="I7573" i="3"/>
  <c r="H7573" i="3"/>
  <c r="G7573" i="3"/>
  <c r="F7573" i="3"/>
  <c r="L7572" i="3"/>
  <c r="M7572" i="3" s="1"/>
  <c r="E7572" i="3"/>
  <c r="L7571" i="3"/>
  <c r="E7571" i="3"/>
  <c r="L7570" i="3"/>
  <c r="E7570" i="3"/>
  <c r="L7569" i="3"/>
  <c r="E7569" i="3"/>
  <c r="L7568" i="3"/>
  <c r="E7568" i="3"/>
  <c r="L7567" i="3"/>
  <c r="L7566" i="3"/>
  <c r="E7567" i="3"/>
  <c r="K7566" i="3"/>
  <c r="J7566" i="3"/>
  <c r="I7566" i="3"/>
  <c r="H7566" i="3"/>
  <c r="G7566" i="3"/>
  <c r="F7566" i="3"/>
  <c r="L7565" i="3"/>
  <c r="M7565" i="3" s="1"/>
  <c r="E7565" i="3"/>
  <c r="L7564" i="3"/>
  <c r="E7564" i="3"/>
  <c r="M7564" i="3" s="1"/>
  <c r="L7563" i="3"/>
  <c r="E7563" i="3"/>
  <c r="M7563" i="3" s="1"/>
  <c r="L7562" i="3"/>
  <c r="E7562" i="3"/>
  <c r="M7562" i="3" s="1"/>
  <c r="L7561" i="3"/>
  <c r="E7561" i="3"/>
  <c r="M7561" i="3" s="1"/>
  <c r="L7560" i="3"/>
  <c r="E7560" i="3"/>
  <c r="M7560" i="3" s="1"/>
  <c r="L7559" i="3"/>
  <c r="M7559" i="3" s="1"/>
  <c r="E7559" i="3"/>
  <c r="L7558" i="3"/>
  <c r="L7557" i="3" s="1"/>
  <c r="E7558" i="3"/>
  <c r="K7557" i="3"/>
  <c r="J7557" i="3"/>
  <c r="I7557" i="3"/>
  <c r="H7557" i="3"/>
  <c r="G7557" i="3"/>
  <c r="F7557" i="3"/>
  <c r="L7556" i="3"/>
  <c r="E7556" i="3"/>
  <c r="L7555" i="3"/>
  <c r="E7555" i="3"/>
  <c r="L7554" i="3"/>
  <c r="E7554" i="3"/>
  <c r="L7553" i="3"/>
  <c r="E7553" i="3"/>
  <c r="M7553" i="3" s="1"/>
  <c r="L7552" i="3"/>
  <c r="E7552" i="3"/>
  <c r="L7551" i="3"/>
  <c r="E7551" i="3"/>
  <c r="L7550" i="3"/>
  <c r="M7550" i="3" s="1"/>
  <c r="E7550" i="3"/>
  <c r="L7549" i="3"/>
  <c r="E7549" i="3"/>
  <c r="K7548" i="3"/>
  <c r="J7548" i="3"/>
  <c r="I7548" i="3"/>
  <c r="H7548" i="3"/>
  <c r="G7548" i="3"/>
  <c r="F7548" i="3"/>
  <c r="M7547" i="3"/>
  <c r="L7547" i="3"/>
  <c r="E7547" i="3"/>
  <c r="L7546" i="3"/>
  <c r="E7546" i="3"/>
  <c r="L7545" i="3"/>
  <c r="E7545" i="3"/>
  <c r="K7544" i="3"/>
  <c r="J7544" i="3"/>
  <c r="I7544" i="3"/>
  <c r="H7544" i="3"/>
  <c r="G7544" i="3"/>
  <c r="F7544" i="3"/>
  <c r="L7543" i="3"/>
  <c r="E7543" i="3"/>
  <c r="M7543" i="3" s="1"/>
  <c r="M7542" i="3"/>
  <c r="L7542" i="3"/>
  <c r="E7542" i="3"/>
  <c r="L7541" i="3"/>
  <c r="E7541" i="3"/>
  <c r="L7540" i="3"/>
  <c r="E7540" i="3"/>
  <c r="M7540" i="3" s="1"/>
  <c r="L7539" i="3"/>
  <c r="L7538" i="3" s="1"/>
  <c r="E7539" i="3"/>
  <c r="E7538" i="3" s="1"/>
  <c r="K7538" i="3"/>
  <c r="J7538" i="3"/>
  <c r="I7538" i="3"/>
  <c r="H7538" i="3"/>
  <c r="G7538" i="3"/>
  <c r="F7538" i="3"/>
  <c r="L7537" i="3"/>
  <c r="M7537" i="3" s="1"/>
  <c r="E7537" i="3"/>
  <c r="L7536" i="3"/>
  <c r="M7536" i="3" s="1"/>
  <c r="E7536" i="3"/>
  <c r="L7535" i="3"/>
  <c r="E7535" i="3"/>
  <c r="L7534" i="3"/>
  <c r="M7534" i="3" s="1"/>
  <c r="E7534" i="3"/>
  <c r="L7533" i="3"/>
  <c r="E7533" i="3"/>
  <c r="K7532" i="3"/>
  <c r="J7532" i="3"/>
  <c r="I7532" i="3"/>
  <c r="H7532" i="3"/>
  <c r="G7532" i="3"/>
  <c r="F7532" i="3"/>
  <c r="L7531" i="3"/>
  <c r="E7531" i="3"/>
  <c r="M7531" i="3" s="1"/>
  <c r="L7530" i="3"/>
  <c r="E7530" i="3"/>
  <c r="L7529" i="3"/>
  <c r="L7528" i="3" s="1"/>
  <c r="E7529" i="3"/>
  <c r="K7528" i="3"/>
  <c r="J7528" i="3"/>
  <c r="I7528" i="3"/>
  <c r="H7528" i="3"/>
  <c r="G7528" i="3"/>
  <c r="F7528" i="3"/>
  <c r="M7527" i="3"/>
  <c r="L7527" i="3"/>
  <c r="E7527" i="3"/>
  <c r="L7526" i="3"/>
  <c r="E7526" i="3"/>
  <c r="M7526" i="3" s="1"/>
  <c r="L7525" i="3"/>
  <c r="E7525" i="3"/>
  <c r="M7525" i="3" s="1"/>
  <c r="L7524" i="3"/>
  <c r="E7524" i="3"/>
  <c r="M7524" i="3" s="1"/>
  <c r="L7523" i="3"/>
  <c r="M7523" i="3" s="1"/>
  <c r="E7523" i="3"/>
  <c r="L7522" i="3"/>
  <c r="E7522" i="3"/>
  <c r="L7521" i="3"/>
  <c r="E7521" i="3"/>
  <c r="L7520" i="3"/>
  <c r="E7520" i="3"/>
  <c r="L7519" i="3"/>
  <c r="E7519" i="3"/>
  <c r="M7519" i="3" s="1"/>
  <c r="L7518" i="3"/>
  <c r="E7518" i="3"/>
  <c r="M7518" i="3" s="1"/>
  <c r="L7517" i="3"/>
  <c r="E7517" i="3"/>
  <c r="M7517" i="3" s="1"/>
  <c r="L7516" i="3"/>
  <c r="E7516" i="3"/>
  <c r="M7516" i="3" s="1"/>
  <c r="L7515" i="3"/>
  <c r="E7515" i="3"/>
  <c r="M7515" i="3" s="1"/>
  <c r="L7514" i="3"/>
  <c r="E7514" i="3"/>
  <c r="L7513" i="3"/>
  <c r="E7513" i="3"/>
  <c r="L7512" i="3"/>
  <c r="E7512" i="3"/>
  <c r="L7511" i="3"/>
  <c r="L7510" i="3" s="1"/>
  <c r="E7511" i="3"/>
  <c r="K7510" i="3"/>
  <c r="J7510" i="3"/>
  <c r="I7510" i="3"/>
  <c r="H7510" i="3"/>
  <c r="G7510" i="3"/>
  <c r="F7510" i="3"/>
  <c r="L7509" i="3"/>
  <c r="E7509" i="3"/>
  <c r="L7508" i="3"/>
  <c r="E7508" i="3"/>
  <c r="M7508" i="3" s="1"/>
  <c r="L7507" i="3"/>
  <c r="E7507" i="3"/>
  <c r="M7507" i="3"/>
  <c r="L7506" i="3"/>
  <c r="M7506" i="3" s="1"/>
  <c r="E7506" i="3"/>
  <c r="L7505" i="3"/>
  <c r="M7505" i="3" s="1"/>
  <c r="E7505" i="3"/>
  <c r="L7504" i="3"/>
  <c r="E7504" i="3"/>
  <c r="L7503" i="3"/>
  <c r="E7503" i="3"/>
  <c r="L7502" i="3"/>
  <c r="E7502" i="3"/>
  <c r="K7501" i="3"/>
  <c r="J7501" i="3"/>
  <c r="I7501" i="3"/>
  <c r="H7501" i="3"/>
  <c r="G7501" i="3"/>
  <c r="F7501" i="3"/>
  <c r="L7500" i="3"/>
  <c r="E7500" i="3"/>
  <c r="M7500" i="3" s="1"/>
  <c r="L7499" i="3"/>
  <c r="M7499" i="3" s="1"/>
  <c r="E7499" i="3"/>
  <c r="L7498" i="3"/>
  <c r="E7498" i="3"/>
  <c r="L7497" i="3"/>
  <c r="E7497" i="3"/>
  <c r="L7496" i="3"/>
  <c r="L7495" i="3" s="1"/>
  <c r="E7496" i="3"/>
  <c r="M7496" i="3" s="1"/>
  <c r="K7495" i="3"/>
  <c r="J7495" i="3"/>
  <c r="I7495" i="3"/>
  <c r="H7495" i="3"/>
  <c r="G7495" i="3"/>
  <c r="F7495" i="3"/>
  <c r="L7494" i="3"/>
  <c r="E7494" i="3"/>
  <c r="L7493" i="3"/>
  <c r="E7493" i="3"/>
  <c r="K7492" i="3"/>
  <c r="J7492" i="3"/>
  <c r="I7492" i="3"/>
  <c r="I7610" i="3"/>
  <c r="H7492" i="3"/>
  <c r="G7492" i="3"/>
  <c r="F7492" i="3"/>
  <c r="E7492" i="3"/>
  <c r="C7489" i="3"/>
  <c r="N7607"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6" i="3" s="1"/>
  <c r="M7465" i="3"/>
  <c r="L7464" i="3"/>
  <c r="E7464" i="3"/>
  <c r="M7464" i="3" s="1"/>
  <c r="L7463" i="3"/>
  <c r="E7463" i="3"/>
  <c r="M7463" i="3" s="1"/>
  <c r="L7462" i="3"/>
  <c r="L7461" i="3" s="1"/>
  <c r="E7462" i="3"/>
  <c r="L7460" i="3"/>
  <c r="M7460" i="3" s="1"/>
  <c r="E7460" i="3"/>
  <c r="L7459" i="3"/>
  <c r="E7459" i="3"/>
  <c r="L7458" i="3"/>
  <c r="E7458" i="3"/>
  <c r="M7458" i="3" s="1"/>
  <c r="L7457" i="3"/>
  <c r="E7457" i="3"/>
  <c r="K7456" i="3"/>
  <c r="J7456" i="3"/>
  <c r="I7456" i="3"/>
  <c r="H7456" i="3"/>
  <c r="G7456" i="3"/>
  <c r="F7456" i="3"/>
  <c r="L7455" i="3"/>
  <c r="E7455" i="3"/>
  <c r="M7454" i="3"/>
  <c r="L7454" i="3"/>
  <c r="E7454" i="3"/>
  <c r="L7453" i="3"/>
  <c r="L7452" i="3" s="1"/>
  <c r="E7453" i="3"/>
  <c r="K7452" i="3"/>
  <c r="J7452" i="3"/>
  <c r="I7452" i="3"/>
  <c r="H7452" i="3"/>
  <c r="G7452" i="3"/>
  <c r="F7452" i="3"/>
  <c r="E7452" i="3"/>
  <c r="L7451" i="3"/>
  <c r="E7451" i="3"/>
  <c r="L7450" i="3"/>
  <c r="E7450" i="3"/>
  <c r="L7449" i="3"/>
  <c r="E7449" i="3"/>
  <c r="L7448" i="3"/>
  <c r="E7448" i="3"/>
  <c r="L7447" i="3"/>
  <c r="E7447" i="3"/>
  <c r="L7446" i="3"/>
  <c r="E7446" i="3"/>
  <c r="L7445" i="3"/>
  <c r="E7445" i="3"/>
  <c r="K7444" i="3"/>
  <c r="J7444" i="3"/>
  <c r="I7444" i="3"/>
  <c r="H7444" i="3"/>
  <c r="G7444" i="3"/>
  <c r="F7444" i="3"/>
  <c r="L7443" i="3"/>
  <c r="E7443" i="3"/>
  <c r="M7443" i="3"/>
  <c r="M7442" i="3"/>
  <c r="L7442" i="3"/>
  <c r="E7442" i="3"/>
  <c r="L7441" i="3"/>
  <c r="L7440" i="3" s="1"/>
  <c r="E7441" i="3"/>
  <c r="K7440" i="3"/>
  <c r="J7440" i="3"/>
  <c r="I7440" i="3"/>
  <c r="H7440" i="3"/>
  <c r="G7440" i="3"/>
  <c r="F7440" i="3"/>
  <c r="E7440" i="3"/>
  <c r="L7439" i="3"/>
  <c r="E7439" i="3"/>
  <c r="M7439" i="3" s="1"/>
  <c r="L7438" i="3"/>
  <c r="E7438" i="3"/>
  <c r="M7438" i="3" s="1"/>
  <c r="L7437" i="3"/>
  <c r="E7437" i="3"/>
  <c r="L7436" i="3"/>
  <c r="M7436" i="3" s="1"/>
  <c r="E7436" i="3"/>
  <c r="L7435" i="3"/>
  <c r="E7435" i="3"/>
  <c r="L7434" i="3"/>
  <c r="E7434" i="3"/>
  <c r="K7433" i="3"/>
  <c r="J7433" i="3"/>
  <c r="I7433" i="3"/>
  <c r="H7433" i="3"/>
  <c r="G7433" i="3"/>
  <c r="F7433" i="3"/>
  <c r="L7432" i="3"/>
  <c r="E7432" i="3"/>
  <c r="L7431" i="3"/>
  <c r="E7431" i="3"/>
  <c r="M7431" i="3" s="1"/>
  <c r="L7430" i="3"/>
  <c r="E7430" i="3"/>
  <c r="M7430" i="3" s="1"/>
  <c r="L7429" i="3"/>
  <c r="E7429" i="3"/>
  <c r="L7428" i="3"/>
  <c r="E7428" i="3"/>
  <c r="M7428" i="3" s="1"/>
  <c r="L7427" i="3"/>
  <c r="L7426" i="3" s="1"/>
  <c r="E7427" i="3"/>
  <c r="K7426" i="3"/>
  <c r="J7426" i="3"/>
  <c r="I7426" i="3"/>
  <c r="H7426" i="3"/>
  <c r="G7426" i="3"/>
  <c r="F7426" i="3"/>
  <c r="L7425" i="3"/>
  <c r="M7425" i="3" s="1"/>
  <c r="E7425" i="3"/>
  <c r="M7424" i="3"/>
  <c r="L7424" i="3"/>
  <c r="E7424" i="3"/>
  <c r="L7423" i="3"/>
  <c r="M7423" i="3"/>
  <c r="E7423" i="3"/>
  <c r="L7422" i="3"/>
  <c r="E7422" i="3"/>
  <c r="M7422" i="3"/>
  <c r="L7421" i="3"/>
  <c r="M7421" i="3" s="1"/>
  <c r="E7421" i="3"/>
  <c r="L7420" i="3"/>
  <c r="E7420" i="3"/>
  <c r="L7419" i="3"/>
  <c r="E7419" i="3"/>
  <c r="L7418" i="3"/>
  <c r="E7418" i="3"/>
  <c r="M7418" i="3" s="1"/>
  <c r="K7417" i="3"/>
  <c r="J7417" i="3"/>
  <c r="I7417" i="3"/>
  <c r="H7417" i="3"/>
  <c r="G7417" i="3"/>
  <c r="F7417" i="3"/>
  <c r="L7416" i="3"/>
  <c r="E7416" i="3"/>
  <c r="L7415" i="3"/>
  <c r="E7415" i="3"/>
  <c r="M7415" i="3" s="1"/>
  <c r="L7414" i="3"/>
  <c r="E7414" i="3"/>
  <c r="L7413" i="3"/>
  <c r="E7413" i="3"/>
  <c r="L7412" i="3"/>
  <c r="E7412" i="3"/>
  <c r="L7411" i="3"/>
  <c r="E7411" i="3"/>
  <c r="L7410" i="3"/>
  <c r="E7410" i="3"/>
  <c r="L7409" i="3"/>
  <c r="E7409" i="3"/>
  <c r="K7408" i="3"/>
  <c r="J7408" i="3"/>
  <c r="I7408" i="3"/>
  <c r="H7408" i="3"/>
  <c r="G7408" i="3"/>
  <c r="F7408" i="3"/>
  <c r="L7407" i="3"/>
  <c r="E7407" i="3"/>
  <c r="E7404" i="3" s="1"/>
  <c r="M7404" i="3" s="1"/>
  <c r="L7406" i="3"/>
  <c r="E7406" i="3"/>
  <c r="M7406" i="3" s="1"/>
  <c r="L7405" i="3"/>
  <c r="L7404" i="3" s="1"/>
  <c r="E7405" i="3"/>
  <c r="M7405" i="3" s="1"/>
  <c r="K7404" i="3"/>
  <c r="J7404" i="3"/>
  <c r="I7404" i="3"/>
  <c r="H7404" i="3"/>
  <c r="G7404" i="3"/>
  <c r="F7404" i="3"/>
  <c r="L7403" i="3"/>
  <c r="E7403" i="3"/>
  <c r="M7403" i="3" s="1"/>
  <c r="M7402" i="3"/>
  <c r="L7402" i="3"/>
  <c r="E7402" i="3"/>
  <c r="L7401" i="3"/>
  <c r="M7401" i="3" s="1"/>
  <c r="E7401" i="3"/>
  <c r="L7400" i="3"/>
  <c r="E7400" i="3"/>
  <c r="M7400" i="3" s="1"/>
  <c r="L7399" i="3"/>
  <c r="L7398" i="3" s="1"/>
  <c r="E7399" i="3"/>
  <c r="M7399" i="3" s="1"/>
  <c r="K7398" i="3"/>
  <c r="J7398" i="3"/>
  <c r="I7398" i="3"/>
  <c r="H7398" i="3"/>
  <c r="G7398" i="3"/>
  <c r="F7398" i="3"/>
  <c r="E7398" i="3"/>
  <c r="M7398" i="3" s="1"/>
  <c r="L7397" i="3"/>
  <c r="E7397" i="3"/>
  <c r="M7396" i="3"/>
  <c r="L7396" i="3"/>
  <c r="E7396" i="3"/>
  <c r="L7395" i="3"/>
  <c r="M7395" i="3"/>
  <c r="E7395" i="3"/>
  <c r="E7392" i="3" s="1"/>
  <c r="L7394" i="3"/>
  <c r="E7394" i="3"/>
  <c r="M7394" i="3"/>
  <c r="L7393" i="3"/>
  <c r="L7392" i="3" s="1"/>
  <c r="E7393" i="3"/>
  <c r="M7393" i="3"/>
  <c r="K7392" i="3"/>
  <c r="J7392" i="3"/>
  <c r="I7392" i="3"/>
  <c r="H7392" i="3"/>
  <c r="G7392" i="3"/>
  <c r="F7392" i="3"/>
  <c r="L7391" i="3"/>
  <c r="E7391" i="3"/>
  <c r="L7390" i="3"/>
  <c r="E7390" i="3"/>
  <c r="M7390" i="3" s="1"/>
  <c r="L7389" i="3"/>
  <c r="E7389" i="3"/>
  <c r="K7388" i="3"/>
  <c r="J7388" i="3"/>
  <c r="I7388" i="3"/>
  <c r="H7388" i="3"/>
  <c r="G7388" i="3"/>
  <c r="F7388" i="3"/>
  <c r="L7387" i="3"/>
  <c r="M7387" i="3" s="1"/>
  <c r="E7387" i="3"/>
  <c r="L7386" i="3"/>
  <c r="M7386" i="3" s="1"/>
  <c r="E7386" i="3"/>
  <c r="L7385" i="3"/>
  <c r="E7385" i="3"/>
  <c r="L7384" i="3"/>
  <c r="E7384" i="3"/>
  <c r="L7383" i="3"/>
  <c r="E7383" i="3"/>
  <c r="M7383" i="3" s="1"/>
  <c r="L7382" i="3"/>
  <c r="M7382" i="3" s="1"/>
  <c r="E7382" i="3"/>
  <c r="L7381" i="3"/>
  <c r="E7381" i="3"/>
  <c r="M7381" i="3" s="1"/>
  <c r="L7380" i="3"/>
  <c r="E7380" i="3"/>
  <c r="L7379" i="3"/>
  <c r="M7379" i="3"/>
  <c r="E7379" i="3"/>
  <c r="L7378" i="3"/>
  <c r="M7378" i="3" s="1"/>
  <c r="E7378" i="3"/>
  <c r="L7377" i="3"/>
  <c r="E7377" i="3"/>
  <c r="L7376" i="3"/>
  <c r="E7376" i="3"/>
  <c r="L7375" i="3"/>
  <c r="M7375" i="3" s="1"/>
  <c r="E7375" i="3"/>
  <c r="L7374" i="3"/>
  <c r="E7374" i="3"/>
  <c r="L7373" i="3"/>
  <c r="E7373" i="3"/>
  <c r="L7372" i="3"/>
  <c r="E7372" i="3"/>
  <c r="M7372" i="3" s="1"/>
  <c r="L7371" i="3"/>
  <c r="E7371" i="3"/>
  <c r="K7370" i="3"/>
  <c r="J7370" i="3"/>
  <c r="I7370" i="3"/>
  <c r="H7370" i="3"/>
  <c r="G7370" i="3"/>
  <c r="F7370" i="3"/>
  <c r="L7369" i="3"/>
  <c r="M7369" i="3" s="1"/>
  <c r="E7369" i="3"/>
  <c r="L7368" i="3"/>
  <c r="E7368" i="3"/>
  <c r="M7368" i="3" s="1"/>
  <c r="L7367" i="3"/>
  <c r="E7367" i="3"/>
  <c r="M7367" i="3" s="1"/>
  <c r="M7366" i="3"/>
  <c r="L7366" i="3"/>
  <c r="E7366" i="3"/>
  <c r="L7365" i="3"/>
  <c r="M7365" i="3" s="1"/>
  <c r="E7365" i="3"/>
  <c r="L7364" i="3"/>
  <c r="E7364" i="3"/>
  <c r="M7364" i="3" s="1"/>
  <c r="L7363" i="3"/>
  <c r="E7363" i="3"/>
  <c r="M7362" i="3"/>
  <c r="L7362" i="3"/>
  <c r="E7362" i="3"/>
  <c r="K7361" i="3"/>
  <c r="J7361" i="3"/>
  <c r="I7361" i="3"/>
  <c r="H7361" i="3"/>
  <c r="G7361" i="3"/>
  <c r="F7361" i="3"/>
  <c r="L7360" i="3"/>
  <c r="E7360" i="3"/>
  <c r="L7359" i="3"/>
  <c r="M7359" i="3"/>
  <c r="E7359" i="3"/>
  <c r="L7358" i="3"/>
  <c r="E7358" i="3"/>
  <c r="L7357" i="3"/>
  <c r="E7357" i="3"/>
  <c r="L7356" i="3"/>
  <c r="E7356" i="3"/>
  <c r="K7355" i="3"/>
  <c r="J7355" i="3"/>
  <c r="I7355" i="3"/>
  <c r="H7355" i="3"/>
  <c r="G7355" i="3"/>
  <c r="F7355" i="3"/>
  <c r="L7354" i="3"/>
  <c r="E7354" i="3"/>
  <c r="M7354" i="3" s="1"/>
  <c r="L7353" i="3"/>
  <c r="L7352" i="3" s="1"/>
  <c r="E7353" i="3"/>
  <c r="K7352" i="3"/>
  <c r="K7470" i="3" s="1"/>
  <c r="J7352" i="3"/>
  <c r="I7352" i="3"/>
  <c r="H7352" i="3"/>
  <c r="G7352" i="3"/>
  <c r="G7470" i="3" s="1"/>
  <c r="F7352" i="3"/>
  <c r="C7349" i="3"/>
  <c r="N7467"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5" i="3"/>
  <c r="L7324" i="3"/>
  <c r="E7324" i="3"/>
  <c r="L7323" i="3"/>
  <c r="E7323" i="3"/>
  <c r="E7321" i="3" s="1"/>
  <c r="L7322" i="3"/>
  <c r="E7322" i="3"/>
  <c r="M7322" i="3" s="1"/>
  <c r="L7320" i="3"/>
  <c r="M7320" i="3" s="1"/>
  <c r="E7320" i="3"/>
  <c r="L7319" i="3"/>
  <c r="E7319" i="3"/>
  <c r="L7318" i="3"/>
  <c r="E7318" i="3"/>
  <c r="M7318" i="3" s="1"/>
  <c r="L7317" i="3"/>
  <c r="E7317" i="3"/>
  <c r="M7317" i="3" s="1"/>
  <c r="K7316" i="3"/>
  <c r="J7316" i="3"/>
  <c r="I7316" i="3"/>
  <c r="H7316" i="3"/>
  <c r="G7316" i="3"/>
  <c r="F7316" i="3"/>
  <c r="L7315" i="3"/>
  <c r="E7315" i="3"/>
  <c r="L7314" i="3"/>
  <c r="E7314" i="3"/>
  <c r="E7312" i="3" s="1"/>
  <c r="L7313" i="3"/>
  <c r="E7313" i="3"/>
  <c r="K7312" i="3"/>
  <c r="J7312" i="3"/>
  <c r="I7312" i="3"/>
  <c r="H7312" i="3"/>
  <c r="G7312" i="3"/>
  <c r="F7312" i="3"/>
  <c r="L7311" i="3"/>
  <c r="E7311" i="3"/>
  <c r="L7310" i="3"/>
  <c r="E7310" i="3"/>
  <c r="L7309" i="3"/>
  <c r="E7309" i="3"/>
  <c r="L7308" i="3"/>
  <c r="M7308" i="3" s="1"/>
  <c r="E7308" i="3"/>
  <c r="L7307" i="3"/>
  <c r="E7307" i="3"/>
  <c r="L7306" i="3"/>
  <c r="E7306" i="3"/>
  <c r="M7306" i="3" s="1"/>
  <c r="L7305" i="3"/>
  <c r="E7305" i="3"/>
  <c r="M7305" i="3" s="1"/>
  <c r="K7304" i="3"/>
  <c r="J7304" i="3"/>
  <c r="I7304" i="3"/>
  <c r="H7304" i="3"/>
  <c r="G7304" i="3"/>
  <c r="F7304" i="3"/>
  <c r="L7303" i="3"/>
  <c r="E7303" i="3"/>
  <c r="L7302" i="3"/>
  <c r="E7302" i="3"/>
  <c r="E7300" i="3" s="1"/>
  <c r="L7301" i="3"/>
  <c r="M7301" i="3" s="1"/>
  <c r="E7301" i="3"/>
  <c r="K7300" i="3"/>
  <c r="J7300" i="3"/>
  <c r="I7300" i="3"/>
  <c r="H7300" i="3"/>
  <c r="G7300" i="3"/>
  <c r="F7300" i="3"/>
  <c r="L7299" i="3"/>
  <c r="M7299" i="3" s="1"/>
  <c r="E7299" i="3"/>
  <c r="L7298" i="3"/>
  <c r="E7298" i="3"/>
  <c r="L7297" i="3"/>
  <c r="E7297" i="3"/>
  <c r="L7296" i="3"/>
  <c r="M7296" i="3" s="1"/>
  <c r="E7296" i="3"/>
  <c r="L7295" i="3"/>
  <c r="E7295" i="3"/>
  <c r="L7294" i="3"/>
  <c r="E7294" i="3"/>
  <c r="K7293" i="3"/>
  <c r="J7293" i="3"/>
  <c r="I7293" i="3"/>
  <c r="H7293" i="3"/>
  <c r="G7293" i="3"/>
  <c r="F7293" i="3"/>
  <c r="L7292" i="3"/>
  <c r="E7292" i="3"/>
  <c r="M7292" i="3" s="1"/>
  <c r="L7291" i="3"/>
  <c r="E7291" i="3"/>
  <c r="M7291" i="3" s="1"/>
  <c r="L7290" i="3"/>
  <c r="E7290" i="3"/>
  <c r="L7289" i="3"/>
  <c r="E7289" i="3"/>
  <c r="L7288" i="3"/>
  <c r="M7288" i="3" s="1"/>
  <c r="E7288" i="3"/>
  <c r="L7287" i="3"/>
  <c r="L7286" i="3"/>
  <c r="E7287" i="3"/>
  <c r="M7287" i="3" s="1"/>
  <c r="K7286" i="3"/>
  <c r="J7286" i="3"/>
  <c r="I7286" i="3"/>
  <c r="H7286" i="3"/>
  <c r="G7286" i="3"/>
  <c r="F7286" i="3"/>
  <c r="L7285" i="3"/>
  <c r="E7285" i="3"/>
  <c r="L7284" i="3"/>
  <c r="E7284" i="3"/>
  <c r="M7284" i="3" s="1"/>
  <c r="L7283" i="3"/>
  <c r="M7283" i="3" s="1"/>
  <c r="E7283" i="3"/>
  <c r="L7282" i="3"/>
  <c r="E7282" i="3"/>
  <c r="L7281" i="3"/>
  <c r="E7281" i="3"/>
  <c r="L7280" i="3"/>
  <c r="E7280" i="3"/>
  <c r="M7280" i="3" s="1"/>
  <c r="L7279" i="3"/>
  <c r="E7279" i="3"/>
  <c r="L7278" i="3"/>
  <c r="E7278" i="3"/>
  <c r="K7277" i="3"/>
  <c r="J7277" i="3"/>
  <c r="I7277" i="3"/>
  <c r="H7277" i="3"/>
  <c r="G7277" i="3"/>
  <c r="F7277" i="3"/>
  <c r="L7276" i="3"/>
  <c r="E7276" i="3"/>
  <c r="M7276" i="3" s="1"/>
  <c r="L7275" i="3"/>
  <c r="E7275" i="3"/>
  <c r="M7275" i="3" s="1"/>
  <c r="L7274" i="3"/>
  <c r="E7274" i="3"/>
  <c r="M7274" i="3" s="1"/>
  <c r="L7273" i="3"/>
  <c r="E7273" i="3"/>
  <c r="L7272" i="3"/>
  <c r="E7272" i="3"/>
  <c r="L7271" i="3"/>
  <c r="E7271" i="3"/>
  <c r="L7270" i="3"/>
  <c r="M7270" i="3" s="1"/>
  <c r="E7270" i="3"/>
  <c r="L7269" i="3"/>
  <c r="E7269" i="3"/>
  <c r="K7268" i="3"/>
  <c r="J7268" i="3"/>
  <c r="I7268" i="3"/>
  <c r="H7268" i="3"/>
  <c r="G7268" i="3"/>
  <c r="F7268" i="3"/>
  <c r="L7267" i="3"/>
  <c r="E7267" i="3"/>
  <c r="L7266" i="3"/>
  <c r="E7266" i="3"/>
  <c r="L7265" i="3"/>
  <c r="L7264" i="3" s="1"/>
  <c r="E7265" i="3"/>
  <c r="K7264" i="3"/>
  <c r="J7264" i="3"/>
  <c r="I7264" i="3"/>
  <c r="H7264" i="3"/>
  <c r="G7264" i="3"/>
  <c r="F7264" i="3"/>
  <c r="L7263" i="3"/>
  <c r="E7263" i="3"/>
  <c r="M7263" i="3" s="1"/>
  <c r="L7262" i="3"/>
  <c r="E7262" i="3"/>
  <c r="M7262" i="3" s="1"/>
  <c r="L7261" i="3"/>
  <c r="M7261" i="3" s="1"/>
  <c r="E7261" i="3"/>
  <c r="L7260" i="3"/>
  <c r="M7260" i="3" s="1"/>
  <c r="E7260" i="3"/>
  <c r="L7259" i="3"/>
  <c r="L7258" i="3"/>
  <c r="E7259" i="3"/>
  <c r="E7258" i="3"/>
  <c r="K7258" i="3"/>
  <c r="J7258" i="3"/>
  <c r="I7258" i="3"/>
  <c r="H7258" i="3"/>
  <c r="G7258" i="3"/>
  <c r="F7258" i="3"/>
  <c r="L7257" i="3"/>
  <c r="E7257" i="3"/>
  <c r="M7257" i="3" s="1"/>
  <c r="M7256" i="3"/>
  <c r="L7256" i="3"/>
  <c r="E7256" i="3"/>
  <c r="L7255" i="3"/>
  <c r="E7255" i="3"/>
  <c r="L7254" i="3"/>
  <c r="E7254" i="3"/>
  <c r="M7254" i="3" s="1"/>
  <c r="L7253" i="3"/>
  <c r="E7253" i="3"/>
  <c r="K7252" i="3"/>
  <c r="J7252" i="3"/>
  <c r="I7252" i="3"/>
  <c r="H7252" i="3"/>
  <c r="G7252" i="3"/>
  <c r="F7252" i="3"/>
  <c r="L7251" i="3"/>
  <c r="M7251" i="3" s="1"/>
  <c r="E7251" i="3"/>
  <c r="L7250" i="3"/>
  <c r="E7250" i="3"/>
  <c r="L7249" i="3"/>
  <c r="E7249" i="3"/>
  <c r="E7248" i="3" s="1"/>
  <c r="K7248" i="3"/>
  <c r="J7248" i="3"/>
  <c r="I7248" i="3"/>
  <c r="H7248" i="3"/>
  <c r="G7248" i="3"/>
  <c r="F7248" i="3"/>
  <c r="L7247" i="3"/>
  <c r="E7247" i="3"/>
  <c r="L7246" i="3"/>
  <c r="E7246" i="3"/>
  <c r="L7245" i="3"/>
  <c r="M7245" i="3" s="1"/>
  <c r="E7245" i="3"/>
  <c r="L7244" i="3"/>
  <c r="E7244" i="3"/>
  <c r="M7244" i="3" s="1"/>
  <c r="M7243" i="3"/>
  <c r="L7243" i="3"/>
  <c r="E7243" i="3"/>
  <c r="L7242" i="3"/>
  <c r="E7242" i="3"/>
  <c r="L7241" i="3"/>
  <c r="E7241" i="3"/>
  <c r="M7241" i="3"/>
  <c r="L7240" i="3"/>
  <c r="E7240" i="3"/>
  <c r="L7239" i="3"/>
  <c r="E7239" i="3"/>
  <c r="M7239" i="3" s="1"/>
  <c r="L7238" i="3"/>
  <c r="E7238" i="3"/>
  <c r="L7237" i="3"/>
  <c r="E7237" i="3"/>
  <c r="L7236" i="3"/>
  <c r="E7236" i="3"/>
  <c r="L7235" i="3"/>
  <c r="E7235" i="3"/>
  <c r="M7235" i="3" s="1"/>
  <c r="L7234" i="3"/>
  <c r="E7234" i="3"/>
  <c r="L7233" i="3"/>
  <c r="E7233" i="3"/>
  <c r="L7232" i="3"/>
  <c r="E7232" i="3"/>
  <c r="L7231" i="3"/>
  <c r="E7231" i="3"/>
  <c r="E7230" i="3" s="1"/>
  <c r="K7230" i="3"/>
  <c r="J7230" i="3"/>
  <c r="I7230" i="3"/>
  <c r="H7230" i="3"/>
  <c r="G7230" i="3"/>
  <c r="F7230" i="3"/>
  <c r="L7229" i="3"/>
  <c r="E7229" i="3"/>
  <c r="M7229" i="3" s="1"/>
  <c r="L7228" i="3"/>
  <c r="M7228" i="3" s="1"/>
  <c r="E7228" i="3"/>
  <c r="L7227" i="3"/>
  <c r="E7227" i="3"/>
  <c r="L7226" i="3"/>
  <c r="E7226" i="3"/>
  <c r="L7225" i="3"/>
  <c r="E7225" i="3"/>
  <c r="M7225" i="3" s="1"/>
  <c r="L7224" i="3"/>
  <c r="E7224" i="3"/>
  <c r="L7223" i="3"/>
  <c r="E7223" i="3"/>
  <c r="M7223" i="3" s="1"/>
  <c r="L7222" i="3"/>
  <c r="E7222" i="3"/>
  <c r="K7221" i="3"/>
  <c r="J7221" i="3"/>
  <c r="I7221" i="3"/>
  <c r="H7221" i="3"/>
  <c r="G7221" i="3"/>
  <c r="F7221" i="3"/>
  <c r="L7220" i="3"/>
  <c r="E7220" i="3"/>
  <c r="M7220" i="3" s="1"/>
  <c r="L7219" i="3"/>
  <c r="E7219" i="3"/>
  <c r="L7218" i="3"/>
  <c r="E7218" i="3"/>
  <c r="L7217" i="3"/>
  <c r="E7217" i="3"/>
  <c r="M7217" i="3" s="1"/>
  <c r="L7216" i="3"/>
  <c r="M7216" i="3" s="1"/>
  <c r="E7216" i="3"/>
  <c r="K7215" i="3"/>
  <c r="J7215" i="3"/>
  <c r="I7215" i="3"/>
  <c r="H7215" i="3"/>
  <c r="G7215" i="3"/>
  <c r="F7215" i="3"/>
  <c r="M7214" i="3"/>
  <c r="L7214" i="3"/>
  <c r="E7214" i="3"/>
  <c r="L7213" i="3"/>
  <c r="L7212" i="3"/>
  <c r="E7213" i="3"/>
  <c r="K7212" i="3"/>
  <c r="J7212" i="3"/>
  <c r="I7212" i="3"/>
  <c r="I7330" i="3" s="1"/>
  <c r="H7212" i="3"/>
  <c r="G7212" i="3"/>
  <c r="F7212" i="3"/>
  <c r="F7330" i="3" s="1"/>
  <c r="E7212" i="3"/>
  <c r="M7212" i="3" s="1"/>
  <c r="C7209" i="3"/>
  <c r="N7327"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E7184" i="3"/>
  <c r="M7184" i="3" s="1"/>
  <c r="L7183" i="3"/>
  <c r="E7183" i="3"/>
  <c r="L7182" i="3"/>
  <c r="E7182" i="3"/>
  <c r="M7182" i="3" s="1"/>
  <c r="L7180" i="3"/>
  <c r="E7180" i="3"/>
  <c r="L7179" i="3"/>
  <c r="M7179" i="3" s="1"/>
  <c r="E7179" i="3"/>
  <c r="L7178" i="3"/>
  <c r="E7178" i="3"/>
  <c r="L7177" i="3"/>
  <c r="L7176" i="3" s="1"/>
  <c r="E7177" i="3"/>
  <c r="M7177" i="3"/>
  <c r="K7176" i="3"/>
  <c r="J7176" i="3"/>
  <c r="I7176" i="3"/>
  <c r="H7176" i="3"/>
  <c r="G7176" i="3"/>
  <c r="F7176" i="3"/>
  <c r="L7175" i="3"/>
  <c r="E7175" i="3"/>
  <c r="M7175" i="3" s="1"/>
  <c r="L7174" i="3"/>
  <c r="L7172" i="3" s="1"/>
  <c r="E7174" i="3"/>
  <c r="L7173" i="3"/>
  <c r="M7173" i="3"/>
  <c r="E7173" i="3"/>
  <c r="K7172" i="3"/>
  <c r="J7172" i="3"/>
  <c r="I7172" i="3"/>
  <c r="H7172" i="3"/>
  <c r="G7172" i="3"/>
  <c r="F7172" i="3"/>
  <c r="L7171" i="3"/>
  <c r="M7171" i="3" s="1"/>
  <c r="E7171" i="3"/>
  <c r="L7170" i="3"/>
  <c r="M7170" i="3" s="1"/>
  <c r="E7170" i="3"/>
  <c r="L7169" i="3"/>
  <c r="E7169" i="3"/>
  <c r="L7168" i="3"/>
  <c r="E7168" i="3"/>
  <c r="L7167" i="3"/>
  <c r="M7167" i="3" s="1"/>
  <c r="E7167" i="3"/>
  <c r="L7166" i="3"/>
  <c r="M7166" i="3" s="1"/>
  <c r="E7166" i="3"/>
  <c r="L7165" i="3"/>
  <c r="L7164" i="3" s="1"/>
  <c r="E7165" i="3"/>
  <c r="M7165" i="3" s="1"/>
  <c r="K7164" i="3"/>
  <c r="J7164" i="3"/>
  <c r="I7164" i="3"/>
  <c r="H7164" i="3"/>
  <c r="G7164" i="3"/>
  <c r="F7164" i="3"/>
  <c r="L7163" i="3"/>
  <c r="E7163" i="3"/>
  <c r="L7162" i="3"/>
  <c r="E7162" i="3"/>
  <c r="E7160" i="3" s="1"/>
  <c r="L7161" i="3"/>
  <c r="L7160" i="3" s="1"/>
  <c r="E7161" i="3"/>
  <c r="K7160" i="3"/>
  <c r="J7160" i="3"/>
  <c r="I7160" i="3"/>
  <c r="H7160" i="3"/>
  <c r="G7160" i="3"/>
  <c r="F7160" i="3"/>
  <c r="L7159" i="3"/>
  <c r="M7159" i="3" s="1"/>
  <c r="E7159" i="3"/>
  <c r="L7158" i="3"/>
  <c r="E7158" i="3"/>
  <c r="M7158" i="3" s="1"/>
  <c r="L7157" i="3"/>
  <c r="E7157" i="3"/>
  <c r="M7157" i="3" s="1"/>
  <c r="M7156" i="3"/>
  <c r="L7156" i="3"/>
  <c r="E7156" i="3"/>
  <c r="L7155" i="3"/>
  <c r="E7155" i="3"/>
  <c r="L7154" i="3"/>
  <c r="E7154" i="3"/>
  <c r="K7153" i="3"/>
  <c r="J7153" i="3"/>
  <c r="I7153" i="3"/>
  <c r="H7153" i="3"/>
  <c r="G7153" i="3"/>
  <c r="F7153" i="3"/>
  <c r="L7152" i="3"/>
  <c r="M7152" i="3" s="1"/>
  <c r="E7152" i="3"/>
  <c r="L7151" i="3"/>
  <c r="E7151" i="3"/>
  <c r="L7150" i="3"/>
  <c r="E7150" i="3"/>
  <c r="L7149" i="3"/>
  <c r="M7149" i="3" s="1"/>
  <c r="E7149" i="3"/>
  <c r="L7148" i="3"/>
  <c r="M7148" i="3" s="1"/>
  <c r="E7148" i="3"/>
  <c r="L7147" i="3"/>
  <c r="L7146" i="3" s="1"/>
  <c r="E7147" i="3"/>
  <c r="M7147" i="3" s="1"/>
  <c r="K7146" i="3"/>
  <c r="J7146" i="3"/>
  <c r="I7146" i="3"/>
  <c r="H7146" i="3"/>
  <c r="G7146" i="3"/>
  <c r="F7146" i="3"/>
  <c r="L7145" i="3"/>
  <c r="E7145" i="3"/>
  <c r="M7144" i="3"/>
  <c r="L7144" i="3"/>
  <c r="E7144" i="3"/>
  <c r="L7143" i="3"/>
  <c r="E7143" i="3"/>
  <c r="M7143" i="3" s="1"/>
  <c r="L7142" i="3"/>
  <c r="E7142" i="3"/>
  <c r="M7142" i="3" s="1"/>
  <c r="L7141" i="3"/>
  <c r="E7141" i="3"/>
  <c r="L7140" i="3"/>
  <c r="E7140" i="3"/>
  <c r="M7140" i="3" s="1"/>
  <c r="L7139" i="3"/>
  <c r="M7139" i="3" s="1"/>
  <c r="E7139" i="3"/>
  <c r="L7138" i="3"/>
  <c r="L7137" i="3" s="1"/>
  <c r="E7138" i="3"/>
  <c r="K7137" i="3"/>
  <c r="J7137" i="3"/>
  <c r="I7137" i="3"/>
  <c r="H7137" i="3"/>
  <c r="G7137" i="3"/>
  <c r="F7137" i="3"/>
  <c r="L7136" i="3"/>
  <c r="M7136" i="3" s="1"/>
  <c r="E7136" i="3"/>
  <c r="L7135" i="3"/>
  <c r="E7135" i="3"/>
  <c r="L7134" i="3"/>
  <c r="E7134" i="3"/>
  <c r="L7133" i="3"/>
  <c r="E7133" i="3"/>
  <c r="M7133" i="3" s="1"/>
  <c r="L7132" i="3"/>
  <c r="M7132" i="3" s="1"/>
  <c r="E7132" i="3"/>
  <c r="L7131" i="3"/>
  <c r="E7131" i="3"/>
  <c r="L7130" i="3"/>
  <c r="E7130" i="3"/>
  <c r="L7129" i="3"/>
  <c r="E7129" i="3"/>
  <c r="E7128" i="3" s="1"/>
  <c r="K7128" i="3"/>
  <c r="J7128" i="3"/>
  <c r="I7128" i="3"/>
  <c r="H7128" i="3"/>
  <c r="G7128" i="3"/>
  <c r="F7128" i="3"/>
  <c r="L7127" i="3"/>
  <c r="E7127" i="3"/>
  <c r="M7127" i="3" s="1"/>
  <c r="L7126" i="3"/>
  <c r="E7126" i="3"/>
  <c r="L7125" i="3"/>
  <c r="E7125" i="3"/>
  <c r="M7125" i="3" s="1"/>
  <c r="K7124" i="3"/>
  <c r="J7124" i="3"/>
  <c r="I7124" i="3"/>
  <c r="H7124" i="3"/>
  <c r="G7124" i="3"/>
  <c r="F7124" i="3"/>
  <c r="L7123" i="3"/>
  <c r="E7123" i="3"/>
  <c r="M7123" i="3" s="1"/>
  <c r="L7122" i="3"/>
  <c r="E7122" i="3"/>
  <c r="L7121" i="3"/>
  <c r="E7121" i="3"/>
  <c r="L7120" i="3"/>
  <c r="E7120" i="3"/>
  <c r="M7120" i="3" s="1"/>
  <c r="L7119" i="3"/>
  <c r="L7118" i="3" s="1"/>
  <c r="E7119" i="3"/>
  <c r="K7118" i="3"/>
  <c r="J7118" i="3"/>
  <c r="I7118" i="3"/>
  <c r="H7118" i="3"/>
  <c r="G7118" i="3"/>
  <c r="F7118" i="3"/>
  <c r="L7117" i="3"/>
  <c r="E7117" i="3"/>
  <c r="M7117" i="3"/>
  <c r="L7116" i="3"/>
  <c r="M7116" i="3" s="1"/>
  <c r="E7116" i="3"/>
  <c r="L7115" i="3"/>
  <c r="E7115" i="3"/>
  <c r="M7115" i="3" s="1"/>
  <c r="L7114" i="3"/>
  <c r="E7114" i="3"/>
  <c r="L7113" i="3"/>
  <c r="E7113" i="3"/>
  <c r="M7113" i="3" s="1"/>
  <c r="K7112" i="3"/>
  <c r="J7112" i="3"/>
  <c r="I7112" i="3"/>
  <c r="H7112" i="3"/>
  <c r="G7112" i="3"/>
  <c r="F7112" i="3"/>
  <c r="L7111" i="3"/>
  <c r="E7111" i="3"/>
  <c r="M7111" i="3" s="1"/>
  <c r="L7110" i="3"/>
  <c r="E7110" i="3"/>
  <c r="L7109" i="3"/>
  <c r="E7109" i="3"/>
  <c r="E7108" i="3" s="1"/>
  <c r="K7108" i="3"/>
  <c r="J7108" i="3"/>
  <c r="I7108" i="3"/>
  <c r="H7108" i="3"/>
  <c r="G7108" i="3"/>
  <c r="F7108" i="3"/>
  <c r="L7107" i="3"/>
  <c r="E7107" i="3"/>
  <c r="M7107" i="3" s="1"/>
  <c r="L7106" i="3"/>
  <c r="E7106" i="3"/>
  <c r="L7105" i="3"/>
  <c r="E7105" i="3"/>
  <c r="L7104" i="3"/>
  <c r="E7104" i="3"/>
  <c r="L7103" i="3"/>
  <c r="E7103" i="3"/>
  <c r="M7103" i="3" s="1"/>
  <c r="L7102" i="3"/>
  <c r="E7102" i="3"/>
  <c r="L7101" i="3"/>
  <c r="E7101" i="3"/>
  <c r="L7100" i="3"/>
  <c r="E7100" i="3"/>
  <c r="L7099" i="3"/>
  <c r="E7099" i="3"/>
  <c r="M7099" i="3" s="1"/>
  <c r="L7098" i="3"/>
  <c r="E7098" i="3"/>
  <c r="L7097" i="3"/>
  <c r="E7097" i="3"/>
  <c r="L7096" i="3"/>
  <c r="E7096" i="3"/>
  <c r="L7095" i="3"/>
  <c r="E7095" i="3"/>
  <c r="M7095" i="3" s="1"/>
  <c r="L7094" i="3"/>
  <c r="E7094" i="3"/>
  <c r="L7093" i="3"/>
  <c r="E7093" i="3"/>
  <c r="L7092" i="3"/>
  <c r="E7092" i="3"/>
  <c r="L7091" i="3"/>
  <c r="E7091" i="3"/>
  <c r="E7090" i="3" s="1"/>
  <c r="K7090" i="3"/>
  <c r="J7090" i="3"/>
  <c r="I7090" i="3"/>
  <c r="H7090" i="3"/>
  <c r="G7090" i="3"/>
  <c r="F7090" i="3"/>
  <c r="L7089" i="3"/>
  <c r="M7089" i="3"/>
  <c r="E7089" i="3"/>
  <c r="L7088" i="3"/>
  <c r="E7088" i="3"/>
  <c r="M7088" i="3"/>
  <c r="L7087" i="3"/>
  <c r="E7087" i="3"/>
  <c r="L7086" i="3"/>
  <c r="E7086" i="3"/>
  <c r="M7086" i="3" s="1"/>
  <c r="L7085" i="3"/>
  <c r="E7085" i="3"/>
  <c r="L7084" i="3"/>
  <c r="E7084" i="3"/>
  <c r="M7084" i="3" s="1"/>
  <c r="L7083" i="3"/>
  <c r="E7083" i="3"/>
  <c r="L7082" i="3"/>
  <c r="M7082" i="3" s="1"/>
  <c r="E7082" i="3"/>
  <c r="K7081" i="3"/>
  <c r="J7081" i="3"/>
  <c r="I7081" i="3"/>
  <c r="H7081" i="3"/>
  <c r="G7081" i="3"/>
  <c r="F7081" i="3"/>
  <c r="L7080" i="3"/>
  <c r="E7080" i="3"/>
  <c r="L7079" i="3"/>
  <c r="E7079" i="3"/>
  <c r="L7078" i="3"/>
  <c r="E7078" i="3"/>
  <c r="L7077" i="3"/>
  <c r="E7077" i="3"/>
  <c r="L7076" i="3"/>
  <c r="E7076" i="3"/>
  <c r="E7075" i="3" s="1"/>
  <c r="K7075" i="3"/>
  <c r="J7075" i="3"/>
  <c r="I7075" i="3"/>
  <c r="H7075" i="3"/>
  <c r="G7075" i="3"/>
  <c r="F7075" i="3"/>
  <c r="L7074" i="3"/>
  <c r="E7074" i="3"/>
  <c r="E7072" i="3" s="1"/>
  <c r="L7073" i="3"/>
  <c r="L7072" i="3" s="1"/>
  <c r="E7073" i="3"/>
  <c r="K7072" i="3"/>
  <c r="J7072" i="3"/>
  <c r="J7190" i="3" s="1"/>
  <c r="I7072" i="3"/>
  <c r="H7072" i="3"/>
  <c r="H7190" i="3" s="1"/>
  <c r="G7072" i="3"/>
  <c r="F7072" i="3"/>
  <c r="F7190" i="3"/>
  <c r="C7069" i="3"/>
  <c r="N7187"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6" i="3" s="1"/>
  <c r="M7045" i="3"/>
  <c r="L7044" i="3"/>
  <c r="E7044" i="3"/>
  <c r="M7044" i="3" s="1"/>
  <c r="L7043" i="3"/>
  <c r="E7043" i="3"/>
  <c r="L7042" i="3"/>
  <c r="E7042" i="3"/>
  <c r="E7041" i="3"/>
  <c r="L7040" i="3"/>
  <c r="E7040" i="3"/>
  <c r="M7040" i="3" s="1"/>
  <c r="L7039" i="3"/>
  <c r="E7039" i="3"/>
  <c r="M7039" i="3" s="1"/>
  <c r="L7038" i="3"/>
  <c r="E7038" i="3"/>
  <c r="M7038" i="3" s="1"/>
  <c r="L7037" i="3"/>
  <c r="E7037" i="3"/>
  <c r="M7037" i="3" s="1"/>
  <c r="K7036" i="3"/>
  <c r="J7036" i="3"/>
  <c r="I7036" i="3"/>
  <c r="H7036" i="3"/>
  <c r="G7036" i="3"/>
  <c r="F7036" i="3"/>
  <c r="L7035" i="3"/>
  <c r="M7035" i="3" s="1"/>
  <c r="E7035" i="3"/>
  <c r="L7034" i="3"/>
  <c r="E7034" i="3"/>
  <c r="M7034" i="3" s="1"/>
  <c r="L7033" i="3"/>
  <c r="E7033" i="3"/>
  <c r="M7033" i="3" s="1"/>
  <c r="L7032" i="3"/>
  <c r="K7032" i="3"/>
  <c r="J7032" i="3"/>
  <c r="I7032" i="3"/>
  <c r="H7032" i="3"/>
  <c r="G7032" i="3"/>
  <c r="F7032" i="3"/>
  <c r="L7031" i="3"/>
  <c r="M7031" i="3" s="1"/>
  <c r="E7031" i="3"/>
  <c r="L7030" i="3"/>
  <c r="E7030" i="3"/>
  <c r="M7030" i="3" s="1"/>
  <c r="L7029" i="3"/>
  <c r="M7029" i="3" s="1"/>
  <c r="E7029" i="3"/>
  <c r="L7028" i="3"/>
  <c r="E7028" i="3"/>
  <c r="M7028" i="3" s="1"/>
  <c r="L7027" i="3"/>
  <c r="E7027" i="3"/>
  <c r="M7027" i="3" s="1"/>
  <c r="L7026" i="3"/>
  <c r="L7024" i="3" s="1"/>
  <c r="E7026" i="3"/>
  <c r="L7025" i="3"/>
  <c r="E7025" i="3"/>
  <c r="M7025" i="3" s="1"/>
  <c r="K7024" i="3"/>
  <c r="J7024" i="3"/>
  <c r="I7024" i="3"/>
  <c r="H7024" i="3"/>
  <c r="G7024" i="3"/>
  <c r="F7024" i="3"/>
  <c r="L7023" i="3"/>
  <c r="E7023" i="3"/>
  <c r="L7022" i="3"/>
  <c r="M7022" i="3" s="1"/>
  <c r="E7022" i="3"/>
  <c r="L7021" i="3"/>
  <c r="L7020" i="3" s="1"/>
  <c r="E7021" i="3"/>
  <c r="M7021" i="3" s="1"/>
  <c r="K7020" i="3"/>
  <c r="J7020" i="3"/>
  <c r="I7020" i="3"/>
  <c r="H7020" i="3"/>
  <c r="G7020" i="3"/>
  <c r="F7020" i="3"/>
  <c r="L7019" i="3"/>
  <c r="E7019" i="3"/>
  <c r="L7018" i="3"/>
  <c r="E7018" i="3"/>
  <c r="M7018" i="3"/>
  <c r="L7017" i="3"/>
  <c r="M7017" i="3" s="1"/>
  <c r="E7017" i="3"/>
  <c r="L7016" i="3"/>
  <c r="E7016" i="3"/>
  <c r="L7015" i="3"/>
  <c r="E7015" i="3"/>
  <c r="L7014" i="3"/>
  <c r="E7014" i="3"/>
  <c r="M7014" i="3" s="1"/>
  <c r="K7013" i="3"/>
  <c r="J7013" i="3"/>
  <c r="I7013" i="3"/>
  <c r="H7013" i="3"/>
  <c r="G7013" i="3"/>
  <c r="F7013" i="3"/>
  <c r="L7012" i="3"/>
  <c r="E7012" i="3"/>
  <c r="L7011" i="3"/>
  <c r="E7011" i="3"/>
  <c r="M7011" i="3"/>
  <c r="L7010" i="3"/>
  <c r="E7010" i="3"/>
  <c r="L7009" i="3"/>
  <c r="M7009" i="3" s="1"/>
  <c r="E7009" i="3"/>
  <c r="L7008" i="3"/>
  <c r="E7008" i="3"/>
  <c r="M7008" i="3" s="1"/>
  <c r="L7007" i="3"/>
  <c r="L7006" i="3" s="1"/>
  <c r="E7007" i="3"/>
  <c r="K7006" i="3"/>
  <c r="J7006" i="3"/>
  <c r="I7006" i="3"/>
  <c r="H7006" i="3"/>
  <c r="G7006" i="3"/>
  <c r="F7006" i="3"/>
  <c r="L7005" i="3"/>
  <c r="M7005" i="3" s="1"/>
  <c r="E7005" i="3"/>
  <c r="L7004" i="3"/>
  <c r="E7004" i="3"/>
  <c r="L7003" i="3"/>
  <c r="E7003" i="3"/>
  <c r="M7003" i="3" s="1"/>
  <c r="L7002" i="3"/>
  <c r="E7002" i="3"/>
  <c r="M7002" i="3" s="1"/>
  <c r="L7001" i="3"/>
  <c r="E7001" i="3"/>
  <c r="M7001" i="3" s="1"/>
  <c r="L7000" i="3"/>
  <c r="M7000" i="3" s="1"/>
  <c r="E7000" i="3"/>
  <c r="L6999" i="3"/>
  <c r="E6999" i="3"/>
  <c r="M6999" i="3" s="1"/>
  <c r="L6998" i="3"/>
  <c r="E6998" i="3"/>
  <c r="M6998" i="3" s="1"/>
  <c r="K6997" i="3"/>
  <c r="J6997" i="3"/>
  <c r="I6997" i="3"/>
  <c r="H6997" i="3"/>
  <c r="G6997" i="3"/>
  <c r="F6997" i="3"/>
  <c r="L6996" i="3"/>
  <c r="E6996" i="3"/>
  <c r="M6996" i="3" s="1"/>
  <c r="L6995" i="3"/>
  <c r="E6995" i="3"/>
  <c r="M6995" i="3" s="1"/>
  <c r="L6994" i="3"/>
  <c r="E6994" i="3"/>
  <c r="M6994" i="3" s="1"/>
  <c r="M6993" i="3"/>
  <c r="L6993" i="3"/>
  <c r="E6993" i="3"/>
  <c r="L6992" i="3"/>
  <c r="E6992" i="3"/>
  <c r="M6992" i="3" s="1"/>
  <c r="L6991" i="3"/>
  <c r="E6991" i="3"/>
  <c r="L6990" i="3"/>
  <c r="E6990" i="3"/>
  <c r="E6988" i="3" s="1"/>
  <c r="M6988" i="3" s="1"/>
  <c r="L6989" i="3"/>
  <c r="E6989" i="3"/>
  <c r="M6989" i="3" s="1"/>
  <c r="L6988" i="3"/>
  <c r="K6988" i="3"/>
  <c r="J6988" i="3"/>
  <c r="I6988" i="3"/>
  <c r="H6988" i="3"/>
  <c r="G6988" i="3"/>
  <c r="F6988" i="3"/>
  <c r="L6987" i="3"/>
  <c r="E6987" i="3"/>
  <c r="L6986" i="3"/>
  <c r="M6986" i="3" s="1"/>
  <c r="E6986" i="3"/>
  <c r="L6985" i="3"/>
  <c r="E6985" i="3"/>
  <c r="E6984" i="3" s="1"/>
  <c r="K6984" i="3"/>
  <c r="J6984" i="3"/>
  <c r="I6984" i="3"/>
  <c r="H6984" i="3"/>
  <c r="G6984" i="3"/>
  <c r="F6984" i="3"/>
  <c r="L6983" i="3"/>
  <c r="E6983" i="3"/>
  <c r="L6982" i="3"/>
  <c r="E6982" i="3"/>
  <c r="L6981" i="3"/>
  <c r="E6981" i="3"/>
  <c r="L6980" i="3"/>
  <c r="E6980" i="3"/>
  <c r="M6980" i="3"/>
  <c r="L6979" i="3"/>
  <c r="L6978" i="3" s="1"/>
  <c r="E6979" i="3"/>
  <c r="E6978" i="3"/>
  <c r="K6978" i="3"/>
  <c r="J6978" i="3"/>
  <c r="I6978" i="3"/>
  <c r="H6978" i="3"/>
  <c r="G6978" i="3"/>
  <c r="F6978" i="3"/>
  <c r="L6977" i="3"/>
  <c r="E6977" i="3"/>
  <c r="M6977" i="3" s="1"/>
  <c r="L6976" i="3"/>
  <c r="E6976" i="3"/>
  <c r="L6975" i="3"/>
  <c r="E6975" i="3"/>
  <c r="M6975" i="3" s="1"/>
  <c r="L6974" i="3"/>
  <c r="L6972" i="3" s="1"/>
  <c r="E6974" i="3"/>
  <c r="L6973" i="3"/>
  <c r="E6973" i="3"/>
  <c r="E6972" i="3" s="1"/>
  <c r="K6972" i="3"/>
  <c r="J6972" i="3"/>
  <c r="I6972" i="3"/>
  <c r="H6972" i="3"/>
  <c r="G6972" i="3"/>
  <c r="F6972" i="3"/>
  <c r="L6971" i="3"/>
  <c r="E6971" i="3"/>
  <c r="M6971" i="3" s="1"/>
  <c r="L6970" i="3"/>
  <c r="E6970" i="3"/>
  <c r="M6970" i="3" s="1"/>
  <c r="L6969" i="3"/>
  <c r="E6969" i="3"/>
  <c r="L6968" i="3"/>
  <c r="K6968" i="3"/>
  <c r="J6968" i="3"/>
  <c r="I6968" i="3"/>
  <c r="H6968" i="3"/>
  <c r="G6968" i="3"/>
  <c r="F6968" i="3"/>
  <c r="L6967" i="3"/>
  <c r="E6967" i="3"/>
  <c r="L6966" i="3"/>
  <c r="E6966" i="3"/>
  <c r="M6966" i="3" s="1"/>
  <c r="L6965" i="3"/>
  <c r="E6965" i="3"/>
  <c r="M6965" i="3" s="1"/>
  <c r="L6964" i="3"/>
  <c r="E6964" i="3"/>
  <c r="M6964" i="3" s="1"/>
  <c r="L6963" i="3"/>
  <c r="M6963" i="3" s="1"/>
  <c r="E6963" i="3"/>
  <c r="L6962" i="3"/>
  <c r="E6962" i="3"/>
  <c r="M6962" i="3" s="1"/>
  <c r="L6961" i="3"/>
  <c r="E6961" i="3"/>
  <c r="M6961" i="3"/>
  <c r="L6960" i="3"/>
  <c r="E6960" i="3"/>
  <c r="M6960" i="3" s="1"/>
  <c r="L6959" i="3"/>
  <c r="M6959" i="3" s="1"/>
  <c r="E6959" i="3"/>
  <c r="L6958" i="3"/>
  <c r="E6958" i="3"/>
  <c r="M6958" i="3"/>
  <c r="L6957" i="3"/>
  <c r="E6957" i="3"/>
  <c r="M6957" i="3"/>
  <c r="M6956" i="3"/>
  <c r="L6956" i="3"/>
  <c r="E6956" i="3"/>
  <c r="L6955" i="3"/>
  <c r="E6955" i="3"/>
  <c r="L6954" i="3"/>
  <c r="E6954" i="3"/>
  <c r="M6954" i="3"/>
  <c r="L6953" i="3"/>
  <c r="E6953" i="3"/>
  <c r="L6952" i="3"/>
  <c r="E6952" i="3"/>
  <c r="M6952" i="3" s="1"/>
  <c r="M6951" i="3"/>
  <c r="L6951" i="3"/>
  <c r="E6951" i="3"/>
  <c r="K6950" i="3"/>
  <c r="J6950" i="3"/>
  <c r="I6950" i="3"/>
  <c r="H6950" i="3"/>
  <c r="G6950" i="3"/>
  <c r="F6950" i="3"/>
  <c r="L6949" i="3"/>
  <c r="E6949" i="3"/>
  <c r="L6948" i="3"/>
  <c r="E6948" i="3"/>
  <c r="M6948" i="3" s="1"/>
  <c r="L6947" i="3"/>
  <c r="E6947" i="3"/>
  <c r="L6946" i="3"/>
  <c r="M6946" i="3" s="1"/>
  <c r="E6946" i="3"/>
  <c r="L6945" i="3"/>
  <c r="E6945" i="3"/>
  <c r="M6945" i="3" s="1"/>
  <c r="L6944" i="3"/>
  <c r="E6944" i="3"/>
  <c r="M6944" i="3" s="1"/>
  <c r="L6943" i="3"/>
  <c r="E6943" i="3"/>
  <c r="M6943" i="3" s="1"/>
  <c r="L6942" i="3"/>
  <c r="E6942" i="3"/>
  <c r="M6942" i="3" s="1"/>
  <c r="K6941" i="3"/>
  <c r="J6941" i="3"/>
  <c r="I6941" i="3"/>
  <c r="H6941" i="3"/>
  <c r="G6941" i="3"/>
  <c r="F6941" i="3"/>
  <c r="L6940" i="3"/>
  <c r="E6940" i="3"/>
  <c r="L6939" i="3"/>
  <c r="E6939" i="3"/>
  <c r="L6938" i="3"/>
  <c r="E6938" i="3"/>
  <c r="E6935" i="3" s="1"/>
  <c r="L6937" i="3"/>
  <c r="E6937" i="3"/>
  <c r="M6937" i="3"/>
  <c r="L6936" i="3"/>
  <c r="E6936" i="3"/>
  <c r="M6936" i="3" s="1"/>
  <c r="K6935" i="3"/>
  <c r="J6935" i="3"/>
  <c r="I6935" i="3"/>
  <c r="H6935" i="3"/>
  <c r="G6935" i="3"/>
  <c r="F6935" i="3"/>
  <c r="L6934" i="3"/>
  <c r="E6934" i="3"/>
  <c r="L6933" i="3"/>
  <c r="L6932" i="3" s="1"/>
  <c r="E6933" i="3"/>
  <c r="K6932" i="3"/>
  <c r="J6932" i="3"/>
  <c r="I6932" i="3"/>
  <c r="H6932" i="3"/>
  <c r="G6932" i="3"/>
  <c r="F6932" i="3"/>
  <c r="C6929" i="3"/>
  <c r="N7047"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6" i="3" s="1"/>
  <c r="M6905" i="3"/>
  <c r="L6904" i="3"/>
  <c r="E6904" i="3"/>
  <c r="L6903" i="3"/>
  <c r="L6901" i="3" s="1"/>
  <c r="E6903" i="3"/>
  <c r="M6903" i="3" s="1"/>
  <c r="L6902" i="3"/>
  <c r="E6902" i="3"/>
  <c r="L6900" i="3"/>
  <c r="E6900" i="3"/>
  <c r="M6900" i="3" s="1"/>
  <c r="L6899" i="3"/>
  <c r="E6899" i="3"/>
  <c r="M6899" i="3" s="1"/>
  <c r="L6898" i="3"/>
  <c r="E6898" i="3"/>
  <c r="L6897" i="3"/>
  <c r="E6897" i="3"/>
  <c r="M6897" i="3" s="1"/>
  <c r="K6896" i="3"/>
  <c r="J6896" i="3"/>
  <c r="I6896" i="3"/>
  <c r="H6896" i="3"/>
  <c r="G6896" i="3"/>
  <c r="F6896" i="3"/>
  <c r="L6895" i="3"/>
  <c r="E6895" i="3"/>
  <c r="L6894" i="3"/>
  <c r="E6894" i="3"/>
  <c r="M6894" i="3" s="1"/>
  <c r="L6893" i="3"/>
  <c r="L6892" i="3" s="1"/>
  <c r="E6893" i="3"/>
  <c r="E6892" i="3" s="1"/>
  <c r="K6892" i="3"/>
  <c r="J6892" i="3"/>
  <c r="I6892" i="3"/>
  <c r="H6892" i="3"/>
  <c r="G6892" i="3"/>
  <c r="F6892" i="3"/>
  <c r="L6891" i="3"/>
  <c r="E6891" i="3"/>
  <c r="L6890" i="3"/>
  <c r="E6890" i="3"/>
  <c r="M6890" i="3" s="1"/>
  <c r="L6889" i="3"/>
  <c r="M6889" i="3" s="1"/>
  <c r="E6889" i="3"/>
  <c r="L6888" i="3"/>
  <c r="E6888" i="3"/>
  <c r="M6888" i="3" s="1"/>
  <c r="L6887" i="3"/>
  <c r="E6887" i="3"/>
  <c r="L6886" i="3"/>
  <c r="E6886" i="3"/>
  <c r="M6886" i="3" s="1"/>
  <c r="L6885" i="3"/>
  <c r="M6885" i="3" s="1"/>
  <c r="E6885" i="3"/>
  <c r="K6884" i="3"/>
  <c r="J6884" i="3"/>
  <c r="I6884" i="3"/>
  <c r="H6884" i="3"/>
  <c r="G6884" i="3"/>
  <c r="F6884" i="3"/>
  <c r="L6883" i="3"/>
  <c r="E6883" i="3"/>
  <c r="M6883" i="3" s="1"/>
  <c r="L6882" i="3"/>
  <c r="E6882" i="3"/>
  <c r="E6880" i="3" s="1"/>
  <c r="L6881" i="3"/>
  <c r="M6881" i="3" s="1"/>
  <c r="E6881" i="3"/>
  <c r="L6880" i="3"/>
  <c r="K6880" i="3"/>
  <c r="J6880" i="3"/>
  <c r="I6880" i="3"/>
  <c r="H6880" i="3"/>
  <c r="G6880" i="3"/>
  <c r="F6880" i="3"/>
  <c r="L6879" i="3"/>
  <c r="E6879" i="3"/>
  <c r="L6878" i="3"/>
  <c r="E6878" i="3"/>
  <c r="L6877" i="3"/>
  <c r="E6877" i="3"/>
  <c r="M6877" i="3" s="1"/>
  <c r="L6876" i="3"/>
  <c r="E6876" i="3"/>
  <c r="L6875" i="3"/>
  <c r="M6875" i="3" s="1"/>
  <c r="E6875" i="3"/>
  <c r="L6874" i="3"/>
  <c r="E6874" i="3"/>
  <c r="E6873" i="3" s="1"/>
  <c r="K6873" i="3"/>
  <c r="J6873" i="3"/>
  <c r="I6873" i="3"/>
  <c r="H6873" i="3"/>
  <c r="G6873" i="3"/>
  <c r="F6873" i="3"/>
  <c r="L6872" i="3"/>
  <c r="E6872" i="3"/>
  <c r="M6872" i="3" s="1"/>
  <c r="L6871" i="3"/>
  <c r="E6871" i="3"/>
  <c r="L6870" i="3"/>
  <c r="E6870" i="3"/>
  <c r="M6870" i="3" s="1"/>
  <c r="L6869" i="3"/>
  <c r="E6869" i="3"/>
  <c r="M6869" i="3" s="1"/>
  <c r="L6868" i="3"/>
  <c r="E6868" i="3"/>
  <c r="L6867" i="3"/>
  <c r="E6867" i="3"/>
  <c r="M6867" i="3" s="1"/>
  <c r="K6866" i="3"/>
  <c r="J6866" i="3"/>
  <c r="I6866" i="3"/>
  <c r="H6866" i="3"/>
  <c r="G6866" i="3"/>
  <c r="F6866" i="3"/>
  <c r="L6865" i="3"/>
  <c r="E6865" i="3"/>
  <c r="M6865" i="3" s="1"/>
  <c r="L6864" i="3"/>
  <c r="E6864" i="3"/>
  <c r="L6863" i="3"/>
  <c r="E6863" i="3"/>
  <c r="M6863" i="3" s="1"/>
  <c r="L6862" i="3"/>
  <c r="E6862" i="3"/>
  <c r="L6861" i="3"/>
  <c r="E6861" i="3"/>
  <c r="M6861" i="3" s="1"/>
  <c r="L6860" i="3"/>
  <c r="E6860" i="3"/>
  <c r="L6859" i="3"/>
  <c r="E6859" i="3"/>
  <c r="M6859" i="3" s="1"/>
  <c r="L6858" i="3"/>
  <c r="E6858" i="3"/>
  <c r="K6857" i="3"/>
  <c r="J6857" i="3"/>
  <c r="I6857" i="3"/>
  <c r="H6857" i="3"/>
  <c r="G6857" i="3"/>
  <c r="F6857" i="3"/>
  <c r="L6856" i="3"/>
  <c r="E6856" i="3"/>
  <c r="L6855" i="3"/>
  <c r="E6855" i="3"/>
  <c r="M6855" i="3" s="1"/>
  <c r="L6854" i="3"/>
  <c r="M6854" i="3" s="1"/>
  <c r="E6854" i="3"/>
  <c r="L6853" i="3"/>
  <c r="E6853" i="3"/>
  <c r="M6853" i="3" s="1"/>
  <c r="L6852" i="3"/>
  <c r="E6852" i="3"/>
  <c r="L6851" i="3"/>
  <c r="E6851" i="3"/>
  <c r="L6850" i="3"/>
  <c r="E6850" i="3"/>
  <c r="L6849" i="3"/>
  <c r="E6849" i="3"/>
  <c r="E6848" i="3" s="1"/>
  <c r="K6848" i="3"/>
  <c r="J6848" i="3"/>
  <c r="I6848" i="3"/>
  <c r="H6848" i="3"/>
  <c r="G6848" i="3"/>
  <c r="F6848" i="3"/>
  <c r="L6847" i="3"/>
  <c r="E6847" i="3"/>
  <c r="M6847" i="3" s="1"/>
  <c r="L6846" i="3"/>
  <c r="E6846" i="3"/>
  <c r="L6845" i="3"/>
  <c r="L6844" i="3" s="1"/>
  <c r="E6845" i="3"/>
  <c r="K6844" i="3"/>
  <c r="J6844" i="3"/>
  <c r="I6844" i="3"/>
  <c r="H6844" i="3"/>
  <c r="G6844" i="3"/>
  <c r="F6844" i="3"/>
  <c r="L6843" i="3"/>
  <c r="E6843" i="3"/>
  <c r="M6843" i="3" s="1"/>
  <c r="L6842" i="3"/>
  <c r="E6842" i="3"/>
  <c r="M6842" i="3"/>
  <c r="L6841" i="3"/>
  <c r="E6841" i="3"/>
  <c r="M6841" i="3" s="1"/>
  <c r="L6840" i="3"/>
  <c r="E6840" i="3"/>
  <c r="M6840" i="3" s="1"/>
  <c r="L6839" i="3"/>
  <c r="L6838" i="3"/>
  <c r="E6839" i="3"/>
  <c r="E6838" i="3" s="1"/>
  <c r="K6838" i="3"/>
  <c r="J6838" i="3"/>
  <c r="I6838" i="3"/>
  <c r="H6838" i="3"/>
  <c r="G6838" i="3"/>
  <c r="F6838" i="3"/>
  <c r="L6837" i="3"/>
  <c r="E6837" i="3"/>
  <c r="M6837" i="3" s="1"/>
  <c r="L6836" i="3"/>
  <c r="E6836" i="3"/>
  <c r="M6836" i="3" s="1"/>
  <c r="L6835" i="3"/>
  <c r="E6835" i="3"/>
  <c r="L6834" i="3"/>
  <c r="E6834" i="3"/>
  <c r="M6834" i="3" s="1"/>
  <c r="L6833" i="3"/>
  <c r="E6833" i="3"/>
  <c r="K6832" i="3"/>
  <c r="J6832" i="3"/>
  <c r="I6832" i="3"/>
  <c r="H6832" i="3"/>
  <c r="G6832" i="3"/>
  <c r="F6832" i="3"/>
  <c r="L6831" i="3"/>
  <c r="E6831" i="3"/>
  <c r="M6831" i="3" s="1"/>
  <c r="L6830" i="3"/>
  <c r="E6830" i="3"/>
  <c r="L6829" i="3"/>
  <c r="E6829" i="3"/>
  <c r="E6828" i="3" s="1"/>
  <c r="L6828" i="3"/>
  <c r="K6828" i="3"/>
  <c r="J6828" i="3"/>
  <c r="I6828" i="3"/>
  <c r="H6828" i="3"/>
  <c r="G6828" i="3"/>
  <c r="F6828" i="3"/>
  <c r="L6827" i="3"/>
  <c r="M6827" i="3" s="1"/>
  <c r="E6827" i="3"/>
  <c r="L6826" i="3"/>
  <c r="E6826" i="3"/>
  <c r="M6826" i="3" s="1"/>
  <c r="L6825" i="3"/>
  <c r="E6825" i="3"/>
  <c r="M6825" i="3"/>
  <c r="L6824" i="3"/>
  <c r="M6824" i="3" s="1"/>
  <c r="E6824" i="3"/>
  <c r="L6823" i="3"/>
  <c r="E6823" i="3"/>
  <c r="M6823" i="3" s="1"/>
  <c r="L6822" i="3"/>
  <c r="E6822" i="3"/>
  <c r="M6822" i="3" s="1"/>
  <c r="L6821" i="3"/>
  <c r="E6821" i="3"/>
  <c r="M6821" i="3" s="1"/>
  <c r="L6820" i="3"/>
  <c r="E6820" i="3"/>
  <c r="M6820" i="3" s="1"/>
  <c r="L6819" i="3"/>
  <c r="E6819" i="3"/>
  <c r="M6819" i="3" s="1"/>
  <c r="L6818" i="3"/>
  <c r="E6818" i="3"/>
  <c r="M6818" i="3" s="1"/>
  <c r="L6817" i="3"/>
  <c r="E6817" i="3"/>
  <c r="M6817" i="3" s="1"/>
  <c r="L6816" i="3"/>
  <c r="E6816" i="3"/>
  <c r="M6816" i="3" s="1"/>
  <c r="M6815" i="3"/>
  <c r="L6815" i="3"/>
  <c r="E6815" i="3"/>
  <c r="L6814" i="3"/>
  <c r="M6814" i="3"/>
  <c r="E6814" i="3"/>
  <c r="L6813" i="3"/>
  <c r="E6813" i="3"/>
  <c r="E6810" i="3"/>
  <c r="L6812" i="3"/>
  <c r="E6812" i="3"/>
  <c r="M6812" i="3"/>
  <c r="L6811" i="3"/>
  <c r="L6810" i="3" s="1"/>
  <c r="E6811" i="3"/>
  <c r="K6810" i="3"/>
  <c r="J6810" i="3"/>
  <c r="J6910" i="3" s="1"/>
  <c r="I6810" i="3"/>
  <c r="H6810" i="3"/>
  <c r="G6810" i="3"/>
  <c r="F6810" i="3"/>
  <c r="L6809" i="3"/>
  <c r="E6809" i="3"/>
  <c r="M6809" i="3" s="1"/>
  <c r="L6808" i="3"/>
  <c r="E6808" i="3"/>
  <c r="M6808" i="3" s="1"/>
  <c r="L6807" i="3"/>
  <c r="E6807" i="3"/>
  <c r="M6807" i="3" s="1"/>
  <c r="L6806" i="3"/>
  <c r="E6806" i="3"/>
  <c r="M6806" i="3" s="1"/>
  <c r="L6805" i="3"/>
  <c r="E6805" i="3"/>
  <c r="M6805" i="3" s="1"/>
  <c r="L6804" i="3"/>
  <c r="E6804" i="3"/>
  <c r="L6803" i="3"/>
  <c r="E6803" i="3"/>
  <c r="M6803" i="3" s="1"/>
  <c r="L6802" i="3"/>
  <c r="L6801" i="3" s="1"/>
  <c r="E6802" i="3"/>
  <c r="M6802" i="3" s="1"/>
  <c r="K6801" i="3"/>
  <c r="J6801" i="3"/>
  <c r="I6801" i="3"/>
  <c r="H6801" i="3"/>
  <c r="G6801" i="3"/>
  <c r="F6801" i="3"/>
  <c r="L6800" i="3"/>
  <c r="E6800" i="3"/>
  <c r="M6800" i="3" s="1"/>
  <c r="L6799" i="3"/>
  <c r="E6799" i="3"/>
  <c r="M6799" i="3" s="1"/>
  <c r="L6798" i="3"/>
  <c r="E6798" i="3"/>
  <c r="M6798" i="3" s="1"/>
  <c r="L6797" i="3"/>
  <c r="E6797" i="3"/>
  <c r="L6796" i="3"/>
  <c r="L6795" i="3" s="1"/>
  <c r="E6796" i="3"/>
  <c r="E6795" i="3" s="1"/>
  <c r="K6795" i="3"/>
  <c r="J6795" i="3"/>
  <c r="I6795" i="3"/>
  <c r="H6795" i="3"/>
  <c r="G6795" i="3"/>
  <c r="F6795" i="3"/>
  <c r="L6794" i="3"/>
  <c r="E6794" i="3"/>
  <c r="M6794" i="3" s="1"/>
  <c r="L6793" i="3"/>
  <c r="E6793" i="3"/>
  <c r="M6793" i="3" s="1"/>
  <c r="L6792" i="3"/>
  <c r="K6792" i="3"/>
  <c r="J6792" i="3"/>
  <c r="I6792" i="3"/>
  <c r="H6792" i="3"/>
  <c r="H6910" i="3" s="1"/>
  <c r="G6792" i="3"/>
  <c r="F6792" i="3"/>
  <c r="F6910" i="3" s="1"/>
  <c r="C6789" i="3"/>
  <c r="N6907" i="3"/>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6" i="3"/>
  <c r="M6765" i="3"/>
  <c r="L6764" i="3"/>
  <c r="E6764" i="3"/>
  <c r="L6763" i="3"/>
  <c r="E6763" i="3"/>
  <c r="L6762" i="3"/>
  <c r="E6762" i="3"/>
  <c r="E6761" i="3" s="1"/>
  <c r="L6760" i="3"/>
  <c r="M6760" i="3" s="1"/>
  <c r="E6760" i="3"/>
  <c r="L6759" i="3"/>
  <c r="E6759" i="3"/>
  <c r="M6759" i="3" s="1"/>
  <c r="L6758" i="3"/>
  <c r="E6758" i="3"/>
  <c r="L6757" i="3"/>
  <c r="E6757" i="3"/>
  <c r="M6757" i="3" s="1"/>
  <c r="L6756" i="3"/>
  <c r="K6756" i="3"/>
  <c r="J6756" i="3"/>
  <c r="I6756" i="3"/>
  <c r="H6756" i="3"/>
  <c r="G6756" i="3"/>
  <c r="F6756" i="3"/>
  <c r="L6755" i="3"/>
  <c r="E6755" i="3"/>
  <c r="L6754" i="3"/>
  <c r="E6754" i="3"/>
  <c r="M6754" i="3"/>
  <c r="L6753" i="3"/>
  <c r="E6753" i="3"/>
  <c r="E6752" i="3" s="1"/>
  <c r="K6752" i="3"/>
  <c r="J6752" i="3"/>
  <c r="I6752" i="3"/>
  <c r="H6752" i="3"/>
  <c r="G6752" i="3"/>
  <c r="F6752" i="3"/>
  <c r="M6751" i="3"/>
  <c r="L6751" i="3"/>
  <c r="E6751" i="3"/>
  <c r="L6750" i="3"/>
  <c r="E6750" i="3"/>
  <c r="L6749" i="3"/>
  <c r="E6749" i="3"/>
  <c r="L6748" i="3"/>
  <c r="E6748" i="3"/>
  <c r="M6748" i="3" s="1"/>
  <c r="L6747" i="3"/>
  <c r="M6747" i="3" s="1"/>
  <c r="E6747" i="3"/>
  <c r="L6746" i="3"/>
  <c r="E6746" i="3"/>
  <c r="L6745" i="3"/>
  <c r="E6745" i="3"/>
  <c r="M6745" i="3"/>
  <c r="K6744" i="3"/>
  <c r="J6744" i="3"/>
  <c r="I6744" i="3"/>
  <c r="H6744" i="3"/>
  <c r="G6744" i="3"/>
  <c r="F6744" i="3"/>
  <c r="L6743" i="3"/>
  <c r="E6743" i="3"/>
  <c r="M6743" i="3" s="1"/>
  <c r="L6742" i="3"/>
  <c r="E6742" i="3"/>
  <c r="L6741" i="3"/>
  <c r="L6740" i="3" s="1"/>
  <c r="E6741" i="3"/>
  <c r="E6740" i="3" s="1"/>
  <c r="M6740" i="3" s="1"/>
  <c r="K6740" i="3"/>
  <c r="J6740" i="3"/>
  <c r="I6740" i="3"/>
  <c r="H6740" i="3"/>
  <c r="G6740" i="3"/>
  <c r="F6740" i="3"/>
  <c r="L6739" i="3"/>
  <c r="E6739" i="3"/>
  <c r="L6738" i="3"/>
  <c r="M6738" i="3" s="1"/>
  <c r="E6738" i="3"/>
  <c r="L6737" i="3"/>
  <c r="E6737" i="3"/>
  <c r="L6736" i="3"/>
  <c r="L6733" i="3" s="1"/>
  <c r="E6736" i="3"/>
  <c r="M6736" i="3" s="1"/>
  <c r="L6735" i="3"/>
  <c r="E6735" i="3"/>
  <c r="L6734" i="3"/>
  <c r="E6734" i="3"/>
  <c r="K6733" i="3"/>
  <c r="J6733" i="3"/>
  <c r="I6733" i="3"/>
  <c r="H6733" i="3"/>
  <c r="G6733" i="3"/>
  <c r="F6733" i="3"/>
  <c r="L6732" i="3"/>
  <c r="E6732" i="3"/>
  <c r="L6731" i="3"/>
  <c r="E6731" i="3"/>
  <c r="L6730" i="3"/>
  <c r="E6730" i="3"/>
  <c r="M6730" i="3" s="1"/>
  <c r="L6729" i="3"/>
  <c r="M6729" i="3" s="1"/>
  <c r="E6729" i="3"/>
  <c r="L6728" i="3"/>
  <c r="E6728" i="3"/>
  <c r="L6727" i="3"/>
  <c r="L6726" i="3" s="1"/>
  <c r="E6727" i="3"/>
  <c r="M6727" i="3" s="1"/>
  <c r="K6726" i="3"/>
  <c r="J6726" i="3"/>
  <c r="I6726" i="3"/>
  <c r="H6726" i="3"/>
  <c r="G6726" i="3"/>
  <c r="F6726" i="3"/>
  <c r="L6725" i="3"/>
  <c r="E6725" i="3"/>
  <c r="M6725" i="3" s="1"/>
  <c r="L6724" i="3"/>
  <c r="E6724" i="3"/>
  <c r="L6723" i="3"/>
  <c r="E6723" i="3"/>
  <c r="M6723" i="3"/>
  <c r="L6722" i="3"/>
  <c r="E6722" i="3"/>
  <c r="L6721" i="3"/>
  <c r="E6721" i="3"/>
  <c r="L6720" i="3"/>
  <c r="E6720" i="3"/>
  <c r="M6720" i="3"/>
  <c r="L6719" i="3"/>
  <c r="L6717" i="3" s="1"/>
  <c r="E6719" i="3"/>
  <c r="L6718" i="3"/>
  <c r="E6718" i="3"/>
  <c r="M6718" i="3" s="1"/>
  <c r="K6717" i="3"/>
  <c r="J6717" i="3"/>
  <c r="I6717" i="3"/>
  <c r="H6717" i="3"/>
  <c r="G6717" i="3"/>
  <c r="G6770" i="3" s="1"/>
  <c r="F6717" i="3"/>
  <c r="L6716" i="3"/>
  <c r="E6716" i="3"/>
  <c r="M6716" i="3" s="1"/>
  <c r="L6715" i="3"/>
  <c r="E6715" i="3"/>
  <c r="M6715" i="3" s="1"/>
  <c r="L6714" i="3"/>
  <c r="E6714" i="3"/>
  <c r="M6714" i="3" s="1"/>
  <c r="L6713" i="3"/>
  <c r="E6713" i="3"/>
  <c r="M6713" i="3" s="1"/>
  <c r="M6712" i="3"/>
  <c r="L6712" i="3"/>
  <c r="E6712" i="3"/>
  <c r="L6711" i="3"/>
  <c r="E6711" i="3"/>
  <c r="M6711" i="3" s="1"/>
  <c r="L6710" i="3"/>
  <c r="E6710" i="3"/>
  <c r="M6710" i="3" s="1"/>
  <c r="L6709" i="3"/>
  <c r="L6708" i="3" s="1"/>
  <c r="E6709" i="3"/>
  <c r="K6708" i="3"/>
  <c r="J6708" i="3"/>
  <c r="I6708" i="3"/>
  <c r="H6708" i="3"/>
  <c r="G6708" i="3"/>
  <c r="F6708" i="3"/>
  <c r="M6707" i="3"/>
  <c r="L6707" i="3"/>
  <c r="E6707" i="3"/>
  <c r="L6706" i="3"/>
  <c r="E6706" i="3"/>
  <c r="L6705" i="3"/>
  <c r="E6705" i="3"/>
  <c r="E6704" i="3"/>
  <c r="K6704" i="3"/>
  <c r="J6704" i="3"/>
  <c r="I6704" i="3"/>
  <c r="H6704" i="3"/>
  <c r="G6704" i="3"/>
  <c r="F6704" i="3"/>
  <c r="L6703" i="3"/>
  <c r="E6703" i="3"/>
  <c r="M6703" i="3" s="1"/>
  <c r="L6702" i="3"/>
  <c r="E6702" i="3"/>
  <c r="M6702" i="3"/>
  <c r="L6701" i="3"/>
  <c r="E6701" i="3"/>
  <c r="M6701" i="3" s="1"/>
  <c r="L6700" i="3"/>
  <c r="E6700" i="3"/>
  <c r="L6699" i="3"/>
  <c r="E6699" i="3"/>
  <c r="E6698" i="3" s="1"/>
  <c r="K6698" i="3"/>
  <c r="J6698" i="3"/>
  <c r="I6698" i="3"/>
  <c r="H6698" i="3"/>
  <c r="G6698" i="3"/>
  <c r="F6698" i="3"/>
  <c r="L6697" i="3"/>
  <c r="M6697" i="3" s="1"/>
  <c r="E6697" i="3"/>
  <c r="L6696" i="3"/>
  <c r="E6696" i="3"/>
  <c r="L6695" i="3"/>
  <c r="E6695" i="3"/>
  <c r="L6694" i="3"/>
  <c r="E6694" i="3"/>
  <c r="M6694" i="3" s="1"/>
  <c r="L6693" i="3"/>
  <c r="E6693" i="3"/>
  <c r="K6692" i="3"/>
  <c r="J6692" i="3"/>
  <c r="I6692" i="3"/>
  <c r="H6692" i="3"/>
  <c r="G6692" i="3"/>
  <c r="F6692" i="3"/>
  <c r="L6691" i="3"/>
  <c r="E6691" i="3"/>
  <c r="M6691" i="3"/>
  <c r="L6690" i="3"/>
  <c r="M6690" i="3" s="1"/>
  <c r="E6690" i="3"/>
  <c r="L6689" i="3"/>
  <c r="E6689" i="3"/>
  <c r="K6688" i="3"/>
  <c r="J6688" i="3"/>
  <c r="I6688" i="3"/>
  <c r="H6688" i="3"/>
  <c r="G6688" i="3"/>
  <c r="F6688" i="3"/>
  <c r="E6688" i="3"/>
  <c r="L6687" i="3"/>
  <c r="E6687" i="3"/>
  <c r="L6686" i="3"/>
  <c r="E6686" i="3"/>
  <c r="M6686" i="3" s="1"/>
  <c r="L6685" i="3"/>
  <c r="M6685" i="3" s="1"/>
  <c r="E6685" i="3"/>
  <c r="L6684" i="3"/>
  <c r="E6684" i="3"/>
  <c r="M6684" i="3" s="1"/>
  <c r="L6683" i="3"/>
  <c r="E6683" i="3"/>
  <c r="L6682" i="3"/>
  <c r="E6682" i="3"/>
  <c r="M6682" i="3" s="1"/>
  <c r="M6681" i="3"/>
  <c r="L6681" i="3"/>
  <c r="E6681" i="3"/>
  <c r="L6680" i="3"/>
  <c r="E6680" i="3"/>
  <c r="L6679" i="3"/>
  <c r="E6679" i="3"/>
  <c r="L6678" i="3"/>
  <c r="E6678" i="3"/>
  <c r="L6677" i="3"/>
  <c r="M6677" i="3" s="1"/>
  <c r="E6677" i="3"/>
  <c r="L6676" i="3"/>
  <c r="M6676" i="3" s="1"/>
  <c r="E6676" i="3"/>
  <c r="L6675" i="3"/>
  <c r="E6675" i="3"/>
  <c r="M6675" i="3" s="1"/>
  <c r="L6674" i="3"/>
  <c r="E6674" i="3"/>
  <c r="L6673" i="3"/>
  <c r="E6673" i="3"/>
  <c r="M6673" i="3" s="1"/>
  <c r="L6672" i="3"/>
  <c r="M6672" i="3" s="1"/>
  <c r="E6672" i="3"/>
  <c r="L6671" i="3"/>
  <c r="E6671" i="3"/>
  <c r="E6670" i="3" s="1"/>
  <c r="K6670" i="3"/>
  <c r="J6670" i="3"/>
  <c r="I6670" i="3"/>
  <c r="H6670" i="3"/>
  <c r="G6670" i="3"/>
  <c r="F6670" i="3"/>
  <c r="L6669" i="3"/>
  <c r="E6669" i="3"/>
  <c r="M6669" i="3" s="1"/>
  <c r="L6668" i="3"/>
  <c r="E6668" i="3"/>
  <c r="M6668" i="3" s="1"/>
  <c r="L6667" i="3"/>
  <c r="E6667" i="3"/>
  <c r="L6666" i="3"/>
  <c r="E6666" i="3"/>
  <c r="M6666" i="3" s="1"/>
  <c r="L6665" i="3"/>
  <c r="E6665" i="3"/>
  <c r="L6664" i="3"/>
  <c r="E6664" i="3"/>
  <c r="L6663" i="3"/>
  <c r="E6663" i="3"/>
  <c r="M6663" i="3" s="1"/>
  <c r="L6662" i="3"/>
  <c r="L6661" i="3" s="1"/>
  <c r="E6662" i="3"/>
  <c r="K6661" i="3"/>
  <c r="J6661" i="3"/>
  <c r="I6661" i="3"/>
  <c r="H6661" i="3"/>
  <c r="G6661" i="3"/>
  <c r="F6661" i="3"/>
  <c r="L6660" i="3"/>
  <c r="M6660" i="3" s="1"/>
  <c r="E6660" i="3"/>
  <c r="L6659" i="3"/>
  <c r="E6659" i="3"/>
  <c r="L6658" i="3"/>
  <c r="M6658" i="3" s="1"/>
  <c r="E6658" i="3"/>
  <c r="L6657" i="3"/>
  <c r="E6657" i="3"/>
  <c r="M6657" i="3" s="1"/>
  <c r="L6656" i="3"/>
  <c r="E6656" i="3"/>
  <c r="K6655" i="3"/>
  <c r="J6655" i="3"/>
  <c r="I6655" i="3"/>
  <c r="H6655" i="3"/>
  <c r="G6655" i="3"/>
  <c r="F6655" i="3"/>
  <c r="L6654" i="3"/>
  <c r="E6654" i="3"/>
  <c r="L6653" i="3"/>
  <c r="E6653" i="3"/>
  <c r="E6652" i="3" s="1"/>
  <c r="K6652" i="3"/>
  <c r="J6652" i="3"/>
  <c r="I6652" i="3"/>
  <c r="I6770" i="3"/>
  <c r="H6652" i="3"/>
  <c r="G6652" i="3"/>
  <c r="F6652" i="3"/>
  <c r="F6770" i="3" s="1"/>
  <c r="C6649" i="3"/>
  <c r="N6767"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E6622" i="3"/>
  <c r="L6620" i="3"/>
  <c r="E6620" i="3"/>
  <c r="L6619" i="3"/>
  <c r="E6619" i="3"/>
  <c r="L6618" i="3"/>
  <c r="E6618" i="3"/>
  <c r="L6617" i="3"/>
  <c r="E6617" i="3"/>
  <c r="M6617" i="3" s="1"/>
  <c r="K6616" i="3"/>
  <c r="J6616" i="3"/>
  <c r="I6616" i="3"/>
  <c r="H6616" i="3"/>
  <c r="G6616" i="3"/>
  <c r="F6616" i="3"/>
  <c r="L6615" i="3"/>
  <c r="E6615" i="3"/>
  <c r="M6615" i="3" s="1"/>
  <c r="L6614" i="3"/>
  <c r="E6614" i="3"/>
  <c r="M6614" i="3" s="1"/>
  <c r="L6613" i="3"/>
  <c r="L6612" i="3" s="1"/>
  <c r="E6613" i="3"/>
  <c r="K6612" i="3"/>
  <c r="J6612" i="3"/>
  <c r="I6612" i="3"/>
  <c r="H6612" i="3"/>
  <c r="G6612" i="3"/>
  <c r="F6612" i="3"/>
  <c r="L6611" i="3"/>
  <c r="M6611" i="3" s="1"/>
  <c r="E6611" i="3"/>
  <c r="L6610" i="3"/>
  <c r="E6610" i="3"/>
  <c r="M6610" i="3" s="1"/>
  <c r="L6609" i="3"/>
  <c r="E6609" i="3"/>
  <c r="M6609" i="3"/>
  <c r="M6608" i="3"/>
  <c r="L6608" i="3"/>
  <c r="E6608" i="3"/>
  <c r="L6607" i="3"/>
  <c r="M6607" i="3" s="1"/>
  <c r="E6607" i="3"/>
  <c r="L6606" i="3"/>
  <c r="E6606" i="3"/>
  <c r="M6606" i="3" s="1"/>
  <c r="L6605" i="3"/>
  <c r="E6605" i="3"/>
  <c r="M6605" i="3"/>
  <c r="K6604" i="3"/>
  <c r="J6604" i="3"/>
  <c r="I6604" i="3"/>
  <c r="H6604" i="3"/>
  <c r="G6604" i="3"/>
  <c r="F6604" i="3"/>
  <c r="L6603" i="3"/>
  <c r="E6603" i="3"/>
  <c r="M6603" i="3" s="1"/>
  <c r="L6602" i="3"/>
  <c r="E6602" i="3"/>
  <c r="L6601" i="3"/>
  <c r="E6601" i="3"/>
  <c r="E6600" i="3" s="1"/>
  <c r="K6600" i="3"/>
  <c r="J6600" i="3"/>
  <c r="I6600" i="3"/>
  <c r="H6600" i="3"/>
  <c r="G6600" i="3"/>
  <c r="F6600" i="3"/>
  <c r="L6599" i="3"/>
  <c r="E6599" i="3"/>
  <c r="L6598" i="3"/>
  <c r="E6598" i="3"/>
  <c r="L6597" i="3"/>
  <c r="E6597" i="3"/>
  <c r="M6597" i="3" s="1"/>
  <c r="L6596" i="3"/>
  <c r="E6596" i="3"/>
  <c r="M6596" i="3" s="1"/>
  <c r="L6595" i="3"/>
  <c r="M6595" i="3" s="1"/>
  <c r="E6595" i="3"/>
  <c r="L6594" i="3"/>
  <c r="E6594" i="3"/>
  <c r="M6594" i="3" s="1"/>
  <c r="K6593" i="3"/>
  <c r="J6593" i="3"/>
  <c r="I6593" i="3"/>
  <c r="H6593" i="3"/>
  <c r="G6593" i="3"/>
  <c r="F6593" i="3"/>
  <c r="L6592" i="3"/>
  <c r="E6592" i="3"/>
  <c r="M6592" i="3"/>
  <c r="L6591" i="3"/>
  <c r="E6591" i="3"/>
  <c r="L6590" i="3"/>
  <c r="E6590" i="3"/>
  <c r="L6589" i="3"/>
  <c r="E6589" i="3"/>
  <c r="L6588" i="3"/>
  <c r="E6588" i="3"/>
  <c r="M6588" i="3" s="1"/>
  <c r="L6587" i="3"/>
  <c r="E6587" i="3"/>
  <c r="K6586" i="3"/>
  <c r="J6586" i="3"/>
  <c r="I6586" i="3"/>
  <c r="H6586" i="3"/>
  <c r="G6586" i="3"/>
  <c r="F6586" i="3"/>
  <c r="L6585" i="3"/>
  <c r="E6585" i="3"/>
  <c r="M6585" i="3"/>
  <c r="L6584" i="3"/>
  <c r="E6584" i="3"/>
  <c r="L6583" i="3"/>
  <c r="E6583" i="3"/>
  <c r="L6582" i="3"/>
  <c r="E6582" i="3"/>
  <c r="L6581" i="3"/>
  <c r="E6581" i="3"/>
  <c r="M6581" i="3" s="1"/>
  <c r="L6580" i="3"/>
  <c r="E6580" i="3"/>
  <c r="M6580" i="3" s="1"/>
  <c r="L6579" i="3"/>
  <c r="M6579" i="3" s="1"/>
  <c r="E6579" i="3"/>
  <c r="L6578" i="3"/>
  <c r="E6578" i="3"/>
  <c r="M6578" i="3" s="1"/>
  <c r="K6577" i="3"/>
  <c r="J6577" i="3"/>
  <c r="I6577" i="3"/>
  <c r="H6577" i="3"/>
  <c r="G6577" i="3"/>
  <c r="F6577" i="3"/>
  <c r="L6576" i="3"/>
  <c r="E6576" i="3"/>
  <c r="M6576" i="3" s="1"/>
  <c r="L6575" i="3"/>
  <c r="E6575" i="3"/>
  <c r="M6575" i="3" s="1"/>
  <c r="L6574" i="3"/>
  <c r="M6574" i="3" s="1"/>
  <c r="E6574" i="3"/>
  <c r="L6573" i="3"/>
  <c r="E6573" i="3"/>
  <c r="M6573" i="3" s="1"/>
  <c r="L6572" i="3"/>
  <c r="E6572" i="3"/>
  <c r="M6572" i="3" s="1"/>
  <c r="L6571" i="3"/>
  <c r="E6571" i="3"/>
  <c r="L6570" i="3"/>
  <c r="E6570" i="3"/>
  <c r="L6569" i="3"/>
  <c r="E6569" i="3"/>
  <c r="K6568" i="3"/>
  <c r="J6568" i="3"/>
  <c r="I6568" i="3"/>
  <c r="H6568" i="3"/>
  <c r="G6568" i="3"/>
  <c r="F6568" i="3"/>
  <c r="L6567" i="3"/>
  <c r="M6567" i="3"/>
  <c r="E6567" i="3"/>
  <c r="L6566" i="3"/>
  <c r="E6566" i="3"/>
  <c r="L6565" i="3"/>
  <c r="L6564" i="3" s="1"/>
  <c r="E6565" i="3"/>
  <c r="M6565" i="3" s="1"/>
  <c r="K6564" i="3"/>
  <c r="J6564" i="3"/>
  <c r="I6564" i="3"/>
  <c r="H6564" i="3"/>
  <c r="G6564" i="3"/>
  <c r="F6564" i="3"/>
  <c r="L6563" i="3"/>
  <c r="M6563" i="3" s="1"/>
  <c r="E6563" i="3"/>
  <c r="M6562" i="3"/>
  <c r="L6562" i="3"/>
  <c r="E6562" i="3"/>
  <c r="L6561" i="3"/>
  <c r="M6561" i="3"/>
  <c r="E6561" i="3"/>
  <c r="L6560" i="3"/>
  <c r="E6560" i="3"/>
  <c r="M6560" i="3"/>
  <c r="L6559" i="3"/>
  <c r="L6558" i="3" s="1"/>
  <c r="E6559" i="3"/>
  <c r="K6558" i="3"/>
  <c r="J6558" i="3"/>
  <c r="I6558" i="3"/>
  <c r="H6558" i="3"/>
  <c r="G6558" i="3"/>
  <c r="F6558" i="3"/>
  <c r="E6558" i="3"/>
  <c r="M6558" i="3" s="1"/>
  <c r="L6557" i="3"/>
  <c r="E6557" i="3"/>
  <c r="M6557" i="3"/>
  <c r="M6556" i="3"/>
  <c r="L6556" i="3"/>
  <c r="E6556" i="3"/>
  <c r="L6555" i="3"/>
  <c r="M6555" i="3" s="1"/>
  <c r="E6555" i="3"/>
  <c r="L6554" i="3"/>
  <c r="E6554" i="3"/>
  <c r="M6554" i="3" s="1"/>
  <c r="L6553" i="3"/>
  <c r="L6552" i="3" s="1"/>
  <c r="E6553" i="3"/>
  <c r="K6552" i="3"/>
  <c r="J6552" i="3"/>
  <c r="I6552" i="3"/>
  <c r="I6630" i="3" s="1"/>
  <c r="H6552" i="3"/>
  <c r="G6552" i="3"/>
  <c r="F6552" i="3"/>
  <c r="E6552" i="3"/>
  <c r="M6552" i="3" s="1"/>
  <c r="L6551" i="3"/>
  <c r="E6551" i="3"/>
  <c r="L6550" i="3"/>
  <c r="E6550" i="3"/>
  <c r="M6550" i="3" s="1"/>
  <c r="L6549" i="3"/>
  <c r="M6549" i="3" s="1"/>
  <c r="E6549" i="3"/>
  <c r="K6548" i="3"/>
  <c r="J6548" i="3"/>
  <c r="I6548" i="3"/>
  <c r="H6548" i="3"/>
  <c r="G6548" i="3"/>
  <c r="F6548" i="3"/>
  <c r="L6547" i="3"/>
  <c r="E6547" i="3"/>
  <c r="L6546" i="3"/>
  <c r="E6546" i="3"/>
  <c r="M6546" i="3" s="1"/>
  <c r="L6545" i="3"/>
  <c r="E6545" i="3"/>
  <c r="L6544" i="3"/>
  <c r="E6544" i="3"/>
  <c r="M6544" i="3" s="1"/>
  <c r="L6543" i="3"/>
  <c r="E6543" i="3"/>
  <c r="L6542" i="3"/>
  <c r="E6542" i="3"/>
  <c r="M6542" i="3" s="1"/>
  <c r="L6541" i="3"/>
  <c r="E6541" i="3"/>
  <c r="L6540" i="3"/>
  <c r="E6540" i="3"/>
  <c r="M6540" i="3" s="1"/>
  <c r="L6539" i="3"/>
  <c r="E6539" i="3"/>
  <c r="L6538" i="3"/>
  <c r="E6538" i="3"/>
  <c r="M6538" i="3" s="1"/>
  <c r="L6537" i="3"/>
  <c r="E6537" i="3"/>
  <c r="L6536" i="3"/>
  <c r="E6536" i="3"/>
  <c r="M6536" i="3" s="1"/>
  <c r="L6535" i="3"/>
  <c r="E6535" i="3"/>
  <c r="L6534" i="3"/>
  <c r="E6534" i="3"/>
  <c r="M6534" i="3" s="1"/>
  <c r="L6533" i="3"/>
  <c r="E6533" i="3"/>
  <c r="L6532" i="3"/>
  <c r="L6530" i="3" s="1"/>
  <c r="E6532" i="3"/>
  <c r="M6532" i="3" s="1"/>
  <c r="L6531" i="3"/>
  <c r="E6531" i="3"/>
  <c r="E6530" i="3" s="1"/>
  <c r="K6530" i="3"/>
  <c r="J6530" i="3"/>
  <c r="I6530" i="3"/>
  <c r="H6530" i="3"/>
  <c r="G6530" i="3"/>
  <c r="F6530" i="3"/>
  <c r="L6529" i="3"/>
  <c r="E6529" i="3"/>
  <c r="L6528" i="3"/>
  <c r="E6528" i="3"/>
  <c r="L6527" i="3"/>
  <c r="E6527" i="3"/>
  <c r="M6527" i="3" s="1"/>
  <c r="L6526" i="3"/>
  <c r="E6526" i="3"/>
  <c r="M6526" i="3" s="1"/>
  <c r="L6525" i="3"/>
  <c r="M6525" i="3" s="1"/>
  <c r="E6525" i="3"/>
  <c r="L6524" i="3"/>
  <c r="E6524" i="3"/>
  <c r="M6524" i="3" s="1"/>
  <c r="L6523" i="3"/>
  <c r="M6523" i="3" s="1"/>
  <c r="E6523" i="3"/>
  <c r="M6522" i="3"/>
  <c r="L6522" i="3"/>
  <c r="L6521" i="3" s="1"/>
  <c r="E6522" i="3"/>
  <c r="K6521" i="3"/>
  <c r="J6521" i="3"/>
  <c r="I6521" i="3"/>
  <c r="H6521" i="3"/>
  <c r="G6521" i="3"/>
  <c r="F6521" i="3"/>
  <c r="L6520" i="3"/>
  <c r="E6520" i="3"/>
  <c r="M6520" i="3" s="1"/>
  <c r="L6519" i="3"/>
  <c r="E6519" i="3"/>
  <c r="L6518" i="3"/>
  <c r="E6518" i="3"/>
  <c r="M6518" i="3" s="1"/>
  <c r="L6517" i="3"/>
  <c r="E6517" i="3"/>
  <c r="L6516" i="3"/>
  <c r="E6516" i="3"/>
  <c r="M6516" i="3" s="1"/>
  <c r="K6515" i="3"/>
  <c r="J6515" i="3"/>
  <c r="I6515" i="3"/>
  <c r="H6515" i="3"/>
  <c r="G6515" i="3"/>
  <c r="F6515" i="3"/>
  <c r="L6514" i="3"/>
  <c r="E6514" i="3"/>
  <c r="M6514" i="3" s="1"/>
  <c r="L6513" i="3"/>
  <c r="L6512" i="3" s="1"/>
  <c r="E6513" i="3"/>
  <c r="K6512" i="3"/>
  <c r="K6630" i="3"/>
  <c r="J6512" i="3"/>
  <c r="I6512" i="3"/>
  <c r="H6512" i="3"/>
  <c r="H6630" i="3" s="1"/>
  <c r="G6512" i="3"/>
  <c r="G6630" i="3" s="1"/>
  <c r="F6512" i="3"/>
  <c r="E6512" i="3"/>
  <c r="C6509" i="3"/>
  <c r="N6627"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6" i="3" s="1"/>
  <c r="M6485" i="3"/>
  <c r="L6484" i="3"/>
  <c r="L6481" i="3" s="1"/>
  <c r="E6484" i="3"/>
  <c r="M6484" i="3" s="1"/>
  <c r="L6483" i="3"/>
  <c r="E6483" i="3"/>
  <c r="M6483" i="3" s="1"/>
  <c r="L6482" i="3"/>
  <c r="E6482" i="3"/>
  <c r="L6480" i="3"/>
  <c r="E6480" i="3"/>
  <c r="M6480" i="3" s="1"/>
  <c r="L6479" i="3"/>
  <c r="E6479" i="3"/>
  <c r="L6478" i="3"/>
  <c r="E6478" i="3"/>
  <c r="L6477" i="3"/>
  <c r="M6477" i="3" s="1"/>
  <c r="E6477" i="3"/>
  <c r="K6476" i="3"/>
  <c r="J6476" i="3"/>
  <c r="I6476" i="3"/>
  <c r="H6476" i="3"/>
  <c r="G6476" i="3"/>
  <c r="F6476" i="3"/>
  <c r="L6475" i="3"/>
  <c r="E6475" i="3"/>
  <c r="L6474" i="3"/>
  <c r="E6474" i="3"/>
  <c r="M6474" i="3" s="1"/>
  <c r="L6473" i="3"/>
  <c r="L6472" i="3" s="1"/>
  <c r="E6473" i="3"/>
  <c r="K6472" i="3"/>
  <c r="J6472" i="3"/>
  <c r="I6472" i="3"/>
  <c r="H6472" i="3"/>
  <c r="G6472" i="3"/>
  <c r="F6472" i="3"/>
  <c r="L6471" i="3"/>
  <c r="E6471" i="3"/>
  <c r="L6470" i="3"/>
  <c r="E6470" i="3"/>
  <c r="M6470" i="3" s="1"/>
  <c r="L6469" i="3"/>
  <c r="E6469" i="3"/>
  <c r="L6468" i="3"/>
  <c r="E6468" i="3"/>
  <c r="M6468" i="3" s="1"/>
  <c r="L6467" i="3"/>
  <c r="E6467" i="3"/>
  <c r="L6466" i="3"/>
  <c r="E6466" i="3"/>
  <c r="M6466" i="3" s="1"/>
  <c r="L6465" i="3"/>
  <c r="L6464" i="3" s="1"/>
  <c r="E6465" i="3"/>
  <c r="K6464" i="3"/>
  <c r="J6464" i="3"/>
  <c r="I6464" i="3"/>
  <c r="H6464" i="3"/>
  <c r="G6464" i="3"/>
  <c r="F6464" i="3"/>
  <c r="L6463" i="3"/>
  <c r="E6463" i="3"/>
  <c r="M6463" i="3" s="1"/>
  <c r="M6462" i="3"/>
  <c r="L6462" i="3"/>
  <c r="E6462" i="3"/>
  <c r="L6461" i="3"/>
  <c r="L6460" i="3"/>
  <c r="E6461" i="3"/>
  <c r="K6460" i="3"/>
  <c r="J6460" i="3"/>
  <c r="I6460" i="3"/>
  <c r="H6460" i="3"/>
  <c r="G6460" i="3"/>
  <c r="F6460" i="3"/>
  <c r="E6460" i="3"/>
  <c r="M6460" i="3" s="1"/>
  <c r="L6459" i="3"/>
  <c r="E6459" i="3"/>
  <c r="L6458" i="3"/>
  <c r="E6458" i="3"/>
  <c r="M6458" i="3" s="1"/>
  <c r="L6457" i="3"/>
  <c r="E6457" i="3"/>
  <c r="L6456" i="3"/>
  <c r="E6456" i="3"/>
  <c r="M6456" i="3" s="1"/>
  <c r="L6455" i="3"/>
  <c r="E6455" i="3"/>
  <c r="L6454" i="3"/>
  <c r="E6454" i="3"/>
  <c r="M6454" i="3" s="1"/>
  <c r="K6453" i="3"/>
  <c r="J6453" i="3"/>
  <c r="I6453" i="3"/>
  <c r="H6453" i="3"/>
  <c r="G6453" i="3"/>
  <c r="F6453" i="3"/>
  <c r="L6452" i="3"/>
  <c r="E6452" i="3"/>
  <c r="L6451" i="3"/>
  <c r="E6451" i="3"/>
  <c r="M6451" i="3"/>
  <c r="M6450" i="3"/>
  <c r="L6450" i="3"/>
  <c r="E6450" i="3"/>
  <c r="L6449" i="3"/>
  <c r="M6449" i="3" s="1"/>
  <c r="E6449" i="3"/>
  <c r="L6448" i="3"/>
  <c r="E6448" i="3"/>
  <c r="M6448" i="3" s="1"/>
  <c r="L6447" i="3"/>
  <c r="L6446" i="3" s="1"/>
  <c r="E6447" i="3"/>
  <c r="K6446" i="3"/>
  <c r="J6446" i="3"/>
  <c r="I6446" i="3"/>
  <c r="H6446" i="3"/>
  <c r="G6446" i="3"/>
  <c r="F6446" i="3"/>
  <c r="L6445" i="3"/>
  <c r="E6445" i="3"/>
  <c r="L6444" i="3"/>
  <c r="E6444" i="3"/>
  <c r="M6444" i="3" s="1"/>
  <c r="L6443" i="3"/>
  <c r="E6443" i="3"/>
  <c r="L6442" i="3"/>
  <c r="E6442" i="3"/>
  <c r="M6442" i="3" s="1"/>
  <c r="L6441" i="3"/>
  <c r="E6441" i="3"/>
  <c r="L6440" i="3"/>
  <c r="E6440" i="3"/>
  <c r="M6440" i="3" s="1"/>
  <c r="L6439" i="3"/>
  <c r="E6439" i="3"/>
  <c r="L6438" i="3"/>
  <c r="E6438" i="3"/>
  <c r="M6438" i="3"/>
  <c r="K6437" i="3"/>
  <c r="J6437" i="3"/>
  <c r="I6437" i="3"/>
  <c r="H6437" i="3"/>
  <c r="G6437" i="3"/>
  <c r="F6437" i="3"/>
  <c r="L6436" i="3"/>
  <c r="E6436" i="3"/>
  <c r="M6436" i="3" s="1"/>
  <c r="L6435" i="3"/>
  <c r="M6435" i="3" s="1"/>
  <c r="E6435" i="3"/>
  <c r="M6434" i="3"/>
  <c r="L6434" i="3"/>
  <c r="E6434" i="3"/>
  <c r="L6433" i="3"/>
  <c r="E6433" i="3"/>
  <c r="L6432" i="3"/>
  <c r="E6432" i="3"/>
  <c r="L6431" i="3"/>
  <c r="E6431" i="3"/>
  <c r="L6430" i="3"/>
  <c r="E6430" i="3"/>
  <c r="E6428" i="3" s="1"/>
  <c r="L6429" i="3"/>
  <c r="L6428" i="3" s="1"/>
  <c r="E6429" i="3"/>
  <c r="K6428" i="3"/>
  <c r="J6428" i="3"/>
  <c r="I6428" i="3"/>
  <c r="H6428" i="3"/>
  <c r="G6428" i="3"/>
  <c r="F6428" i="3"/>
  <c r="L6427" i="3"/>
  <c r="E6427" i="3"/>
  <c r="L6426" i="3"/>
  <c r="E6426" i="3"/>
  <c r="M6426" i="3" s="1"/>
  <c r="L6425" i="3"/>
  <c r="L6424" i="3" s="1"/>
  <c r="E6425" i="3"/>
  <c r="K6424" i="3"/>
  <c r="J6424" i="3"/>
  <c r="I6424" i="3"/>
  <c r="H6424" i="3"/>
  <c r="G6424" i="3"/>
  <c r="F6424" i="3"/>
  <c r="L6423" i="3"/>
  <c r="E6423" i="3"/>
  <c r="M6423" i="3" s="1"/>
  <c r="L6422" i="3"/>
  <c r="E6422" i="3"/>
  <c r="L6421" i="3"/>
  <c r="E6421" i="3"/>
  <c r="M6421" i="3" s="1"/>
  <c r="L6420" i="3"/>
  <c r="E6420" i="3"/>
  <c r="L6419" i="3"/>
  <c r="L6418" i="3"/>
  <c r="E6419" i="3"/>
  <c r="M6419" i="3" s="1"/>
  <c r="K6418" i="3"/>
  <c r="J6418" i="3"/>
  <c r="I6418" i="3"/>
  <c r="I6490" i="3" s="1"/>
  <c r="H6418" i="3"/>
  <c r="G6418" i="3"/>
  <c r="F6418" i="3"/>
  <c r="E6418" i="3"/>
  <c r="M6418" i="3" s="1"/>
  <c r="L6417" i="3"/>
  <c r="E6417" i="3"/>
  <c r="L6416" i="3"/>
  <c r="E6416" i="3"/>
  <c r="L6415" i="3"/>
  <c r="E6415" i="3"/>
  <c r="L6414" i="3"/>
  <c r="E6414" i="3"/>
  <c r="M6414" i="3" s="1"/>
  <c r="L6413" i="3"/>
  <c r="L6412" i="3" s="1"/>
  <c r="E6413" i="3"/>
  <c r="K6412" i="3"/>
  <c r="J6412" i="3"/>
  <c r="I6412" i="3"/>
  <c r="H6412" i="3"/>
  <c r="G6412" i="3"/>
  <c r="F6412" i="3"/>
  <c r="L6411" i="3"/>
  <c r="E6411" i="3"/>
  <c r="M6411" i="3" s="1"/>
  <c r="L6410" i="3"/>
  <c r="E6410" i="3"/>
  <c r="L6409" i="3"/>
  <c r="E6409" i="3"/>
  <c r="M6409" i="3" s="1"/>
  <c r="K6408" i="3"/>
  <c r="J6408" i="3"/>
  <c r="I6408" i="3"/>
  <c r="H6408" i="3"/>
  <c r="G6408" i="3"/>
  <c r="F6408" i="3"/>
  <c r="L6407" i="3"/>
  <c r="E6407" i="3"/>
  <c r="M6407" i="3" s="1"/>
  <c r="L6406" i="3"/>
  <c r="M6406" i="3" s="1"/>
  <c r="E6406" i="3"/>
  <c r="L6405" i="3"/>
  <c r="M6405" i="3" s="1"/>
  <c r="E6405" i="3"/>
  <c r="L6404" i="3"/>
  <c r="E6404" i="3"/>
  <c r="M6404" i="3" s="1"/>
  <c r="L6403" i="3"/>
  <c r="E6403" i="3"/>
  <c r="M6403" i="3" s="1"/>
  <c r="L6402" i="3"/>
  <c r="E6402" i="3"/>
  <c r="M6402" i="3" s="1"/>
  <c r="L6401" i="3"/>
  <c r="E6401" i="3"/>
  <c r="M6400" i="3"/>
  <c r="L6400" i="3"/>
  <c r="E6400" i="3"/>
  <c r="L6399" i="3"/>
  <c r="M6399" i="3" s="1"/>
  <c r="E6399" i="3"/>
  <c r="L6398" i="3"/>
  <c r="E6398" i="3"/>
  <c r="M6398" i="3" s="1"/>
  <c r="L6397" i="3"/>
  <c r="E6397" i="3"/>
  <c r="M6396" i="3"/>
  <c r="L6396" i="3"/>
  <c r="E6396" i="3"/>
  <c r="L6395" i="3"/>
  <c r="M6395" i="3"/>
  <c r="E6395" i="3"/>
  <c r="L6394" i="3"/>
  <c r="E6394" i="3"/>
  <c r="M6394" i="3"/>
  <c r="L6393" i="3"/>
  <c r="E6393" i="3"/>
  <c r="L6392" i="3"/>
  <c r="L6390" i="3" s="1"/>
  <c r="E6392" i="3"/>
  <c r="M6392" i="3" s="1"/>
  <c r="L6391" i="3"/>
  <c r="E6391" i="3"/>
  <c r="E6390" i="3" s="1"/>
  <c r="K6390" i="3"/>
  <c r="J6390" i="3"/>
  <c r="I6390" i="3"/>
  <c r="H6390" i="3"/>
  <c r="G6390" i="3"/>
  <c r="F6390" i="3"/>
  <c r="L6389" i="3"/>
  <c r="E6389" i="3"/>
  <c r="L6388" i="3"/>
  <c r="E6388" i="3"/>
  <c r="L6387" i="3"/>
  <c r="E6387" i="3"/>
  <c r="M6387" i="3" s="1"/>
  <c r="L6386" i="3"/>
  <c r="E6386" i="3"/>
  <c r="M6386" i="3" s="1"/>
  <c r="L6385" i="3"/>
  <c r="M6385" i="3" s="1"/>
  <c r="E6385" i="3"/>
  <c r="L6384" i="3"/>
  <c r="E6384" i="3"/>
  <c r="M6384" i="3" s="1"/>
  <c r="L6383" i="3"/>
  <c r="M6383" i="3" s="1"/>
  <c r="E6383" i="3"/>
  <c r="M6382" i="3"/>
  <c r="L6382" i="3"/>
  <c r="L6381" i="3" s="1"/>
  <c r="E6382" i="3"/>
  <c r="K6381" i="3"/>
  <c r="J6381" i="3"/>
  <c r="I6381" i="3"/>
  <c r="H6381" i="3"/>
  <c r="G6381" i="3"/>
  <c r="F6381" i="3"/>
  <c r="L6380" i="3"/>
  <c r="E6380" i="3"/>
  <c r="M6380" i="3" s="1"/>
  <c r="L6379" i="3"/>
  <c r="E6379" i="3"/>
  <c r="L6378" i="3"/>
  <c r="E6378" i="3"/>
  <c r="M6378" i="3" s="1"/>
  <c r="L6377" i="3"/>
  <c r="E6377" i="3"/>
  <c r="L6376" i="3"/>
  <c r="E6376" i="3"/>
  <c r="M6376" i="3" s="1"/>
  <c r="K6375" i="3"/>
  <c r="J6375" i="3"/>
  <c r="I6375" i="3"/>
  <c r="H6375" i="3"/>
  <c r="G6375" i="3"/>
  <c r="F6375" i="3"/>
  <c r="L6374" i="3"/>
  <c r="E6374" i="3"/>
  <c r="M6374" i="3" s="1"/>
  <c r="L6373" i="3"/>
  <c r="L6372" i="3" s="1"/>
  <c r="E6373" i="3"/>
  <c r="K6372" i="3"/>
  <c r="K6490" i="3"/>
  <c r="J6372" i="3"/>
  <c r="I6372" i="3"/>
  <c r="H6372" i="3"/>
  <c r="H6490" i="3" s="1"/>
  <c r="G6372" i="3"/>
  <c r="G6490" i="3" s="1"/>
  <c r="F6372" i="3"/>
  <c r="E6372" i="3"/>
  <c r="C6369" i="3"/>
  <c r="N6487"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E6342" i="3"/>
  <c r="L6340" i="3"/>
  <c r="M6340" i="3" s="1"/>
  <c r="E6340" i="3"/>
  <c r="L6339" i="3"/>
  <c r="E6339" i="3"/>
  <c r="M6339" i="3" s="1"/>
  <c r="L6338" i="3"/>
  <c r="E6338" i="3"/>
  <c r="M6338" i="3" s="1"/>
  <c r="M6337" i="3"/>
  <c r="L6337" i="3"/>
  <c r="E6337" i="3"/>
  <c r="K6336" i="3"/>
  <c r="J6336" i="3"/>
  <c r="I6336" i="3"/>
  <c r="H6336" i="3"/>
  <c r="G6336" i="3"/>
  <c r="F6336" i="3"/>
  <c r="L6335" i="3"/>
  <c r="E6335" i="3"/>
  <c r="L6334" i="3"/>
  <c r="E6334" i="3"/>
  <c r="M6334" i="3" s="1"/>
  <c r="L6333" i="3"/>
  <c r="L6332" i="3" s="1"/>
  <c r="E6333" i="3"/>
  <c r="K6332" i="3"/>
  <c r="J6332" i="3"/>
  <c r="I6332" i="3"/>
  <c r="H6332" i="3"/>
  <c r="G6332" i="3"/>
  <c r="F6332" i="3"/>
  <c r="L6331" i="3"/>
  <c r="E6331" i="3"/>
  <c r="M6331" i="3"/>
  <c r="L6330" i="3"/>
  <c r="M6330" i="3" s="1"/>
  <c r="E6330" i="3"/>
  <c r="L6329" i="3"/>
  <c r="E6329" i="3"/>
  <c r="M6329" i="3" s="1"/>
  <c r="L6328" i="3"/>
  <c r="E6328" i="3"/>
  <c r="M6328" i="3" s="1"/>
  <c r="L6327" i="3"/>
  <c r="M6327" i="3" s="1"/>
  <c r="E6327" i="3"/>
  <c r="L6326" i="3"/>
  <c r="M6326" i="3" s="1"/>
  <c r="E6326" i="3"/>
  <c r="L6325" i="3"/>
  <c r="E6325" i="3"/>
  <c r="M6325" i="3" s="1"/>
  <c r="K6324" i="3"/>
  <c r="J6324" i="3"/>
  <c r="I6324" i="3"/>
  <c r="H6324" i="3"/>
  <c r="G6324" i="3"/>
  <c r="F6324" i="3"/>
  <c r="L6323" i="3"/>
  <c r="E6323" i="3"/>
  <c r="M6323" i="3" s="1"/>
  <c r="L6322" i="3"/>
  <c r="E6322" i="3"/>
  <c r="L6321" i="3"/>
  <c r="E6321" i="3"/>
  <c r="E6320" i="3" s="1"/>
  <c r="K6320" i="3"/>
  <c r="J6320" i="3"/>
  <c r="I6320" i="3"/>
  <c r="H6320" i="3"/>
  <c r="G6320" i="3"/>
  <c r="F6320" i="3"/>
  <c r="L6319" i="3"/>
  <c r="E6319" i="3"/>
  <c r="L6318" i="3"/>
  <c r="E6318" i="3"/>
  <c r="M6318" i="3"/>
  <c r="M6317" i="3"/>
  <c r="L6317" i="3"/>
  <c r="E6317" i="3"/>
  <c r="L6316" i="3"/>
  <c r="E6316" i="3"/>
  <c r="L6315" i="3"/>
  <c r="E6315" i="3"/>
  <c r="L6314" i="3"/>
  <c r="E6314" i="3"/>
  <c r="E6313" i="3" s="1"/>
  <c r="K6313" i="3"/>
  <c r="J6313" i="3"/>
  <c r="I6313" i="3"/>
  <c r="H6313" i="3"/>
  <c r="G6313" i="3"/>
  <c r="F6313" i="3"/>
  <c r="L6312" i="3"/>
  <c r="E6312" i="3"/>
  <c r="L6311" i="3"/>
  <c r="E6311" i="3"/>
  <c r="M6311" i="3" s="1"/>
  <c r="L6310" i="3"/>
  <c r="E6310" i="3"/>
  <c r="L6309" i="3"/>
  <c r="E6309" i="3"/>
  <c r="L6308" i="3"/>
  <c r="E6308" i="3"/>
  <c r="L6307" i="3"/>
  <c r="E6307" i="3"/>
  <c r="M6307" i="3" s="1"/>
  <c r="K6306" i="3"/>
  <c r="J6306" i="3"/>
  <c r="I6306" i="3"/>
  <c r="H6306" i="3"/>
  <c r="G6306" i="3"/>
  <c r="F6306" i="3"/>
  <c r="L6305" i="3"/>
  <c r="E6305" i="3"/>
  <c r="M6305" i="3" s="1"/>
  <c r="L6304" i="3"/>
  <c r="M6304" i="3" s="1"/>
  <c r="E6304" i="3"/>
  <c r="L6303" i="3"/>
  <c r="E6303" i="3"/>
  <c r="M6303" i="3" s="1"/>
  <c r="L6302" i="3"/>
  <c r="M6302" i="3" s="1"/>
  <c r="E6302" i="3"/>
  <c r="M6301" i="3"/>
  <c r="L6301" i="3"/>
  <c r="E6301" i="3"/>
  <c r="L6300" i="3"/>
  <c r="E6300" i="3"/>
  <c r="L6299" i="3"/>
  <c r="E6299" i="3"/>
  <c r="L6298" i="3"/>
  <c r="E6298" i="3"/>
  <c r="M6298" i="3" s="1"/>
  <c r="K6297" i="3"/>
  <c r="J6297" i="3"/>
  <c r="I6297" i="3"/>
  <c r="H6297" i="3"/>
  <c r="G6297" i="3"/>
  <c r="F6297" i="3"/>
  <c r="L6296" i="3"/>
  <c r="E6296" i="3"/>
  <c r="M6296" i="3" s="1"/>
  <c r="L6295" i="3"/>
  <c r="E6295" i="3"/>
  <c r="M6295" i="3" s="1"/>
  <c r="L6294" i="3"/>
  <c r="E6294" i="3"/>
  <c r="L6293" i="3"/>
  <c r="E6293" i="3"/>
  <c r="L6292" i="3"/>
  <c r="E6292" i="3"/>
  <c r="M6292" i="3"/>
  <c r="M6291" i="3"/>
  <c r="L6291" i="3"/>
  <c r="E6291" i="3"/>
  <c r="L6290" i="3"/>
  <c r="M6290" i="3" s="1"/>
  <c r="E6290" i="3"/>
  <c r="L6289" i="3"/>
  <c r="E6289" i="3"/>
  <c r="E6288" i="3" s="1"/>
  <c r="K6288" i="3"/>
  <c r="J6288" i="3"/>
  <c r="I6288" i="3"/>
  <c r="H6288" i="3"/>
  <c r="G6288" i="3"/>
  <c r="F6288" i="3"/>
  <c r="L6287" i="3"/>
  <c r="E6287" i="3"/>
  <c r="M6287" i="3" s="1"/>
  <c r="L6286" i="3"/>
  <c r="E6286" i="3"/>
  <c r="L6285" i="3"/>
  <c r="L6284" i="3" s="1"/>
  <c r="E6285" i="3"/>
  <c r="K6284" i="3"/>
  <c r="J6284" i="3"/>
  <c r="I6284" i="3"/>
  <c r="H6284" i="3"/>
  <c r="G6284" i="3"/>
  <c r="F6284" i="3"/>
  <c r="L6283" i="3"/>
  <c r="E6283" i="3"/>
  <c r="L6282" i="3"/>
  <c r="E6282" i="3"/>
  <c r="M6282" i="3" s="1"/>
  <c r="L6281" i="3"/>
  <c r="E6281" i="3"/>
  <c r="L6280" i="3"/>
  <c r="E6280" i="3"/>
  <c r="L6279" i="3"/>
  <c r="L6278" i="3" s="1"/>
  <c r="E6279" i="3"/>
  <c r="K6278" i="3"/>
  <c r="J6278" i="3"/>
  <c r="I6278" i="3"/>
  <c r="H6278" i="3"/>
  <c r="G6278" i="3"/>
  <c r="F6278" i="3"/>
  <c r="M6277" i="3"/>
  <c r="L6277" i="3"/>
  <c r="E6277" i="3"/>
  <c r="L6276" i="3"/>
  <c r="E6276" i="3"/>
  <c r="L6275" i="3"/>
  <c r="E6275" i="3"/>
  <c r="L6274" i="3"/>
  <c r="E6274" i="3"/>
  <c r="L6273" i="3"/>
  <c r="E6273" i="3"/>
  <c r="K6272" i="3"/>
  <c r="J6272" i="3"/>
  <c r="I6272" i="3"/>
  <c r="H6272" i="3"/>
  <c r="G6272" i="3"/>
  <c r="F6272" i="3"/>
  <c r="M6271" i="3"/>
  <c r="L6271" i="3"/>
  <c r="E6271" i="3"/>
  <c r="L6270" i="3"/>
  <c r="M6270" i="3" s="1"/>
  <c r="E6270" i="3"/>
  <c r="L6269" i="3"/>
  <c r="E6269" i="3"/>
  <c r="M6269" i="3" s="1"/>
  <c r="K6268" i="3"/>
  <c r="J6268" i="3"/>
  <c r="I6268" i="3"/>
  <c r="H6268" i="3"/>
  <c r="G6268" i="3"/>
  <c r="F6268" i="3"/>
  <c r="L6267" i="3"/>
  <c r="E6267" i="3"/>
  <c r="M6267" i="3" s="1"/>
  <c r="L6266" i="3"/>
  <c r="E6266" i="3"/>
  <c r="L6265" i="3"/>
  <c r="E6265" i="3"/>
  <c r="M6265" i="3" s="1"/>
  <c r="L6264" i="3"/>
  <c r="E6264" i="3"/>
  <c r="L6263" i="3"/>
  <c r="E6263" i="3"/>
  <c r="M6263" i="3" s="1"/>
  <c r="L6262" i="3"/>
  <c r="E6262" i="3"/>
  <c r="L6261" i="3"/>
  <c r="E6261" i="3"/>
  <c r="M6261" i="3" s="1"/>
  <c r="L6260" i="3"/>
  <c r="E6260" i="3"/>
  <c r="L6259" i="3"/>
  <c r="E6259" i="3"/>
  <c r="M6259" i="3" s="1"/>
  <c r="L6258" i="3"/>
  <c r="E6258" i="3"/>
  <c r="L6257" i="3"/>
  <c r="E6257" i="3"/>
  <c r="M6257" i="3" s="1"/>
  <c r="L6256" i="3"/>
  <c r="E6256" i="3"/>
  <c r="L6255" i="3"/>
  <c r="E6255" i="3"/>
  <c r="M6255" i="3" s="1"/>
  <c r="L6254" i="3"/>
  <c r="E6254" i="3"/>
  <c r="L6253" i="3"/>
  <c r="E6253" i="3"/>
  <c r="L6252" i="3"/>
  <c r="E6252" i="3"/>
  <c r="L6251" i="3"/>
  <c r="E6251" i="3"/>
  <c r="K6250" i="3"/>
  <c r="J6250" i="3"/>
  <c r="I6250" i="3"/>
  <c r="H6250" i="3"/>
  <c r="G6250" i="3"/>
  <c r="F6250" i="3"/>
  <c r="L6249" i="3"/>
  <c r="E6249" i="3"/>
  <c r="M6249" i="3" s="1"/>
  <c r="L6248" i="3"/>
  <c r="M6248" i="3" s="1"/>
  <c r="E6248" i="3"/>
  <c r="M6247" i="3"/>
  <c r="L6247" i="3"/>
  <c r="E6247" i="3"/>
  <c r="L6246" i="3"/>
  <c r="E6246" i="3"/>
  <c r="L6245" i="3"/>
  <c r="E6245" i="3"/>
  <c r="L6244" i="3"/>
  <c r="E6244" i="3"/>
  <c r="M6244" i="3" s="1"/>
  <c r="L6243" i="3"/>
  <c r="E6243" i="3"/>
  <c r="L6242" i="3"/>
  <c r="L6241" i="3" s="1"/>
  <c r="E6242" i="3"/>
  <c r="K6241" i="3"/>
  <c r="J6241" i="3"/>
  <c r="I6241" i="3"/>
  <c r="H6241" i="3"/>
  <c r="G6241" i="3"/>
  <c r="F6241" i="3"/>
  <c r="L6240" i="3"/>
  <c r="E6240" i="3"/>
  <c r="M6240" i="3" s="1"/>
  <c r="L6239" i="3"/>
  <c r="E6239" i="3"/>
  <c r="M6239" i="3" s="1"/>
  <c r="L6238" i="3"/>
  <c r="E6238" i="3"/>
  <c r="M6238" i="3" s="1"/>
  <c r="L6237" i="3"/>
  <c r="E6237" i="3"/>
  <c r="M6237" i="3" s="1"/>
  <c r="L6236" i="3"/>
  <c r="L6235" i="3" s="1"/>
  <c r="E6236" i="3"/>
  <c r="K6235" i="3"/>
  <c r="J6235" i="3"/>
  <c r="I6235" i="3"/>
  <c r="H6235" i="3"/>
  <c r="G6235" i="3"/>
  <c r="F6235" i="3"/>
  <c r="L6234" i="3"/>
  <c r="M6234" i="3"/>
  <c r="E6234" i="3"/>
  <c r="L6233" i="3"/>
  <c r="L6232" i="3" s="1"/>
  <c r="E6233" i="3"/>
  <c r="E6232" i="3" s="1"/>
  <c r="K6232" i="3"/>
  <c r="J6232" i="3"/>
  <c r="I6232" i="3"/>
  <c r="H6232" i="3"/>
  <c r="H6350" i="3" s="1"/>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M6204" i="3" s="1"/>
  <c r="E6204" i="3"/>
  <c r="L6203" i="3"/>
  <c r="L6201" i="3" s="1"/>
  <c r="E6203" i="3"/>
  <c r="M6203" i="3" s="1"/>
  <c r="L6202" i="3"/>
  <c r="E6202" i="3"/>
  <c r="M6202" i="3"/>
  <c r="L6200" i="3"/>
  <c r="E6200" i="3"/>
  <c r="M6200" i="3" s="1"/>
  <c r="L6199" i="3"/>
  <c r="L6196" i="3" s="1"/>
  <c r="E6199" i="3"/>
  <c r="L6198" i="3"/>
  <c r="E6198" i="3"/>
  <c r="M6198" i="3"/>
  <c r="L6197" i="3"/>
  <c r="E6197" i="3"/>
  <c r="M6197" i="3"/>
  <c r="K6196" i="3"/>
  <c r="J6196" i="3"/>
  <c r="I6196" i="3"/>
  <c r="H6196" i="3"/>
  <c r="G6196" i="3"/>
  <c r="F6196" i="3"/>
  <c r="L6195" i="3"/>
  <c r="E6195" i="3"/>
  <c r="M6195" i="3" s="1"/>
  <c r="L6194" i="3"/>
  <c r="E6194" i="3"/>
  <c r="L6193" i="3"/>
  <c r="E6193" i="3"/>
  <c r="L6192" i="3"/>
  <c r="K6192" i="3"/>
  <c r="J6192" i="3"/>
  <c r="I6192" i="3"/>
  <c r="H6192" i="3"/>
  <c r="G6192" i="3"/>
  <c r="F6192" i="3"/>
  <c r="L6191" i="3"/>
  <c r="E6191" i="3"/>
  <c r="L6190" i="3"/>
  <c r="E6190" i="3"/>
  <c r="L6189" i="3"/>
  <c r="E6189" i="3"/>
  <c r="M6189" i="3" s="1"/>
  <c r="L6188" i="3"/>
  <c r="E6188" i="3"/>
  <c r="M6188" i="3" s="1"/>
  <c r="L6187" i="3"/>
  <c r="E6187" i="3"/>
  <c r="L6186" i="3"/>
  <c r="E6186" i="3"/>
  <c r="L6185" i="3"/>
  <c r="M6185" i="3" s="1"/>
  <c r="L6184" i="3"/>
  <c r="E6185" i="3"/>
  <c r="K6184" i="3"/>
  <c r="J6184" i="3"/>
  <c r="I6184" i="3"/>
  <c r="H6184" i="3"/>
  <c r="G6184" i="3"/>
  <c r="F6184" i="3"/>
  <c r="L6183" i="3"/>
  <c r="E6183" i="3"/>
  <c r="M6183" i="3" s="1"/>
  <c r="L6182" i="3"/>
  <c r="M6182" i="3" s="1"/>
  <c r="E6182" i="3"/>
  <c r="L6181" i="3"/>
  <c r="E6181" i="3"/>
  <c r="M6181" i="3" s="1"/>
  <c r="K6180" i="3"/>
  <c r="J6180" i="3"/>
  <c r="I6180" i="3"/>
  <c r="H6180" i="3"/>
  <c r="G6180" i="3"/>
  <c r="F6180" i="3"/>
  <c r="L6179" i="3"/>
  <c r="E6179" i="3"/>
  <c r="M6179" i="3" s="1"/>
  <c r="L6178" i="3"/>
  <c r="M6178" i="3" s="1"/>
  <c r="E6178" i="3"/>
  <c r="L6177" i="3"/>
  <c r="E6177" i="3"/>
  <c r="M6177" i="3" s="1"/>
  <c r="L6176" i="3"/>
  <c r="E6176" i="3"/>
  <c r="M6176" i="3" s="1"/>
  <c r="L6175" i="3"/>
  <c r="E6175" i="3"/>
  <c r="L6174" i="3"/>
  <c r="E6174" i="3"/>
  <c r="M6174" i="3" s="1"/>
  <c r="K6173" i="3"/>
  <c r="J6173" i="3"/>
  <c r="I6173" i="3"/>
  <c r="H6173" i="3"/>
  <c r="G6173" i="3"/>
  <c r="F6173" i="3"/>
  <c r="L6172" i="3"/>
  <c r="E6172" i="3"/>
  <c r="L6171" i="3"/>
  <c r="E6171" i="3"/>
  <c r="L6170" i="3"/>
  <c r="E6170" i="3"/>
  <c r="M6170" i="3" s="1"/>
  <c r="L6169" i="3"/>
  <c r="M6169" i="3" s="1"/>
  <c r="E6169" i="3"/>
  <c r="L6168" i="3"/>
  <c r="E6168" i="3"/>
  <c r="L6167" i="3"/>
  <c r="M6167" i="3" s="1"/>
  <c r="E6167" i="3"/>
  <c r="K6166" i="3"/>
  <c r="J6166" i="3"/>
  <c r="I6166" i="3"/>
  <c r="H6166" i="3"/>
  <c r="G6166" i="3"/>
  <c r="F6166" i="3"/>
  <c r="L6165" i="3"/>
  <c r="E6165" i="3"/>
  <c r="M6165" i="3" s="1"/>
  <c r="M6164" i="3"/>
  <c r="L6164" i="3"/>
  <c r="E6164" i="3"/>
  <c r="L6163" i="3"/>
  <c r="E6163" i="3"/>
  <c r="M6163" i="3" s="1"/>
  <c r="L6162" i="3"/>
  <c r="E6162" i="3"/>
  <c r="M6162" i="3"/>
  <c r="L6161" i="3"/>
  <c r="E6161" i="3"/>
  <c r="L6160" i="3"/>
  <c r="E6160" i="3"/>
  <c r="M6160" i="3" s="1"/>
  <c r="L6159" i="3"/>
  <c r="E6159" i="3"/>
  <c r="M6159" i="3" s="1"/>
  <c r="L6158" i="3"/>
  <c r="E6158" i="3"/>
  <c r="M6158" i="3" s="1"/>
  <c r="K6157" i="3"/>
  <c r="J6157" i="3"/>
  <c r="I6157" i="3"/>
  <c r="H6157" i="3"/>
  <c r="G6157" i="3"/>
  <c r="F6157" i="3"/>
  <c r="L6156" i="3"/>
  <c r="E6156" i="3"/>
  <c r="L6155" i="3"/>
  <c r="E6155" i="3"/>
  <c r="M6155" i="3" s="1"/>
  <c r="L6154" i="3"/>
  <c r="E6154" i="3"/>
  <c r="M6154" i="3" s="1"/>
  <c r="L6153" i="3"/>
  <c r="E6153" i="3"/>
  <c r="L6152" i="3"/>
  <c r="E6152" i="3"/>
  <c r="M6152" i="3" s="1"/>
  <c r="L6151" i="3"/>
  <c r="E6151" i="3"/>
  <c r="L6150" i="3"/>
  <c r="M6150" i="3" s="1"/>
  <c r="E6150" i="3"/>
  <c r="L6149" i="3"/>
  <c r="E6149" i="3"/>
  <c r="M6149" i="3" s="1"/>
  <c r="K6148" i="3"/>
  <c r="J6148" i="3"/>
  <c r="I6148" i="3"/>
  <c r="H6148" i="3"/>
  <c r="G6148" i="3"/>
  <c r="F6148" i="3"/>
  <c r="L6147" i="3"/>
  <c r="E6147" i="3"/>
  <c r="M6147" i="3" s="1"/>
  <c r="L6146" i="3"/>
  <c r="E6146" i="3"/>
  <c r="M6146" i="3" s="1"/>
  <c r="L6145" i="3"/>
  <c r="L6144" i="3" s="1"/>
  <c r="E6145" i="3"/>
  <c r="E6144" i="3" s="1"/>
  <c r="K6144" i="3"/>
  <c r="J6144" i="3"/>
  <c r="I6144" i="3"/>
  <c r="H6144" i="3"/>
  <c r="G6144" i="3"/>
  <c r="F6144" i="3"/>
  <c r="L6143" i="3"/>
  <c r="E6143" i="3"/>
  <c r="L6142" i="3"/>
  <c r="E6142" i="3"/>
  <c r="M6142" i="3" s="1"/>
  <c r="L6141" i="3"/>
  <c r="E6141" i="3"/>
  <c r="M6141" i="3" s="1"/>
  <c r="L6140" i="3"/>
  <c r="E6140" i="3"/>
  <c r="M6140" i="3" s="1"/>
  <c r="L6139" i="3"/>
  <c r="L6138" i="3" s="1"/>
  <c r="E6139" i="3"/>
  <c r="E6138" i="3" s="1"/>
  <c r="K6138" i="3"/>
  <c r="J6138" i="3"/>
  <c r="I6138" i="3"/>
  <c r="H6138" i="3"/>
  <c r="G6138" i="3"/>
  <c r="F6138" i="3"/>
  <c r="L6137" i="3"/>
  <c r="E6137" i="3"/>
  <c r="M6137" i="3" s="1"/>
  <c r="L6136" i="3"/>
  <c r="E6136" i="3"/>
  <c r="M6136" i="3" s="1"/>
  <c r="M6135" i="3"/>
  <c r="L6135" i="3"/>
  <c r="E6135" i="3"/>
  <c r="L6134" i="3"/>
  <c r="L6132" i="3" s="1"/>
  <c r="E6134" i="3"/>
  <c r="M6134" i="3" s="1"/>
  <c r="L6133" i="3"/>
  <c r="E6133" i="3"/>
  <c r="K6132" i="3"/>
  <c r="J6132" i="3"/>
  <c r="I6132" i="3"/>
  <c r="H6132" i="3"/>
  <c r="G6132" i="3"/>
  <c r="F6132" i="3"/>
  <c r="L6131" i="3"/>
  <c r="E6131" i="3"/>
  <c r="M6131" i="3" s="1"/>
  <c r="L6130" i="3"/>
  <c r="L6128" i="3" s="1"/>
  <c r="E6130" i="3"/>
  <c r="L6129" i="3"/>
  <c r="E6129" i="3"/>
  <c r="E6128" i="3" s="1"/>
  <c r="M6128" i="3" s="1"/>
  <c r="K6128" i="3"/>
  <c r="J6128" i="3"/>
  <c r="I6128" i="3"/>
  <c r="H6128" i="3"/>
  <c r="G6128" i="3"/>
  <c r="F6128" i="3"/>
  <c r="L6127" i="3"/>
  <c r="E6127" i="3"/>
  <c r="M6127" i="3" s="1"/>
  <c r="L6126" i="3"/>
  <c r="E6126" i="3"/>
  <c r="M6126" i="3"/>
  <c r="L6125" i="3"/>
  <c r="E6125" i="3"/>
  <c r="L6124" i="3"/>
  <c r="E6124" i="3"/>
  <c r="L6123" i="3"/>
  <c r="E6123" i="3"/>
  <c r="L6122" i="3"/>
  <c r="E6122" i="3"/>
  <c r="M6122" i="3"/>
  <c r="L6121" i="3"/>
  <c r="E6121" i="3"/>
  <c r="M6121" i="3" s="1"/>
  <c r="L6120" i="3"/>
  <c r="E6120" i="3"/>
  <c r="L6119" i="3"/>
  <c r="E6119" i="3"/>
  <c r="M6119" i="3" s="1"/>
  <c r="L6118" i="3"/>
  <c r="E6118" i="3"/>
  <c r="M6118" i="3" s="1"/>
  <c r="L6117" i="3"/>
  <c r="E6117" i="3"/>
  <c r="M6117" i="3" s="1"/>
  <c r="L6116" i="3"/>
  <c r="M6116" i="3" s="1"/>
  <c r="E6116" i="3"/>
  <c r="L6115" i="3"/>
  <c r="E6115" i="3"/>
  <c r="M6115" i="3" s="1"/>
  <c r="L6114" i="3"/>
  <c r="M6114" i="3" s="1"/>
  <c r="E6114" i="3"/>
  <c r="L6113" i="3"/>
  <c r="E6113" i="3"/>
  <c r="L6112" i="3"/>
  <c r="E6112" i="3"/>
  <c r="M6112" i="3" s="1"/>
  <c r="L6111" i="3"/>
  <c r="M6111" i="3" s="1"/>
  <c r="E6111" i="3"/>
  <c r="K6110" i="3"/>
  <c r="J6110" i="3"/>
  <c r="I6110" i="3"/>
  <c r="H6110" i="3"/>
  <c r="G6110" i="3"/>
  <c r="F6110" i="3"/>
  <c r="L6109" i="3"/>
  <c r="E6109" i="3"/>
  <c r="L6108" i="3"/>
  <c r="E6108" i="3"/>
  <c r="M6108" i="3" s="1"/>
  <c r="L6107" i="3"/>
  <c r="E6107" i="3"/>
  <c r="L6106" i="3"/>
  <c r="E6106" i="3"/>
  <c r="M6106" i="3" s="1"/>
  <c r="L6105" i="3"/>
  <c r="E6105" i="3"/>
  <c r="L6104" i="3"/>
  <c r="E6104" i="3"/>
  <c r="L6103" i="3"/>
  <c r="E6103" i="3"/>
  <c r="L6102" i="3"/>
  <c r="E6102" i="3"/>
  <c r="E6101" i="3" s="1"/>
  <c r="K6101" i="3"/>
  <c r="J6101" i="3"/>
  <c r="I6101" i="3"/>
  <c r="H6101" i="3"/>
  <c r="G6101" i="3"/>
  <c r="F6101" i="3"/>
  <c r="L6100" i="3"/>
  <c r="E6100" i="3"/>
  <c r="M6100" i="3" s="1"/>
  <c r="L6099" i="3"/>
  <c r="E6099" i="3"/>
  <c r="M6099" i="3" s="1"/>
  <c r="L6098" i="3"/>
  <c r="E6098" i="3"/>
  <c r="L6097" i="3"/>
  <c r="E6097" i="3"/>
  <c r="M6097" i="3" s="1"/>
  <c r="L6096" i="3"/>
  <c r="L6095" i="3" s="1"/>
  <c r="E6096" i="3"/>
  <c r="K6095" i="3"/>
  <c r="J6095" i="3"/>
  <c r="I6095" i="3"/>
  <c r="H6095" i="3"/>
  <c r="G6095" i="3"/>
  <c r="F6095" i="3"/>
  <c r="F6210" i="3" s="1"/>
  <c r="L6094" i="3"/>
  <c r="E6094" i="3"/>
  <c r="M6094" i="3" s="1"/>
  <c r="L6093" i="3"/>
  <c r="M6093" i="3" s="1"/>
  <c r="E6093" i="3"/>
  <c r="K6092" i="3"/>
  <c r="J6092" i="3"/>
  <c r="J6210" i="3" s="1"/>
  <c r="I6092" i="3"/>
  <c r="H6092" i="3"/>
  <c r="H6210" i="3"/>
  <c r="G6092" i="3"/>
  <c r="F6092" i="3"/>
  <c r="E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6" i="3" s="1"/>
  <c r="M6065" i="3"/>
  <c r="L6064" i="3"/>
  <c r="E6064" i="3"/>
  <c r="M6064" i="3" s="1"/>
  <c r="L6063" i="3"/>
  <c r="E6063" i="3"/>
  <c r="L6062" i="3"/>
  <c r="E6062" i="3"/>
  <c r="E6061" i="3"/>
  <c r="L6060" i="3"/>
  <c r="E6060" i="3"/>
  <c r="L6059" i="3"/>
  <c r="M6059" i="3"/>
  <c r="E6059" i="3"/>
  <c r="L6058" i="3"/>
  <c r="E6058" i="3"/>
  <c r="L6057" i="3"/>
  <c r="M6057" i="3" s="1"/>
  <c r="E6057" i="3"/>
  <c r="K6056" i="3"/>
  <c r="J6056" i="3"/>
  <c r="I6056" i="3"/>
  <c r="H6056" i="3"/>
  <c r="G6056" i="3"/>
  <c r="F6056" i="3"/>
  <c r="L6055" i="3"/>
  <c r="E6055" i="3"/>
  <c r="M6055" i="3" s="1"/>
  <c r="L6054" i="3"/>
  <c r="L6052" i="3" s="1"/>
  <c r="E6054" i="3"/>
  <c r="L6053" i="3"/>
  <c r="E6053" i="3"/>
  <c r="K6052" i="3"/>
  <c r="J6052" i="3"/>
  <c r="I6052" i="3"/>
  <c r="H6052" i="3"/>
  <c r="G6052" i="3"/>
  <c r="F6052" i="3"/>
  <c r="L6051" i="3"/>
  <c r="E6051" i="3"/>
  <c r="M6051" i="3" s="1"/>
  <c r="L6050" i="3"/>
  <c r="E6050" i="3"/>
  <c r="L6049" i="3"/>
  <c r="E6049" i="3"/>
  <c r="M6049" i="3" s="1"/>
  <c r="L6048" i="3"/>
  <c r="E6048" i="3"/>
  <c r="L6047" i="3"/>
  <c r="E6047" i="3"/>
  <c r="L6046" i="3"/>
  <c r="E6046" i="3"/>
  <c r="M6046" i="3" s="1"/>
  <c r="L6045" i="3"/>
  <c r="L6044" i="3" s="1"/>
  <c r="E6045" i="3"/>
  <c r="K6044" i="3"/>
  <c r="J6044" i="3"/>
  <c r="I6044" i="3"/>
  <c r="H6044" i="3"/>
  <c r="G6044" i="3"/>
  <c r="F6044" i="3"/>
  <c r="L6043" i="3"/>
  <c r="M6043" i="3" s="1"/>
  <c r="E6043" i="3"/>
  <c r="L6042" i="3"/>
  <c r="E6042" i="3"/>
  <c r="M6042" i="3" s="1"/>
  <c r="L6041" i="3"/>
  <c r="L6040" i="3" s="1"/>
  <c r="E6041" i="3"/>
  <c r="E6040" i="3" s="1"/>
  <c r="K6040" i="3"/>
  <c r="J6040" i="3"/>
  <c r="I6040" i="3"/>
  <c r="H6040" i="3"/>
  <c r="G6040" i="3"/>
  <c r="F6040" i="3"/>
  <c r="L6039" i="3"/>
  <c r="M6039" i="3" s="1"/>
  <c r="E6039" i="3"/>
  <c r="L6038" i="3"/>
  <c r="E6038" i="3"/>
  <c r="L6037" i="3"/>
  <c r="E6037" i="3"/>
  <c r="L6036" i="3"/>
  <c r="E6036" i="3"/>
  <c r="M6036" i="3" s="1"/>
  <c r="L6035" i="3"/>
  <c r="E6035" i="3"/>
  <c r="M6035" i="3" s="1"/>
  <c r="L6034" i="3"/>
  <c r="L6033" i="3" s="1"/>
  <c r="E6034" i="3"/>
  <c r="K6033" i="3"/>
  <c r="J6033" i="3"/>
  <c r="I6033" i="3"/>
  <c r="H6033" i="3"/>
  <c r="G6033" i="3"/>
  <c r="F6033" i="3"/>
  <c r="L6032" i="3"/>
  <c r="E6032" i="3"/>
  <c r="M6032" i="3" s="1"/>
  <c r="L6031" i="3"/>
  <c r="E6031" i="3"/>
  <c r="M6031" i="3" s="1"/>
  <c r="L6030" i="3"/>
  <c r="E6030" i="3"/>
  <c r="M6030" i="3" s="1"/>
  <c r="L6029" i="3"/>
  <c r="L6026" i="3" s="1"/>
  <c r="E6029" i="3"/>
  <c r="L6028" i="3"/>
  <c r="E6028" i="3"/>
  <c r="M6028" i="3" s="1"/>
  <c r="L6027" i="3"/>
  <c r="E6027" i="3"/>
  <c r="M6027" i="3" s="1"/>
  <c r="K6026" i="3"/>
  <c r="J6026" i="3"/>
  <c r="I6026" i="3"/>
  <c r="H6026" i="3"/>
  <c r="G6026" i="3"/>
  <c r="F6026" i="3"/>
  <c r="L6025" i="3"/>
  <c r="E6025" i="3"/>
  <c r="L6024" i="3"/>
  <c r="E6024" i="3"/>
  <c r="M6024" i="3" s="1"/>
  <c r="L6023" i="3"/>
  <c r="E6023" i="3"/>
  <c r="M6023" i="3" s="1"/>
  <c r="L6022" i="3"/>
  <c r="E6022" i="3"/>
  <c r="L6021" i="3"/>
  <c r="E6021" i="3"/>
  <c r="M6021" i="3" s="1"/>
  <c r="L6020" i="3"/>
  <c r="E6020" i="3"/>
  <c r="M6020" i="3" s="1"/>
  <c r="L6019" i="3"/>
  <c r="E6019" i="3"/>
  <c r="M6019" i="3" s="1"/>
  <c r="L6018" i="3"/>
  <c r="L6017" i="3" s="1"/>
  <c r="E6018" i="3"/>
  <c r="K6017" i="3"/>
  <c r="J6017" i="3"/>
  <c r="I6017" i="3"/>
  <c r="H6017" i="3"/>
  <c r="G6017" i="3"/>
  <c r="F6017" i="3"/>
  <c r="L6016" i="3"/>
  <c r="M6016" i="3" s="1"/>
  <c r="E6016" i="3"/>
  <c r="L6015" i="3"/>
  <c r="E6015" i="3"/>
  <c r="M6015" i="3" s="1"/>
  <c r="L6014" i="3"/>
  <c r="E6014" i="3"/>
  <c r="M6014" i="3" s="1"/>
  <c r="L6013" i="3"/>
  <c r="E6013" i="3"/>
  <c r="M6013" i="3" s="1"/>
  <c r="L6012" i="3"/>
  <c r="E6012" i="3"/>
  <c r="M6012" i="3" s="1"/>
  <c r="L6011" i="3"/>
  <c r="E6011" i="3"/>
  <c r="M6010" i="3"/>
  <c r="L6010" i="3"/>
  <c r="E6010" i="3"/>
  <c r="L6009" i="3"/>
  <c r="L6008" i="3"/>
  <c r="E6009" i="3"/>
  <c r="K6008" i="3"/>
  <c r="J6008" i="3"/>
  <c r="I6008" i="3"/>
  <c r="H6008" i="3"/>
  <c r="G6008" i="3"/>
  <c r="F6008" i="3"/>
  <c r="L6007" i="3"/>
  <c r="E6007" i="3"/>
  <c r="L6006" i="3"/>
  <c r="E6006" i="3"/>
  <c r="M6006" i="3" s="1"/>
  <c r="L6005" i="3"/>
  <c r="E6005" i="3"/>
  <c r="K6004" i="3"/>
  <c r="J6004" i="3"/>
  <c r="I6004" i="3"/>
  <c r="H6004" i="3"/>
  <c r="G6004" i="3"/>
  <c r="F6004" i="3"/>
  <c r="E6004" i="3"/>
  <c r="L6003" i="3"/>
  <c r="E6003" i="3"/>
  <c r="M6003" i="3"/>
  <c r="L6002" i="3"/>
  <c r="E6002" i="3"/>
  <c r="L6001" i="3"/>
  <c r="E6001" i="3"/>
  <c r="M6001" i="3" s="1"/>
  <c r="L6000" i="3"/>
  <c r="L5998" i="3" s="1"/>
  <c r="E6000" i="3"/>
  <c r="L5999" i="3"/>
  <c r="E5999" i="3"/>
  <c r="M5999" i="3" s="1"/>
  <c r="K5998" i="3"/>
  <c r="J5998" i="3"/>
  <c r="I5998" i="3"/>
  <c r="H5998" i="3"/>
  <c r="G5998" i="3"/>
  <c r="F5998" i="3"/>
  <c r="L5997" i="3"/>
  <c r="E5997" i="3"/>
  <c r="M5997" i="3"/>
  <c r="M5996" i="3"/>
  <c r="L5996" i="3"/>
  <c r="E5996" i="3"/>
  <c r="L5995" i="3"/>
  <c r="L5992" i="3" s="1"/>
  <c r="M5995" i="3"/>
  <c r="E5995" i="3"/>
  <c r="L5994" i="3"/>
  <c r="E5994" i="3"/>
  <c r="E5992" i="3"/>
  <c r="L5993" i="3"/>
  <c r="E5993" i="3"/>
  <c r="M5993" i="3"/>
  <c r="K5992" i="3"/>
  <c r="J5992" i="3"/>
  <c r="I5992" i="3"/>
  <c r="H5992" i="3"/>
  <c r="G5992" i="3"/>
  <c r="F5992" i="3"/>
  <c r="L5991" i="3"/>
  <c r="E5991" i="3"/>
  <c r="M5991" i="3" s="1"/>
  <c r="L5990" i="3"/>
  <c r="E5990" i="3"/>
  <c r="L5989" i="3"/>
  <c r="E5989" i="3"/>
  <c r="E5988" i="3" s="1"/>
  <c r="K5988" i="3"/>
  <c r="J5988" i="3"/>
  <c r="I5988" i="3"/>
  <c r="H5988" i="3"/>
  <c r="G5988" i="3"/>
  <c r="F5988" i="3"/>
  <c r="L5987" i="3"/>
  <c r="E5987" i="3"/>
  <c r="M5987" i="3" s="1"/>
  <c r="L5986" i="3"/>
  <c r="E5986" i="3"/>
  <c r="M5986" i="3"/>
  <c r="L5985" i="3"/>
  <c r="M5985" i="3" s="1"/>
  <c r="E5985" i="3"/>
  <c r="L5984" i="3"/>
  <c r="M5984" i="3" s="1"/>
  <c r="E5984" i="3"/>
  <c r="L5983" i="3"/>
  <c r="E5983" i="3"/>
  <c r="M5983" i="3" s="1"/>
  <c r="L5982" i="3"/>
  <c r="E5982" i="3"/>
  <c r="M5982" i="3"/>
  <c r="L5981" i="3"/>
  <c r="E5981" i="3"/>
  <c r="L5980" i="3"/>
  <c r="E5980" i="3"/>
  <c r="M5980" i="3" s="1"/>
  <c r="L5979" i="3"/>
  <c r="E5979" i="3"/>
  <c r="M5979" i="3" s="1"/>
  <c r="L5978" i="3"/>
  <c r="E5978" i="3"/>
  <c r="M5978" i="3" s="1"/>
  <c r="L5977" i="3"/>
  <c r="E5977" i="3"/>
  <c r="M5977" i="3" s="1"/>
  <c r="L5976" i="3"/>
  <c r="E5976" i="3"/>
  <c r="M5976" i="3" s="1"/>
  <c r="L5975" i="3"/>
  <c r="E5975" i="3"/>
  <c r="M5975" i="3" s="1"/>
  <c r="L5974" i="3"/>
  <c r="E5974" i="3"/>
  <c r="M5974" i="3" s="1"/>
  <c r="L5973" i="3"/>
  <c r="E5973" i="3"/>
  <c r="M5972" i="3"/>
  <c r="L5972" i="3"/>
  <c r="E5972" i="3"/>
  <c r="L5971" i="3"/>
  <c r="L5970" i="3"/>
  <c r="E5971" i="3"/>
  <c r="K5970" i="3"/>
  <c r="J5970" i="3"/>
  <c r="I5970" i="3"/>
  <c r="H5970" i="3"/>
  <c r="G5970" i="3"/>
  <c r="F5970" i="3"/>
  <c r="L5969" i="3"/>
  <c r="E5969" i="3"/>
  <c r="L5968" i="3"/>
  <c r="E5968" i="3"/>
  <c r="M5968" i="3" s="1"/>
  <c r="L5967" i="3"/>
  <c r="E5967" i="3"/>
  <c r="M5967" i="3" s="1"/>
  <c r="L5966" i="3"/>
  <c r="E5966" i="3"/>
  <c r="M5966" i="3" s="1"/>
  <c r="L5965" i="3"/>
  <c r="E5965" i="3"/>
  <c r="M5965" i="3" s="1"/>
  <c r="L5964" i="3"/>
  <c r="E5964" i="3"/>
  <c r="M5964" i="3" s="1"/>
  <c r="L5963" i="3"/>
  <c r="E5963" i="3"/>
  <c r="M5963" i="3"/>
  <c r="L5962" i="3"/>
  <c r="L5961" i="3" s="1"/>
  <c r="E5962" i="3"/>
  <c r="K5961" i="3"/>
  <c r="J5961" i="3"/>
  <c r="I5961" i="3"/>
  <c r="H5961" i="3"/>
  <c r="G5961" i="3"/>
  <c r="F5961" i="3"/>
  <c r="L5960" i="3"/>
  <c r="E5960" i="3"/>
  <c r="M5960" i="3" s="1"/>
  <c r="L5959" i="3"/>
  <c r="E5959" i="3"/>
  <c r="M5959" i="3" s="1"/>
  <c r="L5958" i="3"/>
  <c r="E5958" i="3"/>
  <c r="M5958" i="3" s="1"/>
  <c r="L5957" i="3"/>
  <c r="E5957" i="3"/>
  <c r="M5957" i="3" s="1"/>
  <c r="L5956" i="3"/>
  <c r="L5955" i="3" s="1"/>
  <c r="E5956" i="3"/>
  <c r="M5956" i="3" s="1"/>
  <c r="K5955" i="3"/>
  <c r="J5955" i="3"/>
  <c r="J6070" i="3" s="1"/>
  <c r="I5955" i="3"/>
  <c r="H5955" i="3"/>
  <c r="G5955" i="3"/>
  <c r="F5955" i="3"/>
  <c r="F6070" i="3" s="1"/>
  <c r="L5954" i="3"/>
  <c r="E5954" i="3"/>
  <c r="M5954" i="3" s="1"/>
  <c r="L5953" i="3"/>
  <c r="L5952" i="3" s="1"/>
  <c r="E5953" i="3"/>
  <c r="E5952" i="3" s="1"/>
  <c r="K5952" i="3"/>
  <c r="K6070" i="3"/>
  <c r="J5952" i="3"/>
  <c r="I5952" i="3"/>
  <c r="I6070" i="3" s="1"/>
  <c r="H5952" i="3"/>
  <c r="G5952" i="3"/>
  <c r="G6070" i="3"/>
  <c r="F5952" i="3"/>
  <c r="C5949" i="3"/>
  <c r="N6067"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M5924" i="3" s="1"/>
  <c r="E5924" i="3"/>
  <c r="L5923" i="3"/>
  <c r="E5923" i="3"/>
  <c r="M5923" i="3" s="1"/>
  <c r="L5922" i="3"/>
  <c r="L5921" i="3" s="1"/>
  <c r="E5922" i="3"/>
  <c r="L5920" i="3"/>
  <c r="E5920" i="3"/>
  <c r="L5919" i="3"/>
  <c r="E5919" i="3"/>
  <c r="M5919" i="3"/>
  <c r="L5918" i="3"/>
  <c r="M5918" i="3" s="1"/>
  <c r="E5918" i="3"/>
  <c r="L5917" i="3"/>
  <c r="L5916" i="3" s="1"/>
  <c r="E5917" i="3"/>
  <c r="K5916" i="3"/>
  <c r="J5916" i="3"/>
  <c r="I5916" i="3"/>
  <c r="H5916" i="3"/>
  <c r="G5916" i="3"/>
  <c r="F5916" i="3"/>
  <c r="L5915" i="3"/>
  <c r="M5915" i="3" s="1"/>
  <c r="E5915" i="3"/>
  <c r="L5914" i="3"/>
  <c r="E5914" i="3"/>
  <c r="M5914" i="3" s="1"/>
  <c r="L5913" i="3"/>
  <c r="L5912" i="3" s="1"/>
  <c r="E5913" i="3"/>
  <c r="E5912" i="3" s="1"/>
  <c r="K5912" i="3"/>
  <c r="J5912" i="3"/>
  <c r="I5912" i="3"/>
  <c r="H5912" i="3"/>
  <c r="G5912" i="3"/>
  <c r="F5912" i="3"/>
  <c r="L5911" i="3"/>
  <c r="M5911" i="3" s="1"/>
  <c r="E5911" i="3"/>
  <c r="L5910" i="3"/>
  <c r="E5910" i="3"/>
  <c r="M5910" i="3" s="1"/>
  <c r="L5909" i="3"/>
  <c r="E5909" i="3"/>
  <c r="L5908" i="3"/>
  <c r="E5908" i="3"/>
  <c r="M5908" i="3" s="1"/>
  <c r="L5907" i="3"/>
  <c r="M5907" i="3" s="1"/>
  <c r="E5907" i="3"/>
  <c r="L5906" i="3"/>
  <c r="E5906" i="3"/>
  <c r="M5906" i="3" s="1"/>
  <c r="L5905" i="3"/>
  <c r="M5905" i="3" s="1"/>
  <c r="E5905" i="3"/>
  <c r="K5904" i="3"/>
  <c r="J5904" i="3"/>
  <c r="I5904" i="3"/>
  <c r="H5904" i="3"/>
  <c r="G5904" i="3"/>
  <c r="F5904" i="3"/>
  <c r="M5903" i="3"/>
  <c r="L5903" i="3"/>
  <c r="E5903" i="3"/>
  <c r="L5902" i="3"/>
  <c r="M5902" i="3" s="1"/>
  <c r="E5902" i="3"/>
  <c r="L5901" i="3"/>
  <c r="E5901" i="3"/>
  <c r="K5900" i="3"/>
  <c r="J5900" i="3"/>
  <c r="I5900" i="3"/>
  <c r="H5900" i="3"/>
  <c r="G5900" i="3"/>
  <c r="F5900" i="3"/>
  <c r="L5899" i="3"/>
  <c r="E5899" i="3"/>
  <c r="M5899" i="3" s="1"/>
  <c r="L5898" i="3"/>
  <c r="E5898" i="3"/>
  <c r="L5897" i="3"/>
  <c r="E5897" i="3"/>
  <c r="M5897" i="3" s="1"/>
  <c r="L5896" i="3"/>
  <c r="E5896" i="3"/>
  <c r="L5895" i="3"/>
  <c r="E5895" i="3"/>
  <c r="M5895" i="3" s="1"/>
  <c r="L5894" i="3"/>
  <c r="L5893" i="3" s="1"/>
  <c r="E5894" i="3"/>
  <c r="K5893" i="3"/>
  <c r="J5893" i="3"/>
  <c r="I5893" i="3"/>
  <c r="H5893" i="3"/>
  <c r="G5893" i="3"/>
  <c r="F5893" i="3"/>
  <c r="L5892" i="3"/>
  <c r="M5892" i="3" s="1"/>
  <c r="E5892" i="3"/>
  <c r="M5891" i="3"/>
  <c r="L5891" i="3"/>
  <c r="E5891" i="3"/>
  <c r="L5890" i="3"/>
  <c r="E5890" i="3"/>
  <c r="L5889" i="3"/>
  <c r="E5889" i="3"/>
  <c r="L5888" i="3"/>
  <c r="E5888" i="3"/>
  <c r="M5888" i="3" s="1"/>
  <c r="L5887" i="3"/>
  <c r="E5887" i="3"/>
  <c r="M5887" i="3" s="1"/>
  <c r="K5886" i="3"/>
  <c r="J5886" i="3"/>
  <c r="I5886" i="3"/>
  <c r="H5886" i="3"/>
  <c r="G5886" i="3"/>
  <c r="F5886" i="3"/>
  <c r="L5885" i="3"/>
  <c r="E5885" i="3"/>
  <c r="M5885" i="3" s="1"/>
  <c r="L5884" i="3"/>
  <c r="E5884" i="3"/>
  <c r="L5883" i="3"/>
  <c r="E5883" i="3"/>
  <c r="M5883" i="3" s="1"/>
  <c r="L5882" i="3"/>
  <c r="E5882" i="3"/>
  <c r="L5881" i="3"/>
  <c r="E5881" i="3"/>
  <c r="M5881" i="3" s="1"/>
  <c r="L5880" i="3"/>
  <c r="E5880" i="3"/>
  <c r="L5879" i="3"/>
  <c r="E5879" i="3"/>
  <c r="M5879" i="3" s="1"/>
  <c r="L5878" i="3"/>
  <c r="L5877" i="3" s="1"/>
  <c r="E5878" i="3"/>
  <c r="K5877" i="3"/>
  <c r="J5877" i="3"/>
  <c r="I5877" i="3"/>
  <c r="H5877" i="3"/>
  <c r="G5877" i="3"/>
  <c r="F5877" i="3"/>
  <c r="L5876" i="3"/>
  <c r="M5876" i="3" s="1"/>
  <c r="E5876" i="3"/>
  <c r="M5875" i="3"/>
  <c r="L5875" i="3"/>
  <c r="E5875" i="3"/>
  <c r="L5874" i="3"/>
  <c r="E5874" i="3"/>
  <c r="L5873" i="3"/>
  <c r="M5873" i="3" s="1"/>
  <c r="E5873" i="3"/>
  <c r="L5872" i="3"/>
  <c r="E5872" i="3"/>
  <c r="M5872" i="3" s="1"/>
  <c r="L5871" i="3"/>
  <c r="E5871" i="3"/>
  <c r="M5871" i="3" s="1"/>
  <c r="L5870" i="3"/>
  <c r="E5870" i="3"/>
  <c r="L5869" i="3"/>
  <c r="E5869" i="3"/>
  <c r="K5868" i="3"/>
  <c r="J5868" i="3"/>
  <c r="I5868" i="3"/>
  <c r="H5868" i="3"/>
  <c r="G5868" i="3"/>
  <c r="F5868" i="3"/>
  <c r="L5867" i="3"/>
  <c r="M5867" i="3" s="1"/>
  <c r="E5867" i="3"/>
  <c r="L5866" i="3"/>
  <c r="E5866" i="3"/>
  <c r="M5866" i="3" s="1"/>
  <c r="L5865" i="3"/>
  <c r="M5865" i="3" s="1"/>
  <c r="E5865" i="3"/>
  <c r="K5864" i="3"/>
  <c r="J5864" i="3"/>
  <c r="I5864" i="3"/>
  <c r="H5864" i="3"/>
  <c r="G5864" i="3"/>
  <c r="F5864" i="3"/>
  <c r="E5864" i="3"/>
  <c r="L5863" i="3"/>
  <c r="E5863" i="3"/>
  <c r="L5862" i="3"/>
  <c r="E5862" i="3"/>
  <c r="M5862" i="3" s="1"/>
  <c r="L5861" i="3"/>
  <c r="E5861" i="3"/>
  <c r="M5861" i="3" s="1"/>
  <c r="L5860" i="3"/>
  <c r="L5858" i="3" s="1"/>
  <c r="E5860" i="3"/>
  <c r="M5860" i="3" s="1"/>
  <c r="L5859" i="3"/>
  <c r="E5859" i="3"/>
  <c r="M5859" i="3" s="1"/>
  <c r="K5858" i="3"/>
  <c r="J5858" i="3"/>
  <c r="I5858" i="3"/>
  <c r="H5858" i="3"/>
  <c r="G5858" i="3"/>
  <c r="F5858" i="3"/>
  <c r="E5858" i="3"/>
  <c r="M5858" i="3" s="1"/>
  <c r="L5857" i="3"/>
  <c r="E5857" i="3"/>
  <c r="M5857" i="3" s="1"/>
  <c r="M5856" i="3"/>
  <c r="L5856" i="3"/>
  <c r="E5856" i="3"/>
  <c r="L5855" i="3"/>
  <c r="E5855" i="3"/>
  <c r="M5855" i="3" s="1"/>
  <c r="L5854" i="3"/>
  <c r="E5854" i="3"/>
  <c r="M5854" i="3" s="1"/>
  <c r="L5853" i="3"/>
  <c r="L5852" i="3" s="1"/>
  <c r="E5853" i="3"/>
  <c r="E5852" i="3" s="1"/>
  <c r="K5852" i="3"/>
  <c r="J5852" i="3"/>
  <c r="I5852" i="3"/>
  <c r="H5852" i="3"/>
  <c r="G5852" i="3"/>
  <c r="F5852" i="3"/>
  <c r="L5851" i="3"/>
  <c r="E5851" i="3"/>
  <c r="L5850" i="3"/>
  <c r="E5850" i="3"/>
  <c r="M5850" i="3" s="1"/>
  <c r="L5849" i="3"/>
  <c r="L5848" i="3" s="1"/>
  <c r="E5849" i="3"/>
  <c r="K5848" i="3"/>
  <c r="J5848" i="3"/>
  <c r="I5848" i="3"/>
  <c r="H5848" i="3"/>
  <c r="G5848" i="3"/>
  <c r="F5848" i="3"/>
  <c r="L5847" i="3"/>
  <c r="E5847" i="3"/>
  <c r="M5847" i="3"/>
  <c r="L5846" i="3"/>
  <c r="E5846" i="3"/>
  <c r="L5845" i="3"/>
  <c r="E5845" i="3"/>
  <c r="L5844" i="3"/>
  <c r="E5844" i="3"/>
  <c r="L5843" i="3"/>
  <c r="E5843" i="3"/>
  <c r="M5843" i="3" s="1"/>
  <c r="L5842" i="3"/>
  <c r="E5842" i="3"/>
  <c r="M5842" i="3" s="1"/>
  <c r="L5841" i="3"/>
  <c r="M5841" i="3" s="1"/>
  <c r="E5841" i="3"/>
  <c r="L5840" i="3"/>
  <c r="E5840" i="3"/>
  <c r="M5840" i="3" s="1"/>
  <c r="L5839" i="3"/>
  <c r="E5839" i="3"/>
  <c r="M5839" i="3" s="1"/>
  <c r="L5838" i="3"/>
  <c r="E5838" i="3"/>
  <c r="M5838" i="3" s="1"/>
  <c r="L5837" i="3"/>
  <c r="M5837" i="3" s="1"/>
  <c r="E5837" i="3"/>
  <c r="L5836" i="3"/>
  <c r="E5836" i="3"/>
  <c r="M5836" i="3" s="1"/>
  <c r="L5835" i="3"/>
  <c r="M5835" i="3" s="1"/>
  <c r="E5835" i="3"/>
  <c r="L5834" i="3"/>
  <c r="E5834" i="3"/>
  <c r="L5833" i="3"/>
  <c r="E5833" i="3"/>
  <c r="L5832" i="3"/>
  <c r="L5830" i="3" s="1"/>
  <c r="E5832" i="3"/>
  <c r="L5831" i="3"/>
  <c r="E5831" i="3"/>
  <c r="E5830" i="3"/>
  <c r="M5830" i="3" s="1"/>
  <c r="K5830" i="3"/>
  <c r="J5830" i="3"/>
  <c r="I5830" i="3"/>
  <c r="H5830" i="3"/>
  <c r="G5830" i="3"/>
  <c r="F5830" i="3"/>
  <c r="L5829" i="3"/>
  <c r="E5829" i="3"/>
  <c r="M5829" i="3" s="1"/>
  <c r="L5828" i="3"/>
  <c r="E5828" i="3"/>
  <c r="L5827" i="3"/>
  <c r="E5827" i="3"/>
  <c r="M5827" i="3" s="1"/>
  <c r="L5826" i="3"/>
  <c r="E5826" i="3"/>
  <c r="L5825" i="3"/>
  <c r="E5825" i="3"/>
  <c r="M5825" i="3" s="1"/>
  <c r="L5824" i="3"/>
  <c r="E5824" i="3"/>
  <c r="L5823" i="3"/>
  <c r="E5823" i="3"/>
  <c r="M5823" i="3" s="1"/>
  <c r="L5822" i="3"/>
  <c r="L5821" i="3" s="1"/>
  <c r="E5822" i="3"/>
  <c r="K5821" i="3"/>
  <c r="J5821" i="3"/>
  <c r="I5821" i="3"/>
  <c r="H5821" i="3"/>
  <c r="G5821" i="3"/>
  <c r="F5821" i="3"/>
  <c r="L5820" i="3"/>
  <c r="E5820" i="3"/>
  <c r="L5819" i="3"/>
  <c r="E5819" i="3"/>
  <c r="M5819" i="3" s="1"/>
  <c r="L5818" i="3"/>
  <c r="E5818" i="3"/>
  <c r="M5818" i="3" s="1"/>
  <c r="L5817" i="3"/>
  <c r="E5817" i="3"/>
  <c r="M5817" i="3" s="1"/>
  <c r="L5816" i="3"/>
  <c r="M5816" i="3" s="1"/>
  <c r="E5816" i="3"/>
  <c r="K5815" i="3"/>
  <c r="J5815" i="3"/>
  <c r="J5930" i="3" s="1"/>
  <c r="I5815" i="3"/>
  <c r="H5815" i="3"/>
  <c r="G5815" i="3"/>
  <c r="F5815" i="3"/>
  <c r="F5930" i="3" s="1"/>
  <c r="L5814" i="3"/>
  <c r="E5814" i="3"/>
  <c r="L5813" i="3"/>
  <c r="E5813" i="3"/>
  <c r="E5812" i="3" s="1"/>
  <c r="K5812" i="3"/>
  <c r="J5812" i="3"/>
  <c r="I5812" i="3"/>
  <c r="I5930" i="3" s="1"/>
  <c r="H5812" i="3"/>
  <c r="G5812" i="3"/>
  <c r="F5812" i="3"/>
  <c r="C5809" i="3"/>
  <c r="N5927"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M5786" i="3" s="1"/>
  <c r="E5786" i="3"/>
  <c r="M5785" i="3"/>
  <c r="L5784" i="3"/>
  <c r="M5784" i="3" s="1"/>
  <c r="E5784" i="3"/>
  <c r="L5783" i="3"/>
  <c r="E5783" i="3"/>
  <c r="M5783" i="3" s="1"/>
  <c r="L5782" i="3"/>
  <c r="L5781" i="3" s="1"/>
  <c r="E5782" i="3"/>
  <c r="E5781" i="3" s="1"/>
  <c r="L5780" i="3"/>
  <c r="E5780" i="3"/>
  <c r="L5779" i="3"/>
  <c r="E5779" i="3"/>
  <c r="L5778" i="3"/>
  <c r="E5778" i="3"/>
  <c r="L5777" i="3"/>
  <c r="L5776" i="3" s="1"/>
  <c r="E5777" i="3"/>
  <c r="M5777" i="3" s="1"/>
  <c r="K5776" i="3"/>
  <c r="J5776" i="3"/>
  <c r="I5776" i="3"/>
  <c r="H5776" i="3"/>
  <c r="G5776" i="3"/>
  <c r="F5776" i="3"/>
  <c r="L5775" i="3"/>
  <c r="E5775" i="3"/>
  <c r="M5775" i="3" s="1"/>
  <c r="L5774" i="3"/>
  <c r="E5774" i="3"/>
  <c r="L5773" i="3"/>
  <c r="L5772" i="3"/>
  <c r="E5773" i="3"/>
  <c r="E5772" i="3" s="1"/>
  <c r="K5772" i="3"/>
  <c r="J5772" i="3"/>
  <c r="I5772" i="3"/>
  <c r="H5772" i="3"/>
  <c r="G5772" i="3"/>
  <c r="F5772" i="3"/>
  <c r="L5771" i="3"/>
  <c r="E5771" i="3"/>
  <c r="L5770" i="3"/>
  <c r="E5770" i="3"/>
  <c r="L5769" i="3"/>
  <c r="E5769" i="3"/>
  <c r="M5769" i="3" s="1"/>
  <c r="L5768" i="3"/>
  <c r="E5768" i="3"/>
  <c r="M5768" i="3" s="1"/>
  <c r="L5767" i="3"/>
  <c r="E5767" i="3"/>
  <c r="L5766" i="3"/>
  <c r="E5766" i="3"/>
  <c r="M5766" i="3" s="1"/>
  <c r="L5765" i="3"/>
  <c r="E5765" i="3"/>
  <c r="K5764" i="3"/>
  <c r="J5764" i="3"/>
  <c r="I5764" i="3"/>
  <c r="H5764" i="3"/>
  <c r="G5764" i="3"/>
  <c r="F5764" i="3"/>
  <c r="L5763" i="3"/>
  <c r="M5763" i="3" s="1"/>
  <c r="E5763" i="3"/>
  <c r="L5762" i="3"/>
  <c r="E5762" i="3"/>
  <c r="L5761" i="3"/>
  <c r="L5760" i="3" s="1"/>
  <c r="E5761" i="3"/>
  <c r="K5760" i="3"/>
  <c r="J5760" i="3"/>
  <c r="I5760" i="3"/>
  <c r="H5760" i="3"/>
  <c r="G5760" i="3"/>
  <c r="F5760" i="3"/>
  <c r="L5759" i="3"/>
  <c r="E5759" i="3"/>
  <c r="M5759" i="3" s="1"/>
  <c r="L5758" i="3"/>
  <c r="E5758" i="3"/>
  <c r="L5757" i="3"/>
  <c r="E5757" i="3"/>
  <c r="M5757" i="3"/>
  <c r="L5756" i="3"/>
  <c r="E5756" i="3"/>
  <c r="L5755" i="3"/>
  <c r="E5755" i="3"/>
  <c r="M5755" i="3" s="1"/>
  <c r="L5754" i="3"/>
  <c r="L5753" i="3" s="1"/>
  <c r="E5754" i="3"/>
  <c r="K5753" i="3"/>
  <c r="J5753" i="3"/>
  <c r="I5753" i="3"/>
  <c r="H5753" i="3"/>
  <c r="G5753" i="3"/>
  <c r="F5753" i="3"/>
  <c r="L5752" i="3"/>
  <c r="E5752" i="3"/>
  <c r="M5752" i="3"/>
  <c r="L5751" i="3"/>
  <c r="E5751" i="3"/>
  <c r="L5750" i="3"/>
  <c r="E5750" i="3"/>
  <c r="L5749" i="3"/>
  <c r="E5749" i="3"/>
  <c r="L5748" i="3"/>
  <c r="E5748" i="3"/>
  <c r="M5748" i="3" s="1"/>
  <c r="L5747" i="3"/>
  <c r="M5747" i="3" s="1"/>
  <c r="E5747" i="3"/>
  <c r="K5746" i="3"/>
  <c r="J5746" i="3"/>
  <c r="I5746" i="3"/>
  <c r="H5746" i="3"/>
  <c r="G5746" i="3"/>
  <c r="F5746" i="3"/>
  <c r="L5745" i="3"/>
  <c r="E5745" i="3"/>
  <c r="M5745" i="3"/>
  <c r="L5744" i="3"/>
  <c r="E5744" i="3"/>
  <c r="M5744" i="3" s="1"/>
  <c r="L5743" i="3"/>
  <c r="E5743" i="3"/>
  <c r="M5743" i="3" s="1"/>
  <c r="L5742" i="3"/>
  <c r="E5742" i="3"/>
  <c r="M5742" i="3" s="1"/>
  <c r="L5741" i="3"/>
  <c r="E5741" i="3"/>
  <c r="M5741" i="3" s="1"/>
  <c r="L5740" i="3"/>
  <c r="E5740" i="3"/>
  <c r="L5739" i="3"/>
  <c r="E5739" i="3"/>
  <c r="L5738" i="3"/>
  <c r="E5738" i="3"/>
  <c r="M5738" i="3" s="1"/>
  <c r="K5737" i="3"/>
  <c r="J5737" i="3"/>
  <c r="I5737" i="3"/>
  <c r="H5737" i="3"/>
  <c r="G5737" i="3"/>
  <c r="F5737" i="3"/>
  <c r="L5736" i="3"/>
  <c r="E5736" i="3"/>
  <c r="M5736" i="3" s="1"/>
  <c r="L5735" i="3"/>
  <c r="E5735" i="3"/>
  <c r="L5734" i="3"/>
  <c r="E5734" i="3"/>
  <c r="L5733" i="3"/>
  <c r="E5733" i="3"/>
  <c r="L5732" i="3"/>
  <c r="E5732" i="3"/>
  <c r="M5732" i="3" s="1"/>
  <c r="L5731" i="3"/>
  <c r="E5731" i="3"/>
  <c r="M5731" i="3" s="1"/>
  <c r="L5730" i="3"/>
  <c r="M5730" i="3" s="1"/>
  <c r="E5730" i="3"/>
  <c r="L5729" i="3"/>
  <c r="E5729" i="3"/>
  <c r="K5728" i="3"/>
  <c r="J5728" i="3"/>
  <c r="I5728" i="3"/>
  <c r="H5728" i="3"/>
  <c r="G5728" i="3"/>
  <c r="F5728" i="3"/>
  <c r="L5727" i="3"/>
  <c r="E5727" i="3"/>
  <c r="M5727" i="3" s="1"/>
  <c r="L5726" i="3"/>
  <c r="E5726" i="3"/>
  <c r="L5725" i="3"/>
  <c r="L5724" i="3"/>
  <c r="E5725" i="3"/>
  <c r="M5725" i="3" s="1"/>
  <c r="K5724" i="3"/>
  <c r="J5724" i="3"/>
  <c r="I5724" i="3"/>
  <c r="H5724" i="3"/>
  <c r="G5724" i="3"/>
  <c r="F5724" i="3"/>
  <c r="E5724" i="3"/>
  <c r="M5724" i="3" s="1"/>
  <c r="L5723" i="3"/>
  <c r="E5723" i="3"/>
  <c r="L5722" i="3"/>
  <c r="E5722" i="3"/>
  <c r="M5722" i="3" s="1"/>
  <c r="L5721" i="3"/>
  <c r="E5721" i="3"/>
  <c r="L5720" i="3"/>
  <c r="E5720" i="3"/>
  <c r="L5719" i="3"/>
  <c r="L5718" i="3" s="1"/>
  <c r="E5719" i="3"/>
  <c r="K5718" i="3"/>
  <c r="J5718" i="3"/>
  <c r="I5718" i="3"/>
  <c r="H5718" i="3"/>
  <c r="G5718" i="3"/>
  <c r="F5718" i="3"/>
  <c r="L5717" i="3"/>
  <c r="E5717" i="3"/>
  <c r="M5717" i="3" s="1"/>
  <c r="L5716" i="3"/>
  <c r="E5716" i="3"/>
  <c r="L5715" i="3"/>
  <c r="E5715" i="3"/>
  <c r="M5715" i="3" s="1"/>
  <c r="L5714" i="3"/>
  <c r="E5714" i="3"/>
  <c r="L5713" i="3"/>
  <c r="E5713" i="3"/>
  <c r="E5712" i="3" s="1"/>
  <c r="K5712" i="3"/>
  <c r="J5712" i="3"/>
  <c r="I5712" i="3"/>
  <c r="H5712" i="3"/>
  <c r="G5712" i="3"/>
  <c r="F5712" i="3"/>
  <c r="L5711" i="3"/>
  <c r="E5711" i="3"/>
  <c r="M5711" i="3" s="1"/>
  <c r="L5710" i="3"/>
  <c r="E5710" i="3"/>
  <c r="M5710" i="3" s="1"/>
  <c r="L5709" i="3"/>
  <c r="M5709" i="3" s="1"/>
  <c r="E5709" i="3"/>
  <c r="K5708" i="3"/>
  <c r="J5708" i="3"/>
  <c r="I5708" i="3"/>
  <c r="H5708" i="3"/>
  <c r="G5708" i="3"/>
  <c r="F5708" i="3"/>
  <c r="L5707" i="3"/>
  <c r="E5707" i="3"/>
  <c r="L5706" i="3"/>
  <c r="E5706" i="3"/>
  <c r="M5706" i="3"/>
  <c r="L5705" i="3"/>
  <c r="E5705" i="3"/>
  <c r="L5704" i="3"/>
  <c r="E5704" i="3"/>
  <c r="L5703" i="3"/>
  <c r="E5703" i="3"/>
  <c r="L5702" i="3"/>
  <c r="E5702" i="3"/>
  <c r="M5702" i="3" s="1"/>
  <c r="L5701" i="3"/>
  <c r="E5701" i="3"/>
  <c r="M5701" i="3" s="1"/>
  <c r="L5700" i="3"/>
  <c r="M5700" i="3" s="1"/>
  <c r="E5700" i="3"/>
  <c r="L5699" i="3"/>
  <c r="E5699" i="3"/>
  <c r="M5699" i="3" s="1"/>
  <c r="L5698" i="3"/>
  <c r="E5698" i="3"/>
  <c r="M5698" i="3" s="1"/>
  <c r="L5697" i="3"/>
  <c r="E5697" i="3"/>
  <c r="M5697" i="3" s="1"/>
  <c r="L5696" i="3"/>
  <c r="M5696" i="3" s="1"/>
  <c r="E5696" i="3"/>
  <c r="L5695" i="3"/>
  <c r="E5695" i="3"/>
  <c r="M5695" i="3" s="1"/>
  <c r="L5694" i="3"/>
  <c r="M5694" i="3" s="1"/>
  <c r="E5694" i="3"/>
  <c r="L5693" i="3"/>
  <c r="M5693" i="3" s="1"/>
  <c r="E5693" i="3"/>
  <c r="L5692" i="3"/>
  <c r="E5692" i="3"/>
  <c r="L5691" i="3"/>
  <c r="L5690" i="3" s="1"/>
  <c r="E5691" i="3"/>
  <c r="K5690" i="3"/>
  <c r="J5690" i="3"/>
  <c r="I5690" i="3"/>
  <c r="H5690" i="3"/>
  <c r="G5690" i="3"/>
  <c r="F5690" i="3"/>
  <c r="L5689" i="3"/>
  <c r="E5689" i="3"/>
  <c r="L5688" i="3"/>
  <c r="E5688" i="3"/>
  <c r="M5688" i="3" s="1"/>
  <c r="L5687" i="3"/>
  <c r="M5687" i="3" s="1"/>
  <c r="E5687" i="3"/>
  <c r="L5686" i="3"/>
  <c r="E5686" i="3"/>
  <c r="M5686" i="3" s="1"/>
  <c r="L5685" i="3"/>
  <c r="E5685" i="3"/>
  <c r="M5685" i="3" s="1"/>
  <c r="L5684" i="3"/>
  <c r="E5684" i="3"/>
  <c r="M5684" i="3" s="1"/>
  <c r="L5683" i="3"/>
  <c r="E5683" i="3"/>
  <c r="M5683" i="3" s="1"/>
  <c r="L5682" i="3"/>
  <c r="E5682" i="3"/>
  <c r="M5682" i="3" s="1"/>
  <c r="L5681" i="3"/>
  <c r="K5681" i="3"/>
  <c r="J5681" i="3"/>
  <c r="I5681" i="3"/>
  <c r="H5681" i="3"/>
  <c r="G5681" i="3"/>
  <c r="F5681" i="3"/>
  <c r="L5680" i="3"/>
  <c r="M5680" i="3" s="1"/>
  <c r="E5680" i="3"/>
  <c r="L5679" i="3"/>
  <c r="E5679" i="3"/>
  <c r="M5679" i="3" s="1"/>
  <c r="L5678" i="3"/>
  <c r="E5678" i="3"/>
  <c r="L5677" i="3"/>
  <c r="E5677" i="3"/>
  <c r="L5676" i="3"/>
  <c r="M5676" i="3" s="1"/>
  <c r="E5676" i="3"/>
  <c r="K5675" i="3"/>
  <c r="J5675" i="3"/>
  <c r="I5675" i="3"/>
  <c r="H5675" i="3"/>
  <c r="G5675" i="3"/>
  <c r="F5675" i="3"/>
  <c r="L5674" i="3"/>
  <c r="E5674" i="3"/>
  <c r="L5673" i="3"/>
  <c r="E5673" i="3"/>
  <c r="K5672" i="3"/>
  <c r="J5672" i="3"/>
  <c r="J5790" i="3" s="1"/>
  <c r="I5672" i="3"/>
  <c r="H5672" i="3"/>
  <c r="H5790" i="3" s="1"/>
  <c r="G5672" i="3"/>
  <c r="G5790" i="3" s="1"/>
  <c r="F5672" i="3"/>
  <c r="F5790" i="3" s="1"/>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M5646" i="3" s="1"/>
  <c r="E5646" i="3"/>
  <c r="M5645" i="3"/>
  <c r="L5644" i="3"/>
  <c r="M5644" i="3" s="1"/>
  <c r="E5644" i="3"/>
  <c r="L5643" i="3"/>
  <c r="E5643" i="3"/>
  <c r="M5643" i="3" s="1"/>
  <c r="L5642" i="3"/>
  <c r="E5642" i="3"/>
  <c r="E5641" i="3" s="1"/>
  <c r="L5640" i="3"/>
  <c r="E5640" i="3"/>
  <c r="M5640" i="3" s="1"/>
  <c r="L5639" i="3"/>
  <c r="E5639" i="3"/>
  <c r="M5639" i="3" s="1"/>
  <c r="L5638" i="3"/>
  <c r="M5638" i="3" s="1"/>
  <c r="E5638" i="3"/>
  <c r="L5637" i="3"/>
  <c r="E5637" i="3"/>
  <c r="M5637" i="3" s="1"/>
  <c r="K5636" i="3"/>
  <c r="J5636" i="3"/>
  <c r="I5636" i="3"/>
  <c r="H5636" i="3"/>
  <c r="G5636" i="3"/>
  <c r="F5636" i="3"/>
  <c r="L5635" i="3"/>
  <c r="E5635" i="3"/>
  <c r="L5634" i="3"/>
  <c r="E5634" i="3"/>
  <c r="M5634" i="3" s="1"/>
  <c r="L5633" i="3"/>
  <c r="L5632" i="3" s="1"/>
  <c r="E5633" i="3"/>
  <c r="K5632" i="3"/>
  <c r="J5632" i="3"/>
  <c r="I5632" i="3"/>
  <c r="H5632" i="3"/>
  <c r="G5632" i="3"/>
  <c r="F5632" i="3"/>
  <c r="L5631" i="3"/>
  <c r="E5631" i="3"/>
  <c r="L5630" i="3"/>
  <c r="E5630" i="3"/>
  <c r="M5630" i="3" s="1"/>
  <c r="L5629" i="3"/>
  <c r="E5629" i="3"/>
  <c r="M5629" i="3"/>
  <c r="L5628" i="3"/>
  <c r="E5628" i="3"/>
  <c r="L5627" i="3"/>
  <c r="E5627" i="3"/>
  <c r="M5627" i="3" s="1"/>
  <c r="L5626" i="3"/>
  <c r="E5626" i="3"/>
  <c r="L5625" i="3"/>
  <c r="E5625" i="3"/>
  <c r="M5625" i="3" s="1"/>
  <c r="K5624" i="3"/>
  <c r="J5624" i="3"/>
  <c r="I5624" i="3"/>
  <c r="H5624" i="3"/>
  <c r="G5624" i="3"/>
  <c r="F5624" i="3"/>
  <c r="L5623" i="3"/>
  <c r="E5623" i="3"/>
  <c r="L5622" i="3"/>
  <c r="M5622" i="3" s="1"/>
  <c r="E5622" i="3"/>
  <c r="L5621" i="3"/>
  <c r="L5620" i="3"/>
  <c r="E5621" i="3"/>
  <c r="E5620" i="3" s="1"/>
  <c r="K5620" i="3"/>
  <c r="J5620" i="3"/>
  <c r="I5620" i="3"/>
  <c r="H5620" i="3"/>
  <c r="G5620" i="3"/>
  <c r="F5620" i="3"/>
  <c r="L5619" i="3"/>
  <c r="E5619" i="3"/>
  <c r="L5618" i="3"/>
  <c r="E5618" i="3"/>
  <c r="M5618" i="3" s="1"/>
  <c r="L5617" i="3"/>
  <c r="E5617" i="3"/>
  <c r="M5617" i="3" s="1"/>
  <c r="L5616" i="3"/>
  <c r="E5616" i="3"/>
  <c r="M5616" i="3" s="1"/>
  <c r="L5615" i="3"/>
  <c r="E5615" i="3"/>
  <c r="L5614" i="3"/>
  <c r="L5613" i="3"/>
  <c r="E5614" i="3"/>
  <c r="M5614" i="3" s="1"/>
  <c r="K5613" i="3"/>
  <c r="J5613" i="3"/>
  <c r="I5613" i="3"/>
  <c r="H5613" i="3"/>
  <c r="G5613" i="3"/>
  <c r="F5613" i="3"/>
  <c r="L5612" i="3"/>
  <c r="E5612" i="3"/>
  <c r="L5611" i="3"/>
  <c r="E5611" i="3"/>
  <c r="L5610" i="3"/>
  <c r="E5610" i="3"/>
  <c r="L5609" i="3"/>
  <c r="E5609" i="3"/>
  <c r="M5609" i="3" s="1"/>
  <c r="L5608" i="3"/>
  <c r="E5608" i="3"/>
  <c r="L5607" i="3"/>
  <c r="L5606" i="3" s="1"/>
  <c r="E5607" i="3"/>
  <c r="M5607" i="3" s="1"/>
  <c r="K5606" i="3"/>
  <c r="J5606" i="3"/>
  <c r="I5606" i="3"/>
  <c r="H5606" i="3"/>
  <c r="G5606" i="3"/>
  <c r="F5606" i="3"/>
  <c r="L5605" i="3"/>
  <c r="E5605" i="3"/>
  <c r="M5605" i="3" s="1"/>
  <c r="L5604" i="3"/>
  <c r="E5604" i="3"/>
  <c r="L5603" i="3"/>
  <c r="E5603" i="3"/>
  <c r="L5602" i="3"/>
  <c r="E5602" i="3"/>
  <c r="M5602" i="3" s="1"/>
  <c r="L5601" i="3"/>
  <c r="E5601" i="3"/>
  <c r="M5601" i="3" s="1"/>
  <c r="L5600" i="3"/>
  <c r="E5600" i="3"/>
  <c r="M5600" i="3" s="1"/>
  <c r="L5599" i="3"/>
  <c r="E5599" i="3"/>
  <c r="L5598" i="3"/>
  <c r="L5597" i="3"/>
  <c r="E5598" i="3"/>
  <c r="M5598" i="3" s="1"/>
  <c r="K5597" i="3"/>
  <c r="J5597" i="3"/>
  <c r="I5597" i="3"/>
  <c r="H5597" i="3"/>
  <c r="G5597" i="3"/>
  <c r="F5597" i="3"/>
  <c r="L5596" i="3"/>
  <c r="E5596" i="3"/>
  <c r="L5595" i="3"/>
  <c r="E5595" i="3"/>
  <c r="L5594" i="3"/>
  <c r="E5594" i="3"/>
  <c r="L5593" i="3"/>
  <c r="E5593" i="3"/>
  <c r="M5593" i="3" s="1"/>
  <c r="L5592" i="3"/>
  <c r="E5592" i="3"/>
  <c r="L5591" i="3"/>
  <c r="E5591" i="3"/>
  <c r="L5590" i="3"/>
  <c r="E5590" i="3"/>
  <c r="L5589" i="3"/>
  <c r="L5588" i="3" s="1"/>
  <c r="E5589" i="3"/>
  <c r="E5588" i="3" s="1"/>
  <c r="K5588" i="3"/>
  <c r="J5588" i="3"/>
  <c r="I5588" i="3"/>
  <c r="H5588" i="3"/>
  <c r="G5588" i="3"/>
  <c r="F5588" i="3"/>
  <c r="L5587" i="3"/>
  <c r="M5587" i="3"/>
  <c r="E5587" i="3"/>
  <c r="L5586" i="3"/>
  <c r="E5586" i="3"/>
  <c r="E5584" i="3" s="1"/>
  <c r="L5585" i="3"/>
  <c r="M5585" i="3" s="1"/>
  <c r="E5585" i="3"/>
  <c r="K5584" i="3"/>
  <c r="J5584" i="3"/>
  <c r="I5584" i="3"/>
  <c r="H5584" i="3"/>
  <c r="G5584" i="3"/>
  <c r="F5584" i="3"/>
  <c r="L5583" i="3"/>
  <c r="E5583" i="3"/>
  <c r="M5583" i="3" s="1"/>
  <c r="L5582" i="3"/>
  <c r="E5582" i="3"/>
  <c r="L5581" i="3"/>
  <c r="E5581" i="3"/>
  <c r="M5581" i="3" s="1"/>
  <c r="L5580" i="3"/>
  <c r="E5580" i="3"/>
  <c r="L5579" i="3"/>
  <c r="L5578" i="3"/>
  <c r="E5579" i="3"/>
  <c r="K5578" i="3"/>
  <c r="J5578" i="3"/>
  <c r="I5578" i="3"/>
  <c r="H5578" i="3"/>
  <c r="G5578" i="3"/>
  <c r="F5578" i="3"/>
  <c r="E5578" i="3"/>
  <c r="M5578" i="3" s="1"/>
  <c r="L5577" i="3"/>
  <c r="E5577" i="3"/>
  <c r="L5576" i="3"/>
  <c r="E5576" i="3"/>
  <c r="L5575" i="3"/>
  <c r="E5575" i="3"/>
  <c r="M5575" i="3" s="1"/>
  <c r="L5574" i="3"/>
  <c r="L5572" i="3" s="1"/>
  <c r="E5574" i="3"/>
  <c r="M5574" i="3" s="1"/>
  <c r="L5573" i="3"/>
  <c r="E5573" i="3"/>
  <c r="M5573" i="3" s="1"/>
  <c r="K5572" i="3"/>
  <c r="J5572" i="3"/>
  <c r="I5572" i="3"/>
  <c r="H5572" i="3"/>
  <c r="G5572" i="3"/>
  <c r="F5572" i="3"/>
  <c r="L5571" i="3"/>
  <c r="E5571" i="3"/>
  <c r="M5571" i="3" s="1"/>
  <c r="L5570" i="3"/>
  <c r="E5570" i="3"/>
  <c r="L5569" i="3"/>
  <c r="E5569" i="3"/>
  <c r="M5569" i="3" s="1"/>
  <c r="K5568" i="3"/>
  <c r="J5568" i="3"/>
  <c r="I5568" i="3"/>
  <c r="H5568" i="3"/>
  <c r="G5568" i="3"/>
  <c r="F5568" i="3"/>
  <c r="L5567" i="3"/>
  <c r="E5567" i="3"/>
  <c r="M5567" i="3" s="1"/>
  <c r="L5566" i="3"/>
  <c r="E5566" i="3"/>
  <c r="M5566" i="3"/>
  <c r="L5565" i="3"/>
  <c r="M5565" i="3" s="1"/>
  <c r="E5565" i="3"/>
  <c r="L5564" i="3"/>
  <c r="M5564" i="3" s="1"/>
  <c r="E5564" i="3"/>
  <c r="L5563" i="3"/>
  <c r="E5563" i="3"/>
  <c r="M5563" i="3" s="1"/>
  <c r="L5562" i="3"/>
  <c r="E5562" i="3"/>
  <c r="M5562" i="3"/>
  <c r="L5561" i="3"/>
  <c r="E5561" i="3"/>
  <c r="M5561" i="3" s="1"/>
  <c r="L5560" i="3"/>
  <c r="M5560" i="3" s="1"/>
  <c r="E5560" i="3"/>
  <c r="L5559" i="3"/>
  <c r="E5559" i="3"/>
  <c r="M5559" i="3" s="1"/>
  <c r="L5558" i="3"/>
  <c r="E5558" i="3"/>
  <c r="M5558" i="3"/>
  <c r="L5557" i="3"/>
  <c r="E5557" i="3"/>
  <c r="M5557" i="3" s="1"/>
  <c r="L5556" i="3"/>
  <c r="M5556" i="3" s="1"/>
  <c r="E5556" i="3"/>
  <c r="L5555" i="3"/>
  <c r="E5555" i="3"/>
  <c r="M5555" i="3" s="1"/>
  <c r="L5554" i="3"/>
  <c r="E5554" i="3"/>
  <c r="M5554" i="3"/>
  <c r="L5553" i="3"/>
  <c r="E5553" i="3"/>
  <c r="M5553" i="3" s="1"/>
  <c r="L5552" i="3"/>
  <c r="M5552" i="3" s="1"/>
  <c r="E5552" i="3"/>
  <c r="L5551" i="3"/>
  <c r="E5551" i="3"/>
  <c r="E5550" i="3" s="1"/>
  <c r="K5550" i="3"/>
  <c r="J5550" i="3"/>
  <c r="I5550" i="3"/>
  <c r="H5550" i="3"/>
  <c r="G5550" i="3"/>
  <c r="F5550" i="3"/>
  <c r="L5549" i="3"/>
  <c r="E5549" i="3"/>
  <c r="M5549" i="3" s="1"/>
  <c r="L5548" i="3"/>
  <c r="E5548" i="3"/>
  <c r="M5548" i="3" s="1"/>
  <c r="L5547" i="3"/>
  <c r="E5547" i="3"/>
  <c r="M5547" i="3" s="1"/>
  <c r="L5546" i="3"/>
  <c r="E5546" i="3"/>
  <c r="L5545" i="3"/>
  <c r="E5545" i="3"/>
  <c r="M5545" i="3" s="1"/>
  <c r="L5544" i="3"/>
  <c r="E5544" i="3"/>
  <c r="M5544" i="3"/>
  <c r="L5543" i="3"/>
  <c r="E5543" i="3"/>
  <c r="L5542" i="3"/>
  <c r="E5542" i="3"/>
  <c r="K5541" i="3"/>
  <c r="J5541" i="3"/>
  <c r="I5541" i="3"/>
  <c r="H5541" i="3"/>
  <c r="G5541" i="3"/>
  <c r="F5541" i="3"/>
  <c r="L5540" i="3"/>
  <c r="E5540" i="3"/>
  <c r="M5540" i="3" s="1"/>
  <c r="L5539" i="3"/>
  <c r="E5539" i="3"/>
  <c r="L5538" i="3"/>
  <c r="E5538" i="3"/>
  <c r="M5538" i="3" s="1"/>
  <c r="L5537" i="3"/>
  <c r="E5537" i="3"/>
  <c r="M5537" i="3" s="1"/>
  <c r="L5536" i="3"/>
  <c r="L5535" i="3" s="1"/>
  <c r="E5536" i="3"/>
  <c r="M5536" i="3" s="1"/>
  <c r="K5535" i="3"/>
  <c r="J5535" i="3"/>
  <c r="I5535" i="3"/>
  <c r="H5535" i="3"/>
  <c r="G5535" i="3"/>
  <c r="F5535" i="3"/>
  <c r="L5534" i="3"/>
  <c r="M5534" i="3" s="1"/>
  <c r="E5534" i="3"/>
  <c r="L5533" i="3"/>
  <c r="E5533" i="3"/>
  <c r="E5532" i="3" s="1"/>
  <c r="K5532" i="3"/>
  <c r="J5532" i="3"/>
  <c r="I5532" i="3"/>
  <c r="I5650" i="3"/>
  <c r="H5532" i="3"/>
  <c r="G5532" i="3"/>
  <c r="F5532" i="3"/>
  <c r="F5650" i="3" s="1"/>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6" i="3" s="1"/>
  <c r="M5505" i="3"/>
  <c r="L5504" i="3"/>
  <c r="E5504" i="3"/>
  <c r="M5504" i="3" s="1"/>
  <c r="L5503" i="3"/>
  <c r="M5503" i="3" s="1"/>
  <c r="E5503" i="3"/>
  <c r="L5502" i="3"/>
  <c r="L5501" i="3"/>
  <c r="E5502" i="3"/>
  <c r="L5500" i="3"/>
  <c r="E5500" i="3"/>
  <c r="M5500" i="3" s="1"/>
  <c r="L5499" i="3"/>
  <c r="E5499" i="3"/>
  <c r="M5499" i="3" s="1"/>
  <c r="L5498" i="3"/>
  <c r="E5498" i="3"/>
  <c r="M5498" i="3" s="1"/>
  <c r="L5497" i="3"/>
  <c r="E5497" i="3"/>
  <c r="M5497" i="3" s="1"/>
  <c r="K5496" i="3"/>
  <c r="J5496" i="3"/>
  <c r="I5496" i="3"/>
  <c r="H5496" i="3"/>
  <c r="G5496" i="3"/>
  <c r="F5496" i="3"/>
  <c r="L5495" i="3"/>
  <c r="E5495" i="3"/>
  <c r="L5494" i="3"/>
  <c r="E5494" i="3"/>
  <c r="M5494" i="3" s="1"/>
  <c r="L5493" i="3"/>
  <c r="L5492" i="3" s="1"/>
  <c r="E5493" i="3"/>
  <c r="E5492" i="3" s="1"/>
  <c r="K5492" i="3"/>
  <c r="J5492" i="3"/>
  <c r="I5492" i="3"/>
  <c r="H5492" i="3"/>
  <c r="G5492" i="3"/>
  <c r="F5492" i="3"/>
  <c r="L5491" i="3"/>
  <c r="E5491" i="3"/>
  <c r="M5491" i="3" s="1"/>
  <c r="L5490" i="3"/>
  <c r="E5490" i="3"/>
  <c r="L5489" i="3"/>
  <c r="E5489" i="3"/>
  <c r="M5489" i="3" s="1"/>
  <c r="L5488" i="3"/>
  <c r="E5488" i="3"/>
  <c r="L5487" i="3"/>
  <c r="E5487" i="3"/>
  <c r="M5487" i="3" s="1"/>
  <c r="L5486" i="3"/>
  <c r="E5486" i="3"/>
  <c r="L5485" i="3"/>
  <c r="L5484" i="3" s="1"/>
  <c r="E5485" i="3"/>
  <c r="M5485" i="3" s="1"/>
  <c r="K5484" i="3"/>
  <c r="J5484" i="3"/>
  <c r="I5484" i="3"/>
  <c r="H5484" i="3"/>
  <c r="G5484" i="3"/>
  <c r="F5484" i="3"/>
  <c r="L5483" i="3"/>
  <c r="E5483" i="3"/>
  <c r="M5483" i="3" s="1"/>
  <c r="L5482" i="3"/>
  <c r="E5482" i="3"/>
  <c r="E5480" i="3" s="1"/>
  <c r="L5481" i="3"/>
  <c r="E5481" i="3"/>
  <c r="K5480" i="3"/>
  <c r="J5480" i="3"/>
  <c r="I5480" i="3"/>
  <c r="H5480" i="3"/>
  <c r="G5480" i="3"/>
  <c r="F5480" i="3"/>
  <c r="L5479" i="3"/>
  <c r="E5479" i="3"/>
  <c r="M5479" i="3" s="1"/>
  <c r="L5478" i="3"/>
  <c r="E5478" i="3"/>
  <c r="M5478" i="3"/>
  <c r="L5477" i="3"/>
  <c r="E5477" i="3"/>
  <c r="L5476" i="3"/>
  <c r="E5476" i="3"/>
  <c r="M5476" i="3" s="1"/>
  <c r="L5475" i="3"/>
  <c r="E5475" i="3"/>
  <c r="M5475" i="3" s="1"/>
  <c r="L5474" i="3"/>
  <c r="L5473" i="3" s="1"/>
  <c r="E5474" i="3"/>
  <c r="K5473" i="3"/>
  <c r="J5473" i="3"/>
  <c r="I5473" i="3"/>
  <c r="H5473" i="3"/>
  <c r="G5473" i="3"/>
  <c r="F5473" i="3"/>
  <c r="L5472" i="3"/>
  <c r="E5472" i="3"/>
  <c r="L5471" i="3"/>
  <c r="E5471" i="3"/>
  <c r="M5471" i="3" s="1"/>
  <c r="L5470" i="3"/>
  <c r="E5470" i="3"/>
  <c r="L5469" i="3"/>
  <c r="E5469" i="3"/>
  <c r="M5469" i="3" s="1"/>
  <c r="L5468" i="3"/>
  <c r="L5466" i="3" s="1"/>
  <c r="E5468" i="3"/>
  <c r="L5467" i="3"/>
  <c r="E5467" i="3"/>
  <c r="M5467" i="3" s="1"/>
  <c r="K5466" i="3"/>
  <c r="J5466" i="3"/>
  <c r="I5466" i="3"/>
  <c r="H5466" i="3"/>
  <c r="G5466" i="3"/>
  <c r="F5466" i="3"/>
  <c r="L5465" i="3"/>
  <c r="E5465" i="3"/>
  <c r="L5464" i="3"/>
  <c r="E5464" i="3"/>
  <c r="M5464" i="3" s="1"/>
  <c r="L5463" i="3"/>
  <c r="M5463" i="3" s="1"/>
  <c r="E5463" i="3"/>
  <c r="L5462" i="3"/>
  <c r="E5462" i="3"/>
  <c r="M5462" i="3" s="1"/>
  <c r="L5461" i="3"/>
  <c r="E5461" i="3"/>
  <c r="M5460" i="3"/>
  <c r="L5460" i="3"/>
  <c r="E5460" i="3"/>
  <c r="L5459" i="3"/>
  <c r="M5459" i="3"/>
  <c r="E5459" i="3"/>
  <c r="L5458" i="3"/>
  <c r="E5458" i="3"/>
  <c r="M5458" i="3" s="1"/>
  <c r="K5457" i="3"/>
  <c r="J5457" i="3"/>
  <c r="I5457" i="3"/>
  <c r="H5457" i="3"/>
  <c r="G5457" i="3"/>
  <c r="F5457" i="3"/>
  <c r="L5456" i="3"/>
  <c r="E5456" i="3"/>
  <c r="M5456" i="3" s="1"/>
  <c r="L5455" i="3"/>
  <c r="E5455" i="3"/>
  <c r="L5454" i="3"/>
  <c r="E5454" i="3"/>
  <c r="M5454" i="3" s="1"/>
  <c r="L5453" i="3"/>
  <c r="E5453" i="3"/>
  <c r="L5452" i="3"/>
  <c r="E5452" i="3"/>
  <c r="M5452" i="3" s="1"/>
  <c r="L5451" i="3"/>
  <c r="E5451" i="3"/>
  <c r="L5450" i="3"/>
  <c r="E5450" i="3"/>
  <c r="E5448" i="3" s="1"/>
  <c r="L5449" i="3"/>
  <c r="L5448" i="3" s="1"/>
  <c r="E5449" i="3"/>
  <c r="K5448" i="3"/>
  <c r="J5448" i="3"/>
  <c r="I5448" i="3"/>
  <c r="H5448" i="3"/>
  <c r="G5448" i="3"/>
  <c r="F5448" i="3"/>
  <c r="L5447" i="3"/>
  <c r="E5447" i="3"/>
  <c r="L5446" i="3"/>
  <c r="E5446" i="3"/>
  <c r="M5446" i="3" s="1"/>
  <c r="L5445" i="3"/>
  <c r="L5444" i="3" s="1"/>
  <c r="E5445" i="3"/>
  <c r="K5444" i="3"/>
  <c r="J5444" i="3"/>
  <c r="I5444" i="3"/>
  <c r="H5444" i="3"/>
  <c r="G5444" i="3"/>
  <c r="F5444" i="3"/>
  <c r="L5443" i="3"/>
  <c r="E5443" i="3"/>
  <c r="L5442" i="3"/>
  <c r="E5442" i="3"/>
  <c r="M5442" i="3" s="1"/>
  <c r="L5441" i="3"/>
  <c r="E5441" i="3"/>
  <c r="L5440" i="3"/>
  <c r="E5440" i="3"/>
  <c r="M5440" i="3" s="1"/>
  <c r="L5439" i="3"/>
  <c r="L5438" i="3" s="1"/>
  <c r="E5439" i="3"/>
  <c r="K5438" i="3"/>
  <c r="J5438" i="3"/>
  <c r="I5438" i="3"/>
  <c r="H5438" i="3"/>
  <c r="G5438" i="3"/>
  <c r="F5438" i="3"/>
  <c r="E5438" i="3"/>
  <c r="M5438" i="3" s="1"/>
  <c r="L5437" i="3"/>
  <c r="E5437" i="3"/>
  <c r="L5436" i="3"/>
  <c r="E5436" i="3"/>
  <c r="M5436" i="3" s="1"/>
  <c r="L5435" i="3"/>
  <c r="E5435" i="3"/>
  <c r="L5434" i="3"/>
  <c r="E5434" i="3"/>
  <c r="L5433" i="3"/>
  <c r="E5433" i="3"/>
  <c r="K5432" i="3"/>
  <c r="J5432" i="3"/>
  <c r="I5432" i="3"/>
  <c r="H5432" i="3"/>
  <c r="G5432" i="3"/>
  <c r="F5432" i="3"/>
  <c r="L5431" i="3"/>
  <c r="E5431" i="3"/>
  <c r="M5431" i="3"/>
  <c r="M5430" i="3"/>
  <c r="L5430" i="3"/>
  <c r="E5430" i="3"/>
  <c r="E5428" i="3"/>
  <c r="L5429" i="3"/>
  <c r="E5429" i="3"/>
  <c r="K5428" i="3"/>
  <c r="J5428" i="3"/>
  <c r="I5428" i="3"/>
  <c r="H5428" i="3"/>
  <c r="G5428" i="3"/>
  <c r="F5428" i="3"/>
  <c r="L5427" i="3"/>
  <c r="E5427" i="3"/>
  <c r="L5426" i="3"/>
  <c r="E5426" i="3"/>
  <c r="M5426" i="3" s="1"/>
  <c r="L5425" i="3"/>
  <c r="E5425" i="3"/>
  <c r="L5424" i="3"/>
  <c r="E5424" i="3"/>
  <c r="M5424" i="3" s="1"/>
  <c r="L5423" i="3"/>
  <c r="E5423" i="3"/>
  <c r="L5422" i="3"/>
  <c r="E5422" i="3"/>
  <c r="M5422" i="3" s="1"/>
  <c r="L5421" i="3"/>
  <c r="E5421" i="3"/>
  <c r="L5420" i="3"/>
  <c r="E5420" i="3"/>
  <c r="M5420" i="3" s="1"/>
  <c r="L5419" i="3"/>
  <c r="E5419" i="3"/>
  <c r="L5418" i="3"/>
  <c r="E5418" i="3"/>
  <c r="L5417" i="3"/>
  <c r="E5417" i="3"/>
  <c r="L5416" i="3"/>
  <c r="E5416" i="3"/>
  <c r="M5416" i="3" s="1"/>
  <c r="L5415" i="3"/>
  <c r="E5415" i="3"/>
  <c r="L5414" i="3"/>
  <c r="E5414" i="3"/>
  <c r="L5413" i="3"/>
  <c r="E5413" i="3"/>
  <c r="L5412" i="3"/>
  <c r="E5412" i="3"/>
  <c r="M5412" i="3" s="1"/>
  <c r="L5411" i="3"/>
  <c r="E5411" i="3"/>
  <c r="K5410" i="3"/>
  <c r="J5410" i="3"/>
  <c r="I5410" i="3"/>
  <c r="H5410" i="3"/>
  <c r="G5410" i="3"/>
  <c r="F5410" i="3"/>
  <c r="L5409" i="3"/>
  <c r="E5409" i="3"/>
  <c r="M5409" i="3" s="1"/>
  <c r="L5408" i="3"/>
  <c r="E5408" i="3"/>
  <c r="M5408" i="3" s="1"/>
  <c r="L5407" i="3"/>
  <c r="E5407" i="3"/>
  <c r="M5406" i="3"/>
  <c r="L5406" i="3"/>
  <c r="E5406" i="3"/>
  <c r="L5405" i="3"/>
  <c r="M5405" i="3"/>
  <c r="E5405" i="3"/>
  <c r="L5404" i="3"/>
  <c r="E5404" i="3"/>
  <c r="M5404" i="3"/>
  <c r="L5403" i="3"/>
  <c r="E5403" i="3"/>
  <c r="M5403" i="3"/>
  <c r="M5402" i="3"/>
  <c r="L5402" i="3"/>
  <c r="E5402" i="3"/>
  <c r="L5401" i="3"/>
  <c r="K5401" i="3"/>
  <c r="J5401" i="3"/>
  <c r="I5401" i="3"/>
  <c r="H5401" i="3"/>
  <c r="G5401" i="3"/>
  <c r="F5401" i="3"/>
  <c r="L5400" i="3"/>
  <c r="E5400" i="3"/>
  <c r="M5400" i="3" s="1"/>
  <c r="L5399" i="3"/>
  <c r="E5399" i="3"/>
  <c r="L5398" i="3"/>
  <c r="E5398" i="3"/>
  <c r="M5398" i="3" s="1"/>
  <c r="L5397" i="3"/>
  <c r="E5397" i="3"/>
  <c r="L5396" i="3"/>
  <c r="E5396" i="3"/>
  <c r="M5396" i="3" s="1"/>
  <c r="K5395" i="3"/>
  <c r="J5395" i="3"/>
  <c r="I5395" i="3"/>
  <c r="H5395" i="3"/>
  <c r="G5395" i="3"/>
  <c r="F5395" i="3"/>
  <c r="L5394" i="3"/>
  <c r="L5392" i="3" s="1"/>
  <c r="M5392" i="3" s="1"/>
  <c r="E5394" i="3"/>
  <c r="M5394" i="3" s="1"/>
  <c r="L5393" i="3"/>
  <c r="E5393" i="3"/>
  <c r="E5392" i="3" s="1"/>
  <c r="K5392" i="3"/>
  <c r="J5392" i="3"/>
  <c r="I5392" i="3"/>
  <c r="H5392" i="3"/>
  <c r="H5510" i="3" s="1"/>
  <c r="G5392" i="3"/>
  <c r="F5392" i="3"/>
  <c r="C5389" i="3"/>
  <c r="N5507"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6" i="3" s="1"/>
  <c r="M5365" i="3"/>
  <c r="L5364" i="3"/>
  <c r="M5364" i="3" s="1"/>
  <c r="E5364" i="3"/>
  <c r="L5363" i="3"/>
  <c r="E5363" i="3"/>
  <c r="M5363" i="3" s="1"/>
  <c r="L5362" i="3"/>
  <c r="L5361" i="3" s="1"/>
  <c r="E5362" i="3"/>
  <c r="L5360" i="3"/>
  <c r="E5360" i="3"/>
  <c r="M5360" i="3" s="1"/>
  <c r="L5359" i="3"/>
  <c r="E5359" i="3"/>
  <c r="L5358" i="3"/>
  <c r="E5358" i="3"/>
  <c r="M5358" i="3" s="1"/>
  <c r="L5357" i="3"/>
  <c r="E5357" i="3"/>
  <c r="M5357" i="3" s="1"/>
  <c r="K5356" i="3"/>
  <c r="J5356" i="3"/>
  <c r="I5356" i="3"/>
  <c r="H5356" i="3"/>
  <c r="G5356" i="3"/>
  <c r="F5356" i="3"/>
  <c r="E5356" i="3"/>
  <c r="L5355" i="3"/>
  <c r="M5355" i="3" s="1"/>
  <c r="E5355" i="3"/>
  <c r="L5354" i="3"/>
  <c r="E5354" i="3"/>
  <c r="M5354" i="3" s="1"/>
  <c r="L5353" i="3"/>
  <c r="E5353" i="3"/>
  <c r="E5352" i="3" s="1"/>
  <c r="K5352" i="3"/>
  <c r="J5352" i="3"/>
  <c r="I5352" i="3"/>
  <c r="H5352" i="3"/>
  <c r="G5352" i="3"/>
  <c r="F5352" i="3"/>
  <c r="L5351" i="3"/>
  <c r="E5351" i="3"/>
  <c r="L5350" i="3"/>
  <c r="E5350" i="3"/>
  <c r="M5350" i="3"/>
  <c r="L5349" i="3"/>
  <c r="M5349" i="3" s="1"/>
  <c r="E5349" i="3"/>
  <c r="L5348" i="3"/>
  <c r="E5348" i="3"/>
  <c r="M5348" i="3" s="1"/>
  <c r="L5347" i="3"/>
  <c r="E5347" i="3"/>
  <c r="M5347" i="3" s="1"/>
  <c r="L5346" i="3"/>
  <c r="E5346" i="3"/>
  <c r="L5345" i="3"/>
  <c r="E5345" i="3"/>
  <c r="M5345" i="3"/>
  <c r="K5344" i="3"/>
  <c r="J5344" i="3"/>
  <c r="I5344" i="3"/>
  <c r="H5344" i="3"/>
  <c r="G5344" i="3"/>
  <c r="F5344" i="3"/>
  <c r="L5343" i="3"/>
  <c r="E5343" i="3"/>
  <c r="M5343" i="3" s="1"/>
  <c r="L5342" i="3"/>
  <c r="E5342" i="3"/>
  <c r="M5342" i="3" s="1"/>
  <c r="L5341" i="3"/>
  <c r="L5340" i="3" s="1"/>
  <c r="E5341" i="3"/>
  <c r="K5340" i="3"/>
  <c r="J5340" i="3"/>
  <c r="I5340" i="3"/>
  <c r="H5340" i="3"/>
  <c r="G5340" i="3"/>
  <c r="F5340" i="3"/>
  <c r="L5339" i="3"/>
  <c r="E5339" i="3"/>
  <c r="M5339" i="3" s="1"/>
  <c r="L5338" i="3"/>
  <c r="M5338" i="3" s="1"/>
  <c r="E5338" i="3"/>
  <c r="L5337" i="3"/>
  <c r="E5337" i="3"/>
  <c r="M5337" i="3" s="1"/>
  <c r="L5336" i="3"/>
  <c r="E5336" i="3"/>
  <c r="M5336" i="3" s="1"/>
  <c r="L5335" i="3"/>
  <c r="E5335" i="3"/>
  <c r="M5335" i="3" s="1"/>
  <c r="L5334" i="3"/>
  <c r="E5334" i="3"/>
  <c r="M5334" i="3" s="1"/>
  <c r="K5333" i="3"/>
  <c r="J5333" i="3"/>
  <c r="I5333" i="3"/>
  <c r="H5333" i="3"/>
  <c r="G5333" i="3"/>
  <c r="F5333" i="3"/>
  <c r="L5332" i="3"/>
  <c r="E5332" i="3"/>
  <c r="M5332" i="3" s="1"/>
  <c r="L5331" i="3"/>
  <c r="E5331" i="3"/>
  <c r="M5331" i="3" s="1"/>
  <c r="L5330" i="3"/>
  <c r="E5330" i="3"/>
  <c r="M5330" i="3"/>
  <c r="L5329" i="3"/>
  <c r="E5329" i="3"/>
  <c r="M5329" i="3" s="1"/>
  <c r="L5328" i="3"/>
  <c r="M5328" i="3"/>
  <c r="E5328" i="3"/>
  <c r="L5327" i="3"/>
  <c r="E5327" i="3"/>
  <c r="M5327" i="3" s="1"/>
  <c r="K5326" i="3"/>
  <c r="J5326" i="3"/>
  <c r="I5326" i="3"/>
  <c r="H5326" i="3"/>
  <c r="G5326" i="3"/>
  <c r="F5326" i="3"/>
  <c r="L5325" i="3"/>
  <c r="E5325" i="3"/>
  <c r="M5325" i="3" s="1"/>
  <c r="L5324" i="3"/>
  <c r="E5324" i="3"/>
  <c r="M5324" i="3"/>
  <c r="L5323" i="3"/>
  <c r="E5323" i="3"/>
  <c r="M5323" i="3" s="1"/>
  <c r="L5322" i="3"/>
  <c r="M5322" i="3"/>
  <c r="E5322" i="3"/>
  <c r="L5321" i="3"/>
  <c r="E5321" i="3"/>
  <c r="M5321" i="3"/>
  <c r="L5320" i="3"/>
  <c r="E5320" i="3"/>
  <c r="M5320" i="3" s="1"/>
  <c r="L5319" i="3"/>
  <c r="M5319" i="3" s="1"/>
  <c r="E5319" i="3"/>
  <c r="L5318" i="3"/>
  <c r="E5318" i="3"/>
  <c r="M5318" i="3" s="1"/>
  <c r="K5317" i="3"/>
  <c r="J5317" i="3"/>
  <c r="I5317" i="3"/>
  <c r="H5317" i="3"/>
  <c r="G5317" i="3"/>
  <c r="F5317" i="3"/>
  <c r="L5316" i="3"/>
  <c r="E5316" i="3"/>
  <c r="M5316" i="3" s="1"/>
  <c r="L5315" i="3"/>
  <c r="E5315" i="3"/>
  <c r="M5315" i="3" s="1"/>
  <c r="L5314" i="3"/>
  <c r="E5314" i="3"/>
  <c r="M5314" i="3" s="1"/>
  <c r="L5313" i="3"/>
  <c r="E5313" i="3"/>
  <c r="M5313" i="3" s="1"/>
  <c r="L5312" i="3"/>
  <c r="E5312" i="3"/>
  <c r="L5311" i="3"/>
  <c r="E5311" i="3"/>
  <c r="L5310" i="3"/>
  <c r="E5310" i="3"/>
  <c r="M5310" i="3" s="1"/>
  <c r="L5309" i="3"/>
  <c r="E5309" i="3"/>
  <c r="K5308" i="3"/>
  <c r="J5308" i="3"/>
  <c r="I5308" i="3"/>
  <c r="H5308" i="3"/>
  <c r="G5308" i="3"/>
  <c r="F5308" i="3"/>
  <c r="L5307" i="3"/>
  <c r="E5307" i="3"/>
  <c r="M5307" i="3" s="1"/>
  <c r="L5306" i="3"/>
  <c r="E5306" i="3"/>
  <c r="M5306" i="3" s="1"/>
  <c r="L5305" i="3"/>
  <c r="E5305" i="3"/>
  <c r="E5304" i="3"/>
  <c r="K5304" i="3"/>
  <c r="J5304" i="3"/>
  <c r="I5304" i="3"/>
  <c r="H5304" i="3"/>
  <c r="G5304" i="3"/>
  <c r="F5304" i="3"/>
  <c r="L5303" i="3"/>
  <c r="E5303" i="3"/>
  <c r="M5303" i="3" s="1"/>
  <c r="L5302" i="3"/>
  <c r="E5302" i="3"/>
  <c r="M5302" i="3" s="1"/>
  <c r="L5301" i="3"/>
  <c r="E5301" i="3"/>
  <c r="M5301" i="3" s="1"/>
  <c r="L5300" i="3"/>
  <c r="E5300" i="3"/>
  <c r="L5299" i="3"/>
  <c r="L5298" i="3"/>
  <c r="M5298" i="3" s="1"/>
  <c r="E5299" i="3"/>
  <c r="E5298" i="3"/>
  <c r="K5298" i="3"/>
  <c r="J5298" i="3"/>
  <c r="I5298" i="3"/>
  <c r="H5298" i="3"/>
  <c r="G5298" i="3"/>
  <c r="F5298" i="3"/>
  <c r="L5297" i="3"/>
  <c r="E5297" i="3"/>
  <c r="M5297" i="3"/>
  <c r="L5296" i="3"/>
  <c r="E5296" i="3"/>
  <c r="L5295" i="3"/>
  <c r="E5295" i="3"/>
  <c r="M5295" i="3" s="1"/>
  <c r="L5294" i="3"/>
  <c r="E5294" i="3"/>
  <c r="M5294" i="3" s="1"/>
  <c r="L5293" i="3"/>
  <c r="L5292" i="3"/>
  <c r="E5293" i="3"/>
  <c r="K5292" i="3"/>
  <c r="J5292" i="3"/>
  <c r="I5292" i="3"/>
  <c r="H5292" i="3"/>
  <c r="G5292" i="3"/>
  <c r="F5292" i="3"/>
  <c r="L5291" i="3"/>
  <c r="E5291" i="3"/>
  <c r="L5290" i="3"/>
  <c r="E5290" i="3"/>
  <c r="M5290" i="3" s="1"/>
  <c r="M5289" i="3"/>
  <c r="L5289" i="3"/>
  <c r="E5289" i="3"/>
  <c r="K5288" i="3"/>
  <c r="J5288" i="3"/>
  <c r="I5288" i="3"/>
  <c r="H5288" i="3"/>
  <c r="G5288" i="3"/>
  <c r="F5288" i="3"/>
  <c r="L5287" i="3"/>
  <c r="E5287" i="3"/>
  <c r="M5287" i="3" s="1"/>
  <c r="L5286" i="3"/>
  <c r="E5286" i="3"/>
  <c r="L5285" i="3"/>
  <c r="E5285" i="3"/>
  <c r="M5284" i="3"/>
  <c r="L5284" i="3"/>
  <c r="E5284" i="3"/>
  <c r="L5283" i="3"/>
  <c r="E5283" i="3"/>
  <c r="M5283" i="3" s="1"/>
  <c r="L5282" i="3"/>
  <c r="E5282" i="3"/>
  <c r="M5282" i="3"/>
  <c r="L5281" i="3"/>
  <c r="M5281" i="3" s="1"/>
  <c r="E5281" i="3"/>
  <c r="L5280" i="3"/>
  <c r="E5280" i="3"/>
  <c r="M5280" i="3" s="1"/>
  <c r="L5279" i="3"/>
  <c r="E5279" i="3"/>
  <c r="M5279" i="3" s="1"/>
  <c r="L5278" i="3"/>
  <c r="E5278" i="3"/>
  <c r="M5278" i="3" s="1"/>
  <c r="L5277" i="3"/>
  <c r="E5277" i="3"/>
  <c r="L5276" i="3"/>
  <c r="M5276" i="3" s="1"/>
  <c r="E5276" i="3"/>
  <c r="L5275" i="3"/>
  <c r="E5275" i="3"/>
  <c r="M5275" i="3" s="1"/>
  <c r="L5274" i="3"/>
  <c r="M5274" i="3" s="1"/>
  <c r="E5274" i="3"/>
  <c r="L5273" i="3"/>
  <c r="E5273" i="3"/>
  <c r="L5272" i="3"/>
  <c r="E5272" i="3"/>
  <c r="L5271" i="3"/>
  <c r="E5271" i="3"/>
  <c r="E5270" i="3" s="1"/>
  <c r="K5270" i="3"/>
  <c r="J5270" i="3"/>
  <c r="I5270" i="3"/>
  <c r="H5270" i="3"/>
  <c r="G5270" i="3"/>
  <c r="F5270" i="3"/>
  <c r="L5269" i="3"/>
  <c r="E5269" i="3"/>
  <c r="M5269" i="3" s="1"/>
  <c r="L5268" i="3"/>
  <c r="E5268" i="3"/>
  <c r="L5267" i="3"/>
  <c r="E5267" i="3"/>
  <c r="M5267" i="3" s="1"/>
  <c r="L5266" i="3"/>
  <c r="E5266" i="3"/>
  <c r="M5266" i="3"/>
  <c r="L5265" i="3"/>
  <c r="E5265" i="3"/>
  <c r="M5265" i="3" s="1"/>
  <c r="L5264" i="3"/>
  <c r="E5264" i="3"/>
  <c r="M5264" i="3" s="1"/>
  <c r="L5263" i="3"/>
  <c r="E5263" i="3"/>
  <c r="M5263" i="3" s="1"/>
  <c r="L5262" i="3"/>
  <c r="E5262" i="3"/>
  <c r="E5261" i="3" s="1"/>
  <c r="K5261" i="3"/>
  <c r="J5261" i="3"/>
  <c r="I5261" i="3"/>
  <c r="H5261" i="3"/>
  <c r="G5261" i="3"/>
  <c r="F5261" i="3"/>
  <c r="L5260" i="3"/>
  <c r="E5260" i="3"/>
  <c r="M5260" i="3" s="1"/>
  <c r="L5259" i="3"/>
  <c r="E5259" i="3"/>
  <c r="M5259" i="3" s="1"/>
  <c r="L5258" i="3"/>
  <c r="M5258" i="3"/>
  <c r="E5258" i="3"/>
  <c r="L5257" i="3"/>
  <c r="E5257" i="3"/>
  <c r="L5256" i="3"/>
  <c r="E5256" i="3"/>
  <c r="K5255" i="3"/>
  <c r="J5255" i="3"/>
  <c r="I5255" i="3"/>
  <c r="I5370" i="3" s="1"/>
  <c r="H5255" i="3"/>
  <c r="G5255" i="3"/>
  <c r="F5255" i="3"/>
  <c r="E5255" i="3"/>
  <c r="L5254" i="3"/>
  <c r="E5254" i="3"/>
  <c r="M5254" i="3" s="1"/>
  <c r="L5253" i="3"/>
  <c r="L5252" i="3" s="1"/>
  <c r="E5253" i="3"/>
  <c r="K5252" i="3"/>
  <c r="K5370" i="3" s="1"/>
  <c r="J5252" i="3"/>
  <c r="I5252" i="3"/>
  <c r="H5252" i="3"/>
  <c r="H5370" i="3" s="1"/>
  <c r="G5252" i="3"/>
  <c r="G5370" i="3" s="1"/>
  <c r="F5252" i="3"/>
  <c r="F5370" i="3" s="1"/>
  <c r="E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5" i="3"/>
  <c r="L5224" i="3"/>
  <c r="E5224" i="3"/>
  <c r="L5223" i="3"/>
  <c r="E5223" i="3"/>
  <c r="M5223" i="3" s="1"/>
  <c r="L5222" i="3"/>
  <c r="E5222" i="3"/>
  <c r="E5221" i="3"/>
  <c r="L5220" i="3"/>
  <c r="E5220" i="3"/>
  <c r="L5219" i="3"/>
  <c r="E5219" i="3"/>
  <c r="M5219" i="3" s="1"/>
  <c r="L5218" i="3"/>
  <c r="E5218" i="3"/>
  <c r="L5217" i="3"/>
  <c r="L5216" i="3"/>
  <c r="E5217" i="3"/>
  <c r="M5217" i="3" s="1"/>
  <c r="K5216" i="3"/>
  <c r="J5216" i="3"/>
  <c r="I5216" i="3"/>
  <c r="H5216" i="3"/>
  <c r="G5216" i="3"/>
  <c r="F5216" i="3"/>
  <c r="L5215" i="3"/>
  <c r="E5215" i="3"/>
  <c r="M5215" i="3" s="1"/>
  <c r="L5214" i="3"/>
  <c r="E5214" i="3"/>
  <c r="M5214" i="3" s="1"/>
  <c r="L5213" i="3"/>
  <c r="L5212" i="3" s="1"/>
  <c r="E5213" i="3"/>
  <c r="E5212" i="3" s="1"/>
  <c r="M5212" i="3" s="1"/>
  <c r="K5212" i="3"/>
  <c r="J5212" i="3"/>
  <c r="I5212" i="3"/>
  <c r="H5212" i="3"/>
  <c r="G5212" i="3"/>
  <c r="F5212" i="3"/>
  <c r="L5211" i="3"/>
  <c r="E5211" i="3"/>
  <c r="L5210" i="3"/>
  <c r="E5210" i="3"/>
  <c r="M5210" i="3" s="1"/>
  <c r="L5209" i="3"/>
  <c r="E5209" i="3"/>
  <c r="M5209" i="3" s="1"/>
  <c r="L5208" i="3"/>
  <c r="E5208" i="3"/>
  <c r="M5208" i="3" s="1"/>
  <c r="L5207" i="3"/>
  <c r="E5207" i="3"/>
  <c r="L5206" i="3"/>
  <c r="E5206" i="3"/>
  <c r="M5206" i="3" s="1"/>
  <c r="L5205" i="3"/>
  <c r="E5205" i="3"/>
  <c r="M5205" i="3" s="1"/>
  <c r="K5204" i="3"/>
  <c r="J5204" i="3"/>
  <c r="I5204" i="3"/>
  <c r="H5204" i="3"/>
  <c r="G5204" i="3"/>
  <c r="F5204" i="3"/>
  <c r="L5203" i="3"/>
  <c r="E5203" i="3"/>
  <c r="M5203" i="3" s="1"/>
  <c r="L5202" i="3"/>
  <c r="L5200" i="3" s="1"/>
  <c r="E5202" i="3"/>
  <c r="M5202" i="3" s="1"/>
  <c r="L5201" i="3"/>
  <c r="E5201" i="3"/>
  <c r="K5200" i="3"/>
  <c r="J5200" i="3"/>
  <c r="I5200" i="3"/>
  <c r="H5200" i="3"/>
  <c r="G5200" i="3"/>
  <c r="F5200" i="3"/>
  <c r="L5199" i="3"/>
  <c r="E5199" i="3"/>
  <c r="M5199" i="3" s="1"/>
  <c r="L5198" i="3"/>
  <c r="E5198" i="3"/>
  <c r="M5198" i="3" s="1"/>
  <c r="L5197" i="3"/>
  <c r="E5197" i="3"/>
  <c r="M5197" i="3" s="1"/>
  <c r="L5196" i="3"/>
  <c r="E5196" i="3"/>
  <c r="M5196" i="3" s="1"/>
  <c r="L5195" i="3"/>
  <c r="E5195" i="3"/>
  <c r="M5195" i="3" s="1"/>
  <c r="L5194" i="3"/>
  <c r="E5194" i="3"/>
  <c r="K5193" i="3"/>
  <c r="J5193" i="3"/>
  <c r="I5193" i="3"/>
  <c r="H5193" i="3"/>
  <c r="G5193" i="3"/>
  <c r="F5193" i="3"/>
  <c r="L5192" i="3"/>
  <c r="E5192" i="3"/>
  <c r="M5192" i="3" s="1"/>
  <c r="L5191" i="3"/>
  <c r="E5191" i="3"/>
  <c r="M5190" i="3"/>
  <c r="L5190" i="3"/>
  <c r="E5190" i="3"/>
  <c r="L5189" i="3"/>
  <c r="M5189" i="3"/>
  <c r="E5189" i="3"/>
  <c r="L5188" i="3"/>
  <c r="E5188" i="3"/>
  <c r="M5188" i="3"/>
  <c r="L5187" i="3"/>
  <c r="E5187" i="3"/>
  <c r="M5187" i="3"/>
  <c r="K5186" i="3"/>
  <c r="J5186" i="3"/>
  <c r="I5186" i="3"/>
  <c r="H5186" i="3"/>
  <c r="G5186" i="3"/>
  <c r="F5186" i="3"/>
  <c r="L5185" i="3"/>
  <c r="E5185" i="3"/>
  <c r="M5185" i="3" s="1"/>
  <c r="L5184" i="3"/>
  <c r="E5184" i="3"/>
  <c r="L5183" i="3"/>
  <c r="E5183" i="3"/>
  <c r="M5183" i="3" s="1"/>
  <c r="L5182" i="3"/>
  <c r="E5182" i="3"/>
  <c r="L5181" i="3"/>
  <c r="E5181" i="3"/>
  <c r="M5181" i="3" s="1"/>
  <c r="L5180" i="3"/>
  <c r="E5180" i="3"/>
  <c r="L5179" i="3"/>
  <c r="E5179" i="3"/>
  <c r="M5179" i="3" s="1"/>
  <c r="L5178" i="3"/>
  <c r="M5178" i="3" s="1"/>
  <c r="E5178" i="3"/>
  <c r="K5177" i="3"/>
  <c r="J5177" i="3"/>
  <c r="I5177" i="3"/>
  <c r="H5177" i="3"/>
  <c r="G5177" i="3"/>
  <c r="F5177" i="3"/>
  <c r="L5176" i="3"/>
  <c r="M5176" i="3" s="1"/>
  <c r="E5176" i="3"/>
  <c r="L5175" i="3"/>
  <c r="E5175" i="3"/>
  <c r="M5175" i="3" s="1"/>
  <c r="L5174" i="3"/>
  <c r="E5174" i="3"/>
  <c r="M5174" i="3" s="1"/>
  <c r="L5173" i="3"/>
  <c r="E5173" i="3"/>
  <c r="M5173" i="3" s="1"/>
  <c r="L5172" i="3"/>
  <c r="M5172" i="3" s="1"/>
  <c r="E5172" i="3"/>
  <c r="L5171" i="3"/>
  <c r="E5171" i="3"/>
  <c r="L5170" i="3"/>
  <c r="E5170" i="3"/>
  <c r="M5170" i="3" s="1"/>
  <c r="L5169" i="3"/>
  <c r="L5168" i="3" s="1"/>
  <c r="E5169" i="3"/>
  <c r="K5168" i="3"/>
  <c r="J5168" i="3"/>
  <c r="I5168" i="3"/>
  <c r="H5168" i="3"/>
  <c r="G5168" i="3"/>
  <c r="F5168" i="3"/>
  <c r="L5167" i="3"/>
  <c r="E5167" i="3"/>
  <c r="L5166" i="3"/>
  <c r="E5166" i="3"/>
  <c r="M5166" i="3" s="1"/>
  <c r="L5165" i="3"/>
  <c r="E5165" i="3"/>
  <c r="M5165" i="3" s="1"/>
  <c r="K5164" i="3"/>
  <c r="J5164" i="3"/>
  <c r="I5164" i="3"/>
  <c r="H5164" i="3"/>
  <c r="G5164" i="3"/>
  <c r="F5164" i="3"/>
  <c r="L5163" i="3"/>
  <c r="E5163" i="3"/>
  <c r="M5163" i="3"/>
  <c r="L5162" i="3"/>
  <c r="E5162" i="3"/>
  <c r="M5162" i="3" s="1"/>
  <c r="L5161" i="3"/>
  <c r="E5161" i="3"/>
  <c r="L5160" i="3"/>
  <c r="E5160" i="3"/>
  <c r="M5160" i="3" s="1"/>
  <c r="L5159" i="3"/>
  <c r="L5158" i="3"/>
  <c r="E5159" i="3"/>
  <c r="K5158" i="3"/>
  <c r="J5158" i="3"/>
  <c r="I5158" i="3"/>
  <c r="H5158" i="3"/>
  <c r="G5158" i="3"/>
  <c r="F5158" i="3"/>
  <c r="E5158" i="3"/>
  <c r="M5158" i="3" s="1"/>
  <c r="L5157" i="3"/>
  <c r="E5157" i="3"/>
  <c r="M5157" i="3"/>
  <c r="L5156" i="3"/>
  <c r="E5156" i="3"/>
  <c r="L5155" i="3"/>
  <c r="E5155" i="3"/>
  <c r="M5155" i="3" s="1"/>
  <c r="L5154" i="3"/>
  <c r="E5154" i="3"/>
  <c r="L5153" i="3"/>
  <c r="E5153" i="3"/>
  <c r="M5153" i="3" s="1"/>
  <c r="K5152" i="3"/>
  <c r="J5152" i="3"/>
  <c r="I5152" i="3"/>
  <c r="H5152" i="3"/>
  <c r="G5152" i="3"/>
  <c r="F5152" i="3"/>
  <c r="L5151" i="3"/>
  <c r="E5151" i="3"/>
  <c r="M5151" i="3" s="1"/>
  <c r="L5150" i="3"/>
  <c r="E5150" i="3"/>
  <c r="M5150" i="3" s="1"/>
  <c r="E5148" i="3"/>
  <c r="L5149" i="3"/>
  <c r="E5149" i="3"/>
  <c r="M5149" i="3" s="1"/>
  <c r="K5148" i="3"/>
  <c r="J5148" i="3"/>
  <c r="I5148" i="3"/>
  <c r="H5148" i="3"/>
  <c r="G5148" i="3"/>
  <c r="F5148" i="3"/>
  <c r="L5147" i="3"/>
  <c r="E5147" i="3"/>
  <c r="M5147" i="3" s="1"/>
  <c r="L5146" i="3"/>
  <c r="E5146" i="3"/>
  <c r="M5146" i="3" s="1"/>
  <c r="L5145" i="3"/>
  <c r="E5145" i="3"/>
  <c r="L5144" i="3"/>
  <c r="E5144" i="3"/>
  <c r="M5144" i="3" s="1"/>
  <c r="L5143" i="3"/>
  <c r="E5143" i="3"/>
  <c r="M5143" i="3" s="1"/>
  <c r="L5142" i="3"/>
  <c r="E5142" i="3"/>
  <c r="M5142" i="3" s="1"/>
  <c r="L5141" i="3"/>
  <c r="E5141" i="3"/>
  <c r="M5141" i="3" s="1"/>
  <c r="L5140" i="3"/>
  <c r="E5140" i="3"/>
  <c r="M5140" i="3" s="1"/>
  <c r="L5139" i="3"/>
  <c r="E5139" i="3"/>
  <c r="M5139" i="3" s="1"/>
  <c r="L5138" i="3"/>
  <c r="E5138" i="3"/>
  <c r="M5138" i="3" s="1"/>
  <c r="L5137" i="3"/>
  <c r="E5137" i="3"/>
  <c r="M5137" i="3" s="1"/>
  <c r="L5136" i="3"/>
  <c r="E5136" i="3"/>
  <c r="M5136" i="3" s="1"/>
  <c r="L5135" i="3"/>
  <c r="E5135" i="3"/>
  <c r="M5135" i="3" s="1"/>
  <c r="L5134" i="3"/>
  <c r="E5134" i="3"/>
  <c r="M5134" i="3" s="1"/>
  <c r="L5133" i="3"/>
  <c r="E5133" i="3"/>
  <c r="L5132" i="3"/>
  <c r="M5132" i="3" s="1"/>
  <c r="E5132" i="3"/>
  <c r="L5131" i="3"/>
  <c r="E5131" i="3"/>
  <c r="E5130" i="3" s="1"/>
  <c r="K5130" i="3"/>
  <c r="J5130" i="3"/>
  <c r="I5130" i="3"/>
  <c r="H5130" i="3"/>
  <c r="H5230" i="3" s="1"/>
  <c r="G5130" i="3"/>
  <c r="F5130" i="3"/>
  <c r="L5129" i="3"/>
  <c r="E5129" i="3"/>
  <c r="M5129" i="3" s="1"/>
  <c r="L5128" i="3"/>
  <c r="E5128" i="3"/>
  <c r="M5128" i="3" s="1"/>
  <c r="L5127" i="3"/>
  <c r="E5127" i="3"/>
  <c r="M5127" i="3" s="1"/>
  <c r="L5126" i="3"/>
  <c r="E5126" i="3"/>
  <c r="M5126" i="3" s="1"/>
  <c r="L5125" i="3"/>
  <c r="E5125" i="3"/>
  <c r="L5124" i="3"/>
  <c r="E5124" i="3"/>
  <c r="M5124" i="3" s="1"/>
  <c r="L5123" i="3"/>
  <c r="M5123" i="3" s="1"/>
  <c r="E5123" i="3"/>
  <c r="L5122" i="3"/>
  <c r="L5121" i="3" s="1"/>
  <c r="E5122" i="3"/>
  <c r="M5122" i="3" s="1"/>
  <c r="K5121" i="3"/>
  <c r="J5121" i="3"/>
  <c r="I5121" i="3"/>
  <c r="H5121" i="3"/>
  <c r="G5121" i="3"/>
  <c r="F5121" i="3"/>
  <c r="L5120" i="3"/>
  <c r="E5120" i="3"/>
  <c r="L5119" i="3"/>
  <c r="E5119" i="3"/>
  <c r="M5119" i="3" s="1"/>
  <c r="L5118" i="3"/>
  <c r="E5118" i="3"/>
  <c r="L5117" i="3"/>
  <c r="E5117" i="3"/>
  <c r="M5117" i="3" s="1"/>
  <c r="L5116" i="3"/>
  <c r="L5115" i="3" s="1"/>
  <c r="E5116" i="3"/>
  <c r="K5115" i="3"/>
  <c r="J5115" i="3"/>
  <c r="J5230" i="3" s="1"/>
  <c r="I5115" i="3"/>
  <c r="H5115" i="3"/>
  <c r="G5115" i="3"/>
  <c r="F5115" i="3"/>
  <c r="F5230" i="3" s="1"/>
  <c r="L5114" i="3"/>
  <c r="E5114" i="3"/>
  <c r="L5113" i="3"/>
  <c r="E5113" i="3"/>
  <c r="K5112" i="3"/>
  <c r="K5230" i="3" s="1"/>
  <c r="J5112" i="3"/>
  <c r="I5112" i="3"/>
  <c r="I5230" i="3"/>
  <c r="H5112" i="3"/>
  <c r="G5112" i="3"/>
  <c r="G5230" i="3"/>
  <c r="F5112" i="3"/>
  <c r="E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M5084" i="3" s="1"/>
  <c r="L5083" i="3"/>
  <c r="E5083" i="3"/>
  <c r="L5082" i="3"/>
  <c r="E5082" i="3"/>
  <c r="M5082" i="3" s="1"/>
  <c r="L5080" i="3"/>
  <c r="M5080" i="3" s="1"/>
  <c r="E5080" i="3"/>
  <c r="L5079" i="3"/>
  <c r="E5079" i="3"/>
  <c r="M5079" i="3" s="1"/>
  <c r="L5078" i="3"/>
  <c r="E5078" i="3"/>
  <c r="M5078" i="3" s="1"/>
  <c r="L5077" i="3"/>
  <c r="E5077" i="3"/>
  <c r="E5076" i="3" s="1"/>
  <c r="K5076" i="3"/>
  <c r="J5076" i="3"/>
  <c r="I5076" i="3"/>
  <c r="H5076" i="3"/>
  <c r="G5076" i="3"/>
  <c r="F5076" i="3"/>
  <c r="L5075" i="3"/>
  <c r="E5075" i="3"/>
  <c r="M5075" i="3" s="1"/>
  <c r="L5074" i="3"/>
  <c r="E5074" i="3"/>
  <c r="L5073" i="3"/>
  <c r="L5072" i="3" s="1"/>
  <c r="M5073" i="3"/>
  <c r="E5073" i="3"/>
  <c r="K5072" i="3"/>
  <c r="J5072" i="3"/>
  <c r="I5072" i="3"/>
  <c r="H5072" i="3"/>
  <c r="G5072" i="3"/>
  <c r="F5072" i="3"/>
  <c r="L5071" i="3"/>
  <c r="E5071" i="3"/>
  <c r="M5071" i="3" s="1"/>
  <c r="L5070" i="3"/>
  <c r="E5070" i="3"/>
  <c r="M5070" i="3" s="1"/>
  <c r="L5069" i="3"/>
  <c r="E5069" i="3"/>
  <c r="L5068" i="3"/>
  <c r="M5068" i="3" s="1"/>
  <c r="E5068" i="3"/>
  <c r="L5067" i="3"/>
  <c r="E5067" i="3"/>
  <c r="L5066" i="3"/>
  <c r="E5066" i="3"/>
  <c r="L5065" i="3"/>
  <c r="E5065" i="3"/>
  <c r="K5064" i="3"/>
  <c r="J5064" i="3"/>
  <c r="I5064" i="3"/>
  <c r="H5064" i="3"/>
  <c r="G5064" i="3"/>
  <c r="F5064" i="3"/>
  <c r="L5063" i="3"/>
  <c r="E5063" i="3"/>
  <c r="M5063" i="3" s="1"/>
  <c r="L5062" i="3"/>
  <c r="E5062" i="3"/>
  <c r="M5062" i="3" s="1"/>
  <c r="L5061" i="3"/>
  <c r="L5060" i="3" s="1"/>
  <c r="E5061" i="3"/>
  <c r="M5061" i="3" s="1"/>
  <c r="K5060" i="3"/>
  <c r="J5060" i="3"/>
  <c r="I5060" i="3"/>
  <c r="H5060" i="3"/>
  <c r="G5060" i="3"/>
  <c r="F5060" i="3"/>
  <c r="L5059" i="3"/>
  <c r="E5059" i="3"/>
  <c r="L5058" i="3"/>
  <c r="E5058" i="3"/>
  <c r="M5058" i="3" s="1"/>
  <c r="L5057" i="3"/>
  <c r="E5057" i="3"/>
  <c r="L5056" i="3"/>
  <c r="E5056" i="3"/>
  <c r="M5056" i="3" s="1"/>
  <c r="L5055" i="3"/>
  <c r="E5055" i="3"/>
  <c r="M5055" i="3" s="1"/>
  <c r="L5054" i="3"/>
  <c r="L5053" i="3" s="1"/>
  <c r="E5054" i="3"/>
  <c r="M5054" i="3" s="1"/>
  <c r="K5053" i="3"/>
  <c r="J5053" i="3"/>
  <c r="I5053" i="3"/>
  <c r="H5053" i="3"/>
  <c r="G5053" i="3"/>
  <c r="F5053" i="3"/>
  <c r="L5052" i="3"/>
  <c r="M5052" i="3" s="1"/>
  <c r="E5052" i="3"/>
  <c r="L5051" i="3"/>
  <c r="E5051" i="3"/>
  <c r="L5050" i="3"/>
  <c r="M5050" i="3" s="1"/>
  <c r="E5050" i="3"/>
  <c r="L5049" i="3"/>
  <c r="E5049" i="3"/>
  <c r="M5049" i="3" s="1"/>
  <c r="L5048" i="3"/>
  <c r="E5048" i="3"/>
  <c r="M5048" i="3" s="1"/>
  <c r="L5047" i="3"/>
  <c r="E5047" i="3"/>
  <c r="K5046" i="3"/>
  <c r="J5046" i="3"/>
  <c r="I5046" i="3"/>
  <c r="H5046" i="3"/>
  <c r="G5046" i="3"/>
  <c r="F5046" i="3"/>
  <c r="L5045" i="3"/>
  <c r="E5045" i="3"/>
  <c r="M5045" i="3" s="1"/>
  <c r="L5044" i="3"/>
  <c r="E5044" i="3"/>
  <c r="M5044" i="3" s="1"/>
  <c r="L5043" i="3"/>
  <c r="E5043" i="3"/>
  <c r="M5043" i="3" s="1"/>
  <c r="L5042" i="3"/>
  <c r="E5042" i="3"/>
  <c r="L5041" i="3"/>
  <c r="E5041" i="3"/>
  <c r="L5040" i="3"/>
  <c r="E5040" i="3"/>
  <c r="M5040" i="3" s="1"/>
  <c r="L5039" i="3"/>
  <c r="L5037" i="3" s="1"/>
  <c r="E5039" i="3"/>
  <c r="M5039" i="3" s="1"/>
  <c r="L5038" i="3"/>
  <c r="E5038" i="3"/>
  <c r="M5038" i="3" s="1"/>
  <c r="K5037" i="3"/>
  <c r="J5037" i="3"/>
  <c r="I5037" i="3"/>
  <c r="H5037" i="3"/>
  <c r="G5037" i="3"/>
  <c r="F5037" i="3"/>
  <c r="L5036" i="3"/>
  <c r="E5036" i="3"/>
  <c r="M5035" i="3"/>
  <c r="L5035" i="3"/>
  <c r="E5035" i="3"/>
  <c r="L5034" i="3"/>
  <c r="E5034" i="3"/>
  <c r="M5034" i="3" s="1"/>
  <c r="L5033" i="3"/>
  <c r="E5033" i="3"/>
  <c r="M5033" i="3"/>
  <c r="L5032" i="3"/>
  <c r="M5032" i="3" s="1"/>
  <c r="E5032" i="3"/>
  <c r="L5031" i="3"/>
  <c r="E5031" i="3"/>
  <c r="M5031" i="3" s="1"/>
  <c r="L5030" i="3"/>
  <c r="E5030" i="3"/>
  <c r="L5029" i="3"/>
  <c r="L5028" i="3" s="1"/>
  <c r="E5029" i="3"/>
  <c r="E5028" i="3" s="1"/>
  <c r="K5028" i="3"/>
  <c r="J5028" i="3"/>
  <c r="I5028" i="3"/>
  <c r="H5028" i="3"/>
  <c r="G5028" i="3"/>
  <c r="F5028" i="3"/>
  <c r="L5027" i="3"/>
  <c r="E5027" i="3"/>
  <c r="M5027" i="3" s="1"/>
  <c r="L5026" i="3"/>
  <c r="E5026" i="3"/>
  <c r="M5026" i="3" s="1"/>
  <c r="L5025" i="3"/>
  <c r="E5025" i="3"/>
  <c r="E5024" i="3" s="1"/>
  <c r="K5024" i="3"/>
  <c r="J5024" i="3"/>
  <c r="I5024" i="3"/>
  <c r="H5024" i="3"/>
  <c r="G5024" i="3"/>
  <c r="F5024" i="3"/>
  <c r="M5023" i="3"/>
  <c r="L5023" i="3"/>
  <c r="E5023" i="3"/>
  <c r="L5022" i="3"/>
  <c r="M5022" i="3" s="1"/>
  <c r="E5022" i="3"/>
  <c r="L5021" i="3"/>
  <c r="E5021" i="3"/>
  <c r="M5021" i="3" s="1"/>
  <c r="L5020" i="3"/>
  <c r="M5020" i="3" s="1"/>
  <c r="E5020" i="3"/>
  <c r="L5019" i="3"/>
  <c r="E5019" i="3"/>
  <c r="E5018" i="3" s="1"/>
  <c r="K5018" i="3"/>
  <c r="J5018" i="3"/>
  <c r="I5018" i="3"/>
  <c r="H5018" i="3"/>
  <c r="G5018" i="3"/>
  <c r="F5018" i="3"/>
  <c r="L5017" i="3"/>
  <c r="E5017" i="3"/>
  <c r="M5017" i="3" s="1"/>
  <c r="L5016" i="3"/>
  <c r="E5016" i="3"/>
  <c r="M5016" i="3" s="1"/>
  <c r="L5015" i="3"/>
  <c r="E5015" i="3"/>
  <c r="M5015" i="3" s="1"/>
  <c r="L5014" i="3"/>
  <c r="E5014" i="3"/>
  <c r="L5013" i="3"/>
  <c r="L5012" i="3" s="1"/>
  <c r="E5013" i="3"/>
  <c r="K5012" i="3"/>
  <c r="J5012" i="3"/>
  <c r="I5012" i="3"/>
  <c r="H5012" i="3"/>
  <c r="G5012" i="3"/>
  <c r="F5012" i="3"/>
  <c r="L5011" i="3"/>
  <c r="E5011" i="3"/>
  <c r="M5011" i="3" s="1"/>
  <c r="L5010" i="3"/>
  <c r="E5010" i="3"/>
  <c r="M5010" i="3" s="1"/>
  <c r="L5009" i="3"/>
  <c r="E5009" i="3"/>
  <c r="L5008" i="3"/>
  <c r="K5008" i="3"/>
  <c r="J5008" i="3"/>
  <c r="I5008" i="3"/>
  <c r="H5008" i="3"/>
  <c r="G5008" i="3"/>
  <c r="F5008" i="3"/>
  <c r="L5007" i="3"/>
  <c r="E5007" i="3"/>
  <c r="M5007" i="3" s="1"/>
  <c r="L5006" i="3"/>
  <c r="E5006" i="3"/>
  <c r="M5006" i="3"/>
  <c r="M5005" i="3"/>
  <c r="L5005" i="3"/>
  <c r="E5005" i="3"/>
  <c r="L5004" i="3"/>
  <c r="M5004" i="3" s="1"/>
  <c r="E5004" i="3"/>
  <c r="L5003" i="3"/>
  <c r="E5003" i="3"/>
  <c r="M5003" i="3" s="1"/>
  <c r="L5002" i="3"/>
  <c r="M5002" i="3" s="1"/>
  <c r="E5002" i="3"/>
  <c r="L5001" i="3"/>
  <c r="E5001" i="3"/>
  <c r="L5000" i="3"/>
  <c r="E5000" i="3"/>
  <c r="L4999" i="3"/>
  <c r="M4999" i="3"/>
  <c r="E4999" i="3"/>
  <c r="L4998" i="3"/>
  <c r="E4998" i="3"/>
  <c r="M4998" i="3"/>
  <c r="L4997" i="3"/>
  <c r="E4997" i="3"/>
  <c r="M4997" i="3" s="1"/>
  <c r="M4996" i="3"/>
  <c r="L4996" i="3"/>
  <c r="E4996" i="3"/>
  <c r="L4995" i="3"/>
  <c r="E4995" i="3"/>
  <c r="M4995" i="3" s="1"/>
  <c r="L4994" i="3"/>
  <c r="E4994" i="3"/>
  <c r="M4994" i="3"/>
  <c r="L4993" i="3"/>
  <c r="M4993" i="3" s="1"/>
  <c r="E4993" i="3"/>
  <c r="L4992" i="3"/>
  <c r="E4992" i="3"/>
  <c r="L4991" i="3"/>
  <c r="E4991" i="3"/>
  <c r="M4991" i="3" s="1"/>
  <c r="K4990" i="3"/>
  <c r="J4990" i="3"/>
  <c r="I4990" i="3"/>
  <c r="H4990" i="3"/>
  <c r="G4990" i="3"/>
  <c r="F4990" i="3"/>
  <c r="L4989" i="3"/>
  <c r="E4989" i="3"/>
  <c r="M4989" i="3"/>
  <c r="L4988" i="3"/>
  <c r="M4988" i="3" s="1"/>
  <c r="E4988" i="3"/>
  <c r="L4987" i="3"/>
  <c r="E4987" i="3"/>
  <c r="M4987" i="3" s="1"/>
  <c r="L4986" i="3"/>
  <c r="E4986" i="3"/>
  <c r="M4986" i="3" s="1"/>
  <c r="L4985" i="3"/>
  <c r="E4985" i="3"/>
  <c r="E4981" i="3" s="1"/>
  <c r="L4984" i="3"/>
  <c r="E4984" i="3"/>
  <c r="M4984" i="3"/>
  <c r="M4983" i="3"/>
  <c r="L4983" i="3"/>
  <c r="E4983" i="3"/>
  <c r="L4982" i="3"/>
  <c r="L4981" i="3" s="1"/>
  <c r="E4982" i="3"/>
  <c r="K4981" i="3"/>
  <c r="J4981" i="3"/>
  <c r="I4981" i="3"/>
  <c r="H4981" i="3"/>
  <c r="G4981" i="3"/>
  <c r="F4981" i="3"/>
  <c r="L4980" i="3"/>
  <c r="E4980" i="3"/>
  <c r="L4979" i="3"/>
  <c r="E4979" i="3"/>
  <c r="M4979" i="3" s="1"/>
  <c r="L4978" i="3"/>
  <c r="M4978" i="3" s="1"/>
  <c r="E4978" i="3"/>
  <c r="L4977" i="3"/>
  <c r="E4977" i="3"/>
  <c r="M4977" i="3" s="1"/>
  <c r="L4976" i="3"/>
  <c r="E4976" i="3"/>
  <c r="M4976" i="3" s="1"/>
  <c r="K4975" i="3"/>
  <c r="J4975" i="3"/>
  <c r="I4975" i="3"/>
  <c r="H4975" i="3"/>
  <c r="G4975" i="3"/>
  <c r="F4975" i="3"/>
  <c r="L4974" i="3"/>
  <c r="E4974" i="3"/>
  <c r="E4972" i="3" s="1"/>
  <c r="L4973" i="3"/>
  <c r="L4972" i="3" s="1"/>
  <c r="E4973" i="3"/>
  <c r="K4972" i="3"/>
  <c r="J4972" i="3"/>
  <c r="J5090" i="3" s="1"/>
  <c r="I4972" i="3"/>
  <c r="H4972" i="3"/>
  <c r="H5090" i="3" s="1"/>
  <c r="G4972" i="3"/>
  <c r="F4972" i="3"/>
  <c r="F5090" i="3" s="1"/>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M4944" i="3" s="1"/>
  <c r="L4943" i="3"/>
  <c r="E4943" i="3"/>
  <c r="M4942" i="3"/>
  <c r="L4942" i="3"/>
  <c r="L4941" i="3" s="1"/>
  <c r="E4942" i="3"/>
  <c r="L4940" i="3"/>
  <c r="M4940" i="3"/>
  <c r="E4940" i="3"/>
  <c r="L4939" i="3"/>
  <c r="E4939" i="3"/>
  <c r="M4939" i="3" s="1"/>
  <c r="L4938" i="3"/>
  <c r="E4938" i="3"/>
  <c r="M4938" i="3" s="1"/>
  <c r="L4937" i="3"/>
  <c r="E4937" i="3"/>
  <c r="E4936" i="3" s="1"/>
  <c r="K4936" i="3"/>
  <c r="J4936" i="3"/>
  <c r="I4936" i="3"/>
  <c r="H4936" i="3"/>
  <c r="G4936" i="3"/>
  <c r="F4936" i="3"/>
  <c r="L4935" i="3"/>
  <c r="E4935" i="3"/>
  <c r="L4934" i="3"/>
  <c r="E4934" i="3"/>
  <c r="L4933" i="3"/>
  <c r="L4932" i="3" s="1"/>
  <c r="E4933" i="3"/>
  <c r="K4932" i="3"/>
  <c r="J4932" i="3"/>
  <c r="I4932" i="3"/>
  <c r="H4932" i="3"/>
  <c r="G4932" i="3"/>
  <c r="F4932" i="3"/>
  <c r="L4931" i="3"/>
  <c r="E4931" i="3"/>
  <c r="L4930" i="3"/>
  <c r="E4930" i="3"/>
  <c r="M4930" i="3" s="1"/>
  <c r="L4929" i="3"/>
  <c r="M4929" i="3" s="1"/>
  <c r="E4929" i="3"/>
  <c r="L4928" i="3"/>
  <c r="E4928" i="3"/>
  <c r="L4927" i="3"/>
  <c r="E4927" i="3"/>
  <c r="L4926" i="3"/>
  <c r="E4926" i="3"/>
  <c r="M4926" i="3" s="1"/>
  <c r="L4925" i="3"/>
  <c r="E4925" i="3"/>
  <c r="M4925" i="3" s="1"/>
  <c r="K4924" i="3"/>
  <c r="J4924" i="3"/>
  <c r="I4924" i="3"/>
  <c r="H4924" i="3"/>
  <c r="G4924" i="3"/>
  <c r="F4924" i="3"/>
  <c r="L4923" i="3"/>
  <c r="E4923" i="3"/>
  <c r="L4922" i="3"/>
  <c r="E4922" i="3"/>
  <c r="M4921" i="3"/>
  <c r="L4921" i="3"/>
  <c r="L4920" i="3" s="1"/>
  <c r="E4921" i="3"/>
  <c r="E4920" i="3" s="1"/>
  <c r="K4920" i="3"/>
  <c r="J4920" i="3"/>
  <c r="I4920" i="3"/>
  <c r="H4920" i="3"/>
  <c r="G4920" i="3"/>
  <c r="F4920" i="3"/>
  <c r="L4919" i="3"/>
  <c r="E4919" i="3"/>
  <c r="M4919" i="3" s="1"/>
  <c r="M4918" i="3"/>
  <c r="L4918" i="3"/>
  <c r="E4918" i="3"/>
  <c r="L4917" i="3"/>
  <c r="E4917" i="3"/>
  <c r="M4917" i="3" s="1"/>
  <c r="L4916" i="3"/>
  <c r="E4916" i="3"/>
  <c r="M4916" i="3" s="1"/>
  <c r="L4915" i="3"/>
  <c r="E4915" i="3"/>
  <c r="M4915" i="3" s="1"/>
  <c r="L4914" i="3"/>
  <c r="E4914" i="3"/>
  <c r="K4913" i="3"/>
  <c r="J4913" i="3"/>
  <c r="I4913" i="3"/>
  <c r="H4913" i="3"/>
  <c r="G4913" i="3"/>
  <c r="F4913" i="3"/>
  <c r="L4912" i="3"/>
  <c r="E4912" i="3"/>
  <c r="M4912" i="3" s="1"/>
  <c r="L4911" i="3"/>
  <c r="E4911" i="3"/>
  <c r="L4910" i="3"/>
  <c r="E4910" i="3"/>
  <c r="L4909" i="3"/>
  <c r="E4909" i="3"/>
  <c r="L4908" i="3"/>
  <c r="M4908" i="3" s="1"/>
  <c r="E4908" i="3"/>
  <c r="L4907" i="3"/>
  <c r="M4907" i="3" s="1"/>
  <c r="E4907" i="3"/>
  <c r="K4906" i="3"/>
  <c r="J4906" i="3"/>
  <c r="I4906" i="3"/>
  <c r="H4906" i="3"/>
  <c r="G4906" i="3"/>
  <c r="F4906" i="3"/>
  <c r="L4905" i="3"/>
  <c r="E4905" i="3"/>
  <c r="L4904" i="3"/>
  <c r="E4904" i="3"/>
  <c r="L4903" i="3"/>
  <c r="E4903" i="3"/>
  <c r="L4902" i="3"/>
  <c r="E4902" i="3"/>
  <c r="L4901" i="3"/>
  <c r="M4901" i="3" s="1"/>
  <c r="E4901" i="3"/>
  <c r="L4900" i="3"/>
  <c r="E4900" i="3"/>
  <c r="M4900" i="3"/>
  <c r="L4899" i="3"/>
  <c r="E4899" i="3"/>
  <c r="M4899" i="3" s="1"/>
  <c r="M4898" i="3"/>
  <c r="L4898" i="3"/>
  <c r="E4898" i="3"/>
  <c r="K4897" i="3"/>
  <c r="J4897" i="3"/>
  <c r="I4897" i="3"/>
  <c r="H4897" i="3"/>
  <c r="G4897" i="3"/>
  <c r="F4897" i="3"/>
  <c r="L4896" i="3"/>
  <c r="M4896" i="3" s="1"/>
  <c r="E4896" i="3"/>
  <c r="L4895" i="3"/>
  <c r="E4895" i="3"/>
  <c r="L4894" i="3"/>
  <c r="E4894" i="3"/>
  <c r="L4893" i="3"/>
  <c r="E4893" i="3"/>
  <c r="L4892" i="3"/>
  <c r="E4892" i="3"/>
  <c r="M4892" i="3" s="1"/>
  <c r="L4891" i="3"/>
  <c r="E4891" i="3"/>
  <c r="M4891" i="3" s="1"/>
  <c r="L4890" i="3"/>
  <c r="E4890" i="3"/>
  <c r="L4889" i="3"/>
  <c r="E4889" i="3"/>
  <c r="K4888" i="3"/>
  <c r="J4888" i="3"/>
  <c r="I4888" i="3"/>
  <c r="H4888" i="3"/>
  <c r="G4888" i="3"/>
  <c r="F4888" i="3"/>
  <c r="L4887" i="3"/>
  <c r="E4887" i="3"/>
  <c r="M4887" i="3" s="1"/>
  <c r="L4886" i="3"/>
  <c r="E4886" i="3"/>
  <c r="L4885" i="3"/>
  <c r="E4885" i="3"/>
  <c r="K4884" i="3"/>
  <c r="J4884" i="3"/>
  <c r="I4884" i="3"/>
  <c r="H4884" i="3"/>
  <c r="G4884" i="3"/>
  <c r="F4884" i="3"/>
  <c r="L4883" i="3"/>
  <c r="E4883" i="3"/>
  <c r="M4883" i="3" s="1"/>
  <c r="L4882" i="3"/>
  <c r="E4882" i="3"/>
  <c r="M4882" i="3" s="1"/>
  <c r="L4881" i="3"/>
  <c r="E4881" i="3"/>
  <c r="L4880" i="3"/>
  <c r="E4880" i="3"/>
  <c r="L4879" i="3"/>
  <c r="L4878" i="3" s="1"/>
  <c r="E4879" i="3"/>
  <c r="M4879" i="3" s="1"/>
  <c r="K4878" i="3"/>
  <c r="J4878" i="3"/>
  <c r="I4878" i="3"/>
  <c r="H4878" i="3"/>
  <c r="G4878" i="3"/>
  <c r="F4878" i="3"/>
  <c r="E4878" i="3"/>
  <c r="M4878" i="3" s="1"/>
  <c r="L4877" i="3"/>
  <c r="E4877" i="3"/>
  <c r="L4876" i="3"/>
  <c r="E4876" i="3"/>
  <c r="M4876" i="3" s="1"/>
  <c r="L4875" i="3"/>
  <c r="E4875" i="3"/>
  <c r="L4874" i="3"/>
  <c r="M4874" i="3" s="1"/>
  <c r="E4874" i="3"/>
  <c r="L4873" i="3"/>
  <c r="E4873" i="3"/>
  <c r="M4873" i="3"/>
  <c r="K4872" i="3"/>
  <c r="J4872" i="3"/>
  <c r="I4872" i="3"/>
  <c r="H4872" i="3"/>
  <c r="G4872" i="3"/>
  <c r="F4872" i="3"/>
  <c r="L4871" i="3"/>
  <c r="E4871" i="3"/>
  <c r="M4871" i="3" s="1"/>
  <c r="L4870" i="3"/>
  <c r="E4870" i="3"/>
  <c r="M4870" i="3" s="1"/>
  <c r="L4869" i="3"/>
  <c r="L4868" i="3" s="1"/>
  <c r="E4869" i="3"/>
  <c r="K4868" i="3"/>
  <c r="J4868" i="3"/>
  <c r="I4868" i="3"/>
  <c r="H4868" i="3"/>
  <c r="G4868" i="3"/>
  <c r="F4868" i="3"/>
  <c r="L4867" i="3"/>
  <c r="E4867" i="3"/>
  <c r="M4867" i="3" s="1"/>
  <c r="L4866" i="3"/>
  <c r="E4866" i="3"/>
  <c r="M4866" i="3" s="1"/>
  <c r="L4865" i="3"/>
  <c r="E4865" i="3"/>
  <c r="M4865" i="3" s="1"/>
  <c r="L4864" i="3"/>
  <c r="E4864" i="3"/>
  <c r="M4864" i="3" s="1"/>
  <c r="L4863" i="3"/>
  <c r="E4863" i="3"/>
  <c r="M4863" i="3" s="1"/>
  <c r="L4862" i="3"/>
  <c r="E4862" i="3"/>
  <c r="L4861" i="3"/>
  <c r="M4861" i="3" s="1"/>
  <c r="E4861" i="3"/>
  <c r="L4860" i="3"/>
  <c r="E4860" i="3"/>
  <c r="M4860" i="3" s="1"/>
  <c r="L4859" i="3"/>
  <c r="E4859" i="3"/>
  <c r="M4859" i="3" s="1"/>
  <c r="L4858" i="3"/>
  <c r="E4858" i="3"/>
  <c r="M4858" i="3" s="1"/>
  <c r="L4857" i="3"/>
  <c r="E4857" i="3"/>
  <c r="M4857" i="3" s="1"/>
  <c r="L4856" i="3"/>
  <c r="E4856" i="3"/>
  <c r="M4856" i="3" s="1"/>
  <c r="L4855" i="3"/>
  <c r="E4855" i="3"/>
  <c r="M4855" i="3" s="1"/>
  <c r="L4854" i="3"/>
  <c r="E4854" i="3"/>
  <c r="L4853" i="3"/>
  <c r="M4853" i="3" s="1"/>
  <c r="E4853" i="3"/>
  <c r="L4852" i="3"/>
  <c r="E4852" i="3"/>
  <c r="L4851" i="3"/>
  <c r="L4850" i="3" s="1"/>
  <c r="E4851" i="3"/>
  <c r="M4851" i="3" s="1"/>
  <c r="K4850" i="3"/>
  <c r="J4850" i="3"/>
  <c r="I4850" i="3"/>
  <c r="H4850" i="3"/>
  <c r="G4850" i="3"/>
  <c r="F4850" i="3"/>
  <c r="L4849" i="3"/>
  <c r="E4849" i="3"/>
  <c r="M4849" i="3"/>
  <c r="L4848" i="3"/>
  <c r="E4848" i="3"/>
  <c r="M4848" i="3" s="1"/>
  <c r="L4847" i="3"/>
  <c r="E4847" i="3"/>
  <c r="L4846" i="3"/>
  <c r="E4846" i="3"/>
  <c r="M4846" i="3" s="1"/>
  <c r="L4845" i="3"/>
  <c r="E4845" i="3"/>
  <c r="L4844" i="3"/>
  <c r="E4844" i="3"/>
  <c r="L4843" i="3"/>
  <c r="M4843" i="3" s="1"/>
  <c r="E4843" i="3"/>
  <c r="L4842" i="3"/>
  <c r="E4842" i="3"/>
  <c r="M4842" i="3"/>
  <c r="K4841" i="3"/>
  <c r="J4841" i="3"/>
  <c r="I4841" i="3"/>
  <c r="H4841" i="3"/>
  <c r="G4841" i="3"/>
  <c r="F4841" i="3"/>
  <c r="L4840" i="3"/>
  <c r="M4840" i="3"/>
  <c r="E4840" i="3"/>
  <c r="L4839" i="3"/>
  <c r="E4839" i="3"/>
  <c r="M4839" i="3" s="1"/>
  <c r="L4838" i="3"/>
  <c r="M4838" i="3" s="1"/>
  <c r="E4838" i="3"/>
  <c r="L4837" i="3"/>
  <c r="M4837" i="3" s="1"/>
  <c r="E4837" i="3"/>
  <c r="L4836" i="3"/>
  <c r="E4836" i="3"/>
  <c r="M4836" i="3" s="1"/>
  <c r="K4835" i="3"/>
  <c r="J4835" i="3"/>
  <c r="I4835" i="3"/>
  <c r="H4835" i="3"/>
  <c r="G4835" i="3"/>
  <c r="F4835" i="3"/>
  <c r="L4834" i="3"/>
  <c r="E4834" i="3"/>
  <c r="E4832" i="3"/>
  <c r="M4833" i="3"/>
  <c r="L4833" i="3"/>
  <c r="L4832" i="3" s="1"/>
  <c r="E4833" i="3"/>
  <c r="K4832" i="3"/>
  <c r="K4950" i="3" s="1"/>
  <c r="J4832" i="3"/>
  <c r="I4832" i="3"/>
  <c r="I4950" i="3"/>
  <c r="H4832" i="3"/>
  <c r="G4832" i="3"/>
  <c r="F4832" i="3"/>
  <c r="F4950" i="3" s="1"/>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6" i="3" s="1"/>
  <c r="M4805" i="3"/>
  <c r="L4804" i="3"/>
  <c r="E4804" i="3"/>
  <c r="M4804" i="3" s="1"/>
  <c r="L4803" i="3"/>
  <c r="M4803" i="3" s="1"/>
  <c r="E4803" i="3"/>
  <c r="L4802" i="3"/>
  <c r="E4802" i="3"/>
  <c r="M4802" i="3" s="1"/>
  <c r="L4800" i="3"/>
  <c r="M4800" i="3" s="1"/>
  <c r="E4800" i="3"/>
  <c r="L4799" i="3"/>
  <c r="E4799" i="3"/>
  <c r="M4799" i="3" s="1"/>
  <c r="L4798" i="3"/>
  <c r="M4798" i="3" s="1"/>
  <c r="E4798" i="3"/>
  <c r="L4797" i="3"/>
  <c r="M4797" i="3" s="1"/>
  <c r="E4797" i="3"/>
  <c r="K4796" i="3"/>
  <c r="J4796" i="3"/>
  <c r="I4796" i="3"/>
  <c r="H4796" i="3"/>
  <c r="G4796" i="3"/>
  <c r="F4796" i="3"/>
  <c r="L4795" i="3"/>
  <c r="E4795" i="3"/>
  <c r="L4794" i="3"/>
  <c r="M4794" i="3" s="1"/>
  <c r="E4794" i="3"/>
  <c r="L4793" i="3"/>
  <c r="L4792" i="3" s="1"/>
  <c r="E4793" i="3"/>
  <c r="E4792" i="3" s="1"/>
  <c r="K4792" i="3"/>
  <c r="J4792" i="3"/>
  <c r="I4792" i="3"/>
  <c r="H4792" i="3"/>
  <c r="G4792" i="3"/>
  <c r="F4792" i="3"/>
  <c r="L4791" i="3"/>
  <c r="E4791" i="3"/>
  <c r="L4790" i="3"/>
  <c r="E4790" i="3"/>
  <c r="M4790" i="3"/>
  <c r="L4789" i="3"/>
  <c r="E4789" i="3"/>
  <c r="L4788" i="3"/>
  <c r="E4788" i="3"/>
  <c r="L4787" i="3"/>
  <c r="E4787" i="3"/>
  <c r="L4786" i="3"/>
  <c r="E4786" i="3"/>
  <c r="M4786" i="3" s="1"/>
  <c r="L4785" i="3"/>
  <c r="M4785" i="3" s="1"/>
  <c r="E4785" i="3"/>
  <c r="K4784" i="3"/>
  <c r="J4784" i="3"/>
  <c r="I4784" i="3"/>
  <c r="H4784" i="3"/>
  <c r="G4784" i="3"/>
  <c r="F4784" i="3"/>
  <c r="L4783" i="3"/>
  <c r="E4783" i="3"/>
  <c r="M4783" i="3"/>
  <c r="L4782" i="3"/>
  <c r="E4782" i="3"/>
  <c r="M4782" i="3" s="1"/>
  <c r="L4781" i="3"/>
  <c r="E4781" i="3"/>
  <c r="M4781" i="3" s="1"/>
  <c r="L4780" i="3"/>
  <c r="K4780" i="3"/>
  <c r="J4780" i="3"/>
  <c r="I4780" i="3"/>
  <c r="H4780" i="3"/>
  <c r="G4780" i="3"/>
  <c r="F4780" i="3"/>
  <c r="M4779" i="3"/>
  <c r="L4779" i="3"/>
  <c r="E4779" i="3"/>
  <c r="L4778" i="3"/>
  <c r="E4778" i="3"/>
  <c r="M4778" i="3" s="1"/>
  <c r="L4777" i="3"/>
  <c r="E4777" i="3"/>
  <c r="M4777" i="3" s="1"/>
  <c r="L4776" i="3"/>
  <c r="E4776" i="3"/>
  <c r="L4775" i="3"/>
  <c r="M4775" i="3" s="1"/>
  <c r="E4775" i="3"/>
  <c r="L4774" i="3"/>
  <c r="L4773" i="3" s="1"/>
  <c r="E4774" i="3"/>
  <c r="K4773" i="3"/>
  <c r="J4773" i="3"/>
  <c r="I4773" i="3"/>
  <c r="H4773" i="3"/>
  <c r="G4773" i="3"/>
  <c r="F4773" i="3"/>
  <c r="L4772" i="3"/>
  <c r="E4772" i="3"/>
  <c r="M4772" i="3" s="1"/>
  <c r="L4771" i="3"/>
  <c r="E4771" i="3"/>
  <c r="L4770" i="3"/>
  <c r="M4770" i="3" s="1"/>
  <c r="E4770" i="3"/>
  <c r="L4769" i="3"/>
  <c r="E4769" i="3"/>
  <c r="L4768" i="3"/>
  <c r="E4768" i="3"/>
  <c r="M4768" i="3"/>
  <c r="L4767" i="3"/>
  <c r="E4767" i="3"/>
  <c r="K4766" i="3"/>
  <c r="J4766" i="3"/>
  <c r="I4766" i="3"/>
  <c r="H4766" i="3"/>
  <c r="G4766" i="3"/>
  <c r="F4766" i="3"/>
  <c r="L4765" i="3"/>
  <c r="E4765" i="3"/>
  <c r="M4765" i="3" s="1"/>
  <c r="L4764" i="3"/>
  <c r="E4764" i="3"/>
  <c r="L4763" i="3"/>
  <c r="M4763" i="3" s="1"/>
  <c r="E4763" i="3"/>
  <c r="L4762" i="3"/>
  <c r="L4757" i="3" s="1"/>
  <c r="E4762" i="3"/>
  <c r="L4761" i="3"/>
  <c r="E4761" i="3"/>
  <c r="M4761" i="3"/>
  <c r="L4760" i="3"/>
  <c r="E4760" i="3"/>
  <c r="M4760" i="3" s="1"/>
  <c r="L4759" i="3"/>
  <c r="E4759" i="3"/>
  <c r="L4758" i="3"/>
  <c r="E4758" i="3"/>
  <c r="M4758" i="3" s="1"/>
  <c r="K4757" i="3"/>
  <c r="J4757" i="3"/>
  <c r="I4757" i="3"/>
  <c r="H4757" i="3"/>
  <c r="G4757" i="3"/>
  <c r="F4757" i="3"/>
  <c r="L4756" i="3"/>
  <c r="E4756" i="3"/>
  <c r="M4756" i="3"/>
  <c r="L4755" i="3"/>
  <c r="E4755" i="3"/>
  <c r="M4755" i="3" s="1"/>
  <c r="L4754" i="3"/>
  <c r="E4754" i="3"/>
  <c r="L4753" i="3"/>
  <c r="E4753" i="3"/>
  <c r="M4753" i="3" s="1"/>
  <c r="L4752" i="3"/>
  <c r="E4752" i="3"/>
  <c r="M4752" i="3" s="1"/>
  <c r="L4751" i="3"/>
  <c r="E4751" i="3"/>
  <c r="L4750" i="3"/>
  <c r="M4750" i="3" s="1"/>
  <c r="E4750" i="3"/>
  <c r="L4749" i="3"/>
  <c r="E4749" i="3"/>
  <c r="E4748" i="3" s="1"/>
  <c r="K4748" i="3"/>
  <c r="J4748" i="3"/>
  <c r="I4748" i="3"/>
  <c r="H4748" i="3"/>
  <c r="G4748" i="3"/>
  <c r="F4748" i="3"/>
  <c r="L4747" i="3"/>
  <c r="E4747" i="3"/>
  <c r="L4746" i="3"/>
  <c r="E4746" i="3"/>
  <c r="M4746" i="3" s="1"/>
  <c r="L4745" i="3"/>
  <c r="E4745" i="3"/>
  <c r="M4745" i="3" s="1"/>
  <c r="K4744" i="3"/>
  <c r="J4744" i="3"/>
  <c r="I4744" i="3"/>
  <c r="H4744" i="3"/>
  <c r="G4744" i="3"/>
  <c r="F4744" i="3"/>
  <c r="L4743" i="3"/>
  <c r="M4743" i="3" s="1"/>
  <c r="E4743" i="3"/>
  <c r="L4742" i="3"/>
  <c r="E4742" i="3"/>
  <c r="M4742" i="3" s="1"/>
  <c r="L4741" i="3"/>
  <c r="E4741" i="3"/>
  <c r="M4741" i="3" s="1"/>
  <c r="L4740" i="3"/>
  <c r="E4740" i="3"/>
  <c r="M4740" i="3" s="1"/>
  <c r="L4739" i="3"/>
  <c r="L4738" i="3"/>
  <c r="E4739" i="3"/>
  <c r="M4739" i="3" s="1"/>
  <c r="K4738" i="3"/>
  <c r="J4738" i="3"/>
  <c r="I4738" i="3"/>
  <c r="H4738" i="3"/>
  <c r="G4738" i="3"/>
  <c r="F4738" i="3"/>
  <c r="L4737" i="3"/>
  <c r="E4737" i="3"/>
  <c r="M4737" i="3" s="1"/>
  <c r="L4736" i="3"/>
  <c r="E4736" i="3"/>
  <c r="L4735" i="3"/>
  <c r="E4735" i="3"/>
  <c r="L4734" i="3"/>
  <c r="E4734" i="3"/>
  <c r="L4733" i="3"/>
  <c r="E4733" i="3"/>
  <c r="K4732" i="3"/>
  <c r="J4732" i="3"/>
  <c r="I4732" i="3"/>
  <c r="H4732" i="3"/>
  <c r="G4732" i="3"/>
  <c r="F4732" i="3"/>
  <c r="E4732" i="3"/>
  <c r="L4731" i="3"/>
  <c r="E4731" i="3"/>
  <c r="M4731" i="3" s="1"/>
  <c r="L4730" i="3"/>
  <c r="E4730" i="3"/>
  <c r="L4729" i="3"/>
  <c r="E4729" i="3"/>
  <c r="M4729" i="3" s="1"/>
  <c r="K4728" i="3"/>
  <c r="J4728" i="3"/>
  <c r="I4728" i="3"/>
  <c r="H4728" i="3"/>
  <c r="G4728" i="3"/>
  <c r="F4728" i="3"/>
  <c r="L4727" i="3"/>
  <c r="E4727" i="3"/>
  <c r="M4727" i="3" s="1"/>
  <c r="L4726" i="3"/>
  <c r="M4726" i="3" s="1"/>
  <c r="E4726" i="3"/>
  <c r="L4725" i="3"/>
  <c r="E4725" i="3"/>
  <c r="L4724" i="3"/>
  <c r="E4724" i="3"/>
  <c r="L4723" i="3"/>
  <c r="E4723" i="3"/>
  <c r="M4723" i="3" s="1"/>
  <c r="L4722" i="3"/>
  <c r="E4722" i="3"/>
  <c r="M4722" i="3"/>
  <c r="L4721" i="3"/>
  <c r="M4721" i="3" s="1"/>
  <c r="E4721" i="3"/>
  <c r="L4720" i="3"/>
  <c r="E4720" i="3"/>
  <c r="L4719" i="3"/>
  <c r="E4719" i="3"/>
  <c r="L4718" i="3"/>
  <c r="E4718" i="3"/>
  <c r="M4718" i="3"/>
  <c r="L4717" i="3"/>
  <c r="E4717" i="3"/>
  <c r="L4716" i="3"/>
  <c r="E4716" i="3"/>
  <c r="L4715" i="3"/>
  <c r="E4715" i="3"/>
  <c r="M4715" i="3" s="1"/>
  <c r="L4714" i="3"/>
  <c r="E4714" i="3"/>
  <c r="M4714" i="3" s="1"/>
  <c r="L4713" i="3"/>
  <c r="E4713" i="3"/>
  <c r="L4712" i="3"/>
  <c r="M4712" i="3" s="1"/>
  <c r="E4712" i="3"/>
  <c r="L4711" i="3"/>
  <c r="E4711" i="3"/>
  <c r="M4711" i="3" s="1"/>
  <c r="K4710" i="3"/>
  <c r="J4710" i="3"/>
  <c r="I4710" i="3"/>
  <c r="H4710" i="3"/>
  <c r="G4710" i="3"/>
  <c r="F4710" i="3"/>
  <c r="L4709" i="3"/>
  <c r="E4709" i="3"/>
  <c r="M4709" i="3" s="1"/>
  <c r="L4708" i="3"/>
  <c r="E4708" i="3"/>
  <c r="M4708" i="3" s="1"/>
  <c r="L4707" i="3"/>
  <c r="E4707" i="3"/>
  <c r="M4707" i="3" s="1"/>
  <c r="L4706" i="3"/>
  <c r="E4706" i="3"/>
  <c r="L4705" i="3"/>
  <c r="E4705" i="3"/>
  <c r="L4704" i="3"/>
  <c r="E4704" i="3"/>
  <c r="L4703" i="3"/>
  <c r="M4703" i="3" s="1"/>
  <c r="E4703" i="3"/>
  <c r="L4702" i="3"/>
  <c r="L4701" i="3" s="1"/>
  <c r="E4702" i="3"/>
  <c r="M4702" i="3" s="1"/>
  <c r="K4701" i="3"/>
  <c r="J4701" i="3"/>
  <c r="I4701" i="3"/>
  <c r="H4701" i="3"/>
  <c r="G4701" i="3"/>
  <c r="G4810" i="3" s="1"/>
  <c r="F4701" i="3"/>
  <c r="L4700" i="3"/>
  <c r="M4700" i="3" s="1"/>
  <c r="E4700" i="3"/>
  <c r="L4699" i="3"/>
  <c r="E4699" i="3"/>
  <c r="L4698" i="3"/>
  <c r="E4698" i="3"/>
  <c r="M4698" i="3"/>
  <c r="L4697" i="3"/>
  <c r="E4697" i="3"/>
  <c r="L4696" i="3"/>
  <c r="E4696" i="3"/>
  <c r="K4695" i="3"/>
  <c r="J4695" i="3"/>
  <c r="I4695" i="3"/>
  <c r="H4695" i="3"/>
  <c r="G4695" i="3"/>
  <c r="F4695" i="3"/>
  <c r="L4694" i="3"/>
  <c r="E4694" i="3"/>
  <c r="M4694" i="3" s="1"/>
  <c r="L4693" i="3"/>
  <c r="L4692" i="3" s="1"/>
  <c r="E4693" i="3"/>
  <c r="M4693" i="3" s="1"/>
  <c r="K4692" i="3"/>
  <c r="K4810" i="3"/>
  <c r="J4692" i="3"/>
  <c r="I4692" i="3"/>
  <c r="I4810" i="3" s="1"/>
  <c r="H4692" i="3"/>
  <c r="H4810" i="3" s="1"/>
  <c r="G4692" i="3"/>
  <c r="F4692" i="3"/>
  <c r="C4689" i="3"/>
  <c r="N4807"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6" i="3" s="1"/>
  <c r="M4665" i="3"/>
  <c r="L4664" i="3"/>
  <c r="E4664" i="3"/>
  <c r="M4663" i="3"/>
  <c r="L4663" i="3"/>
  <c r="E4663" i="3"/>
  <c r="L4662" i="3"/>
  <c r="M4662" i="3" s="1"/>
  <c r="L4661" i="3"/>
  <c r="E4662" i="3"/>
  <c r="E4661" i="3"/>
  <c r="L4660" i="3"/>
  <c r="M4660" i="3" s="1"/>
  <c r="E4660" i="3"/>
  <c r="L4659" i="3"/>
  <c r="E4659" i="3"/>
  <c r="M4659" i="3" s="1"/>
  <c r="L4658" i="3"/>
  <c r="E4658" i="3"/>
  <c r="E4656" i="3" s="1"/>
  <c r="L4657" i="3"/>
  <c r="M4657" i="3" s="1"/>
  <c r="E4657" i="3"/>
  <c r="K4656" i="3"/>
  <c r="J4656" i="3"/>
  <c r="I4656" i="3"/>
  <c r="H4656" i="3"/>
  <c r="G4656" i="3"/>
  <c r="F4656" i="3"/>
  <c r="L4655" i="3"/>
  <c r="E4655" i="3"/>
  <c r="M4655" i="3"/>
  <c r="L4654" i="3"/>
  <c r="E4654" i="3"/>
  <c r="L4653" i="3"/>
  <c r="L4652" i="3" s="1"/>
  <c r="E4653" i="3"/>
  <c r="M4653" i="3" s="1"/>
  <c r="K4652" i="3"/>
  <c r="J4652" i="3"/>
  <c r="I4652" i="3"/>
  <c r="H4652" i="3"/>
  <c r="G4652" i="3"/>
  <c r="F4652" i="3"/>
  <c r="L4651" i="3"/>
  <c r="M4651" i="3"/>
  <c r="E4651" i="3"/>
  <c r="L4650" i="3"/>
  <c r="M4650" i="3" s="1"/>
  <c r="E4650" i="3"/>
  <c r="L4649" i="3"/>
  <c r="E4649" i="3"/>
  <c r="M4649" i="3" s="1"/>
  <c r="L4648" i="3"/>
  <c r="E4648" i="3"/>
  <c r="M4648" i="3" s="1"/>
  <c r="L4647" i="3"/>
  <c r="M4647" i="3"/>
  <c r="E4647" i="3"/>
  <c r="L4646" i="3"/>
  <c r="M4646" i="3" s="1"/>
  <c r="E4646" i="3"/>
  <c r="L4645" i="3"/>
  <c r="E4645" i="3"/>
  <c r="M4645" i="3" s="1"/>
  <c r="K4644" i="3"/>
  <c r="J4644" i="3"/>
  <c r="I4644" i="3"/>
  <c r="H4644" i="3"/>
  <c r="G4644" i="3"/>
  <c r="F4644" i="3"/>
  <c r="L4643" i="3"/>
  <c r="E4643" i="3"/>
  <c r="L4642" i="3"/>
  <c r="E4642" i="3"/>
  <c r="L4641" i="3"/>
  <c r="L4640" i="3" s="1"/>
  <c r="E4641" i="3"/>
  <c r="K4640" i="3"/>
  <c r="J4640" i="3"/>
  <c r="I4640" i="3"/>
  <c r="H4640" i="3"/>
  <c r="G4640" i="3"/>
  <c r="F4640" i="3"/>
  <c r="L4639" i="3"/>
  <c r="E4639" i="3"/>
  <c r="M4639" i="3" s="1"/>
  <c r="L4638" i="3"/>
  <c r="E4638" i="3"/>
  <c r="M4638" i="3" s="1"/>
  <c r="L4637" i="3"/>
  <c r="E4637" i="3"/>
  <c r="M4637" i="3" s="1"/>
  <c r="L4636" i="3"/>
  <c r="E4636" i="3"/>
  <c r="M4636" i="3" s="1"/>
  <c r="L4635" i="3"/>
  <c r="E4635" i="3"/>
  <c r="M4635" i="3" s="1"/>
  <c r="L4634" i="3"/>
  <c r="E4634" i="3"/>
  <c r="K4633" i="3"/>
  <c r="J4633" i="3"/>
  <c r="I4633" i="3"/>
  <c r="H4633" i="3"/>
  <c r="G4633" i="3"/>
  <c r="F4633" i="3"/>
  <c r="L4632" i="3"/>
  <c r="E4632" i="3"/>
  <c r="M4632" i="3" s="1"/>
  <c r="L4631" i="3"/>
  <c r="E4631" i="3"/>
  <c r="M4631" i="3"/>
  <c r="L4630" i="3"/>
  <c r="M4630" i="3" s="1"/>
  <c r="E4630" i="3"/>
  <c r="L4629" i="3"/>
  <c r="M4629" i="3" s="1"/>
  <c r="E4629" i="3"/>
  <c r="L4628" i="3"/>
  <c r="E4628" i="3"/>
  <c r="M4628" i="3"/>
  <c r="L4627" i="3"/>
  <c r="E4627" i="3"/>
  <c r="M4627" i="3" s="1"/>
  <c r="K4626" i="3"/>
  <c r="J4626" i="3"/>
  <c r="I4626" i="3"/>
  <c r="H4626" i="3"/>
  <c r="G4626" i="3"/>
  <c r="F4626" i="3"/>
  <c r="L4625" i="3"/>
  <c r="E4625" i="3"/>
  <c r="L4624" i="3"/>
  <c r="E4624" i="3"/>
  <c r="L4623" i="3"/>
  <c r="E4623" i="3"/>
  <c r="L4622" i="3"/>
  <c r="M4622" i="3" s="1"/>
  <c r="E4622" i="3"/>
  <c r="L4621" i="3"/>
  <c r="E4621" i="3"/>
  <c r="L4620" i="3"/>
  <c r="E4620" i="3"/>
  <c r="L4619" i="3"/>
  <c r="E4619" i="3"/>
  <c r="M4619" i="3" s="1"/>
  <c r="L4618" i="3"/>
  <c r="M4618" i="3" s="1"/>
  <c r="E4618" i="3"/>
  <c r="K4617" i="3"/>
  <c r="J4617" i="3"/>
  <c r="I4617" i="3"/>
  <c r="H4617" i="3"/>
  <c r="G4617" i="3"/>
  <c r="F4617" i="3"/>
  <c r="L4616" i="3"/>
  <c r="E4616" i="3"/>
  <c r="M4616" i="3" s="1"/>
  <c r="L4615" i="3"/>
  <c r="E4615" i="3"/>
  <c r="M4615" i="3" s="1"/>
  <c r="L4614" i="3"/>
  <c r="E4614" i="3"/>
  <c r="M4614" i="3" s="1"/>
  <c r="L4613" i="3"/>
  <c r="E4613" i="3"/>
  <c r="M4613" i="3" s="1"/>
  <c r="L4612" i="3"/>
  <c r="E4612" i="3"/>
  <c r="M4612" i="3" s="1"/>
  <c r="L4611" i="3"/>
  <c r="E4611" i="3"/>
  <c r="L4610" i="3"/>
  <c r="E4610" i="3"/>
  <c r="E4608" i="3" s="1"/>
  <c r="L4609" i="3"/>
  <c r="L4608" i="3" s="1"/>
  <c r="E4609" i="3"/>
  <c r="K4608" i="3"/>
  <c r="J4608" i="3"/>
  <c r="I4608" i="3"/>
  <c r="H4608" i="3"/>
  <c r="G4608" i="3"/>
  <c r="F4608" i="3"/>
  <c r="L4607" i="3"/>
  <c r="E4607" i="3"/>
  <c r="M4607" i="3" s="1"/>
  <c r="L4606" i="3"/>
  <c r="E4606" i="3"/>
  <c r="E4604" i="3" s="1"/>
  <c r="L4605" i="3"/>
  <c r="E4605" i="3"/>
  <c r="M4605" i="3" s="1"/>
  <c r="K4604" i="3"/>
  <c r="J4604" i="3"/>
  <c r="I4604" i="3"/>
  <c r="H4604" i="3"/>
  <c r="G4604" i="3"/>
  <c r="F4604" i="3"/>
  <c r="L4603" i="3"/>
  <c r="E4603" i="3"/>
  <c r="M4603" i="3" s="1"/>
  <c r="L4602" i="3"/>
  <c r="E4602" i="3"/>
  <c r="M4602" i="3" s="1"/>
  <c r="L4601" i="3"/>
  <c r="E4601" i="3"/>
  <c r="L4600" i="3"/>
  <c r="E4600" i="3"/>
  <c r="M4600" i="3" s="1"/>
  <c r="L4599" i="3"/>
  <c r="L4598" i="3" s="1"/>
  <c r="E4599" i="3"/>
  <c r="K4598" i="3"/>
  <c r="J4598" i="3"/>
  <c r="I4598" i="3"/>
  <c r="H4598" i="3"/>
  <c r="G4598" i="3"/>
  <c r="F4598" i="3"/>
  <c r="E4598" i="3"/>
  <c r="L4597" i="3"/>
  <c r="E4597" i="3"/>
  <c r="M4597" i="3"/>
  <c r="L4596" i="3"/>
  <c r="E4596" i="3"/>
  <c r="L4595" i="3"/>
  <c r="E4595" i="3"/>
  <c r="M4595" i="3" s="1"/>
  <c r="L4594" i="3"/>
  <c r="E4594" i="3"/>
  <c r="L4593" i="3"/>
  <c r="E4593" i="3"/>
  <c r="M4593" i="3" s="1"/>
  <c r="K4592" i="3"/>
  <c r="J4592" i="3"/>
  <c r="I4592" i="3"/>
  <c r="H4592" i="3"/>
  <c r="G4592" i="3"/>
  <c r="F4592" i="3"/>
  <c r="L4591" i="3"/>
  <c r="E4591" i="3"/>
  <c r="M4591" i="3" s="1"/>
  <c r="L4590" i="3"/>
  <c r="E4590" i="3"/>
  <c r="M4590" i="3" s="1"/>
  <c r="L4589" i="3"/>
  <c r="E4589" i="3"/>
  <c r="K4588" i="3"/>
  <c r="J4588" i="3"/>
  <c r="I4588" i="3"/>
  <c r="H4588" i="3"/>
  <c r="G4588" i="3"/>
  <c r="F4588" i="3"/>
  <c r="L4587" i="3"/>
  <c r="E4587" i="3"/>
  <c r="M4587" i="3" s="1"/>
  <c r="L4586" i="3"/>
  <c r="E4586" i="3"/>
  <c r="M4586" i="3" s="1"/>
  <c r="L4585" i="3"/>
  <c r="E4585" i="3"/>
  <c r="L4584" i="3"/>
  <c r="M4584" i="3" s="1"/>
  <c r="E4584" i="3"/>
  <c r="L4583" i="3"/>
  <c r="E4583" i="3"/>
  <c r="M4583" i="3" s="1"/>
  <c r="L4582" i="3"/>
  <c r="M4582" i="3" s="1"/>
  <c r="E4582" i="3"/>
  <c r="L4581" i="3"/>
  <c r="M4581" i="3" s="1"/>
  <c r="E4581" i="3"/>
  <c r="L4580" i="3"/>
  <c r="E4580" i="3"/>
  <c r="L4579" i="3"/>
  <c r="E4579" i="3"/>
  <c r="L4578" i="3"/>
  <c r="E4578" i="3"/>
  <c r="M4578" i="3"/>
  <c r="L4577" i="3"/>
  <c r="M4577" i="3" s="1"/>
  <c r="E4577" i="3"/>
  <c r="L4576" i="3"/>
  <c r="E4576" i="3"/>
  <c r="L4575" i="3"/>
  <c r="E4575" i="3"/>
  <c r="L4574" i="3"/>
  <c r="E4574" i="3"/>
  <c r="M4574" i="3" s="1"/>
  <c r="L4573" i="3"/>
  <c r="E4573" i="3"/>
  <c r="L4572" i="3"/>
  <c r="M4572" i="3" s="1"/>
  <c r="E4572" i="3"/>
  <c r="L4571" i="3"/>
  <c r="E4571" i="3"/>
  <c r="K4570" i="3"/>
  <c r="J4570" i="3"/>
  <c r="I4570" i="3"/>
  <c r="H4570" i="3"/>
  <c r="G4570" i="3"/>
  <c r="F4570" i="3"/>
  <c r="L4569" i="3"/>
  <c r="E4569" i="3"/>
  <c r="M4569" i="3" s="1"/>
  <c r="L4568" i="3"/>
  <c r="E4568" i="3"/>
  <c r="M4568" i="3" s="1"/>
  <c r="L4567" i="3"/>
  <c r="E4567" i="3"/>
  <c r="M4567" i="3" s="1"/>
  <c r="L4566" i="3"/>
  <c r="E4566" i="3"/>
  <c r="M4566" i="3" s="1"/>
  <c r="L4565" i="3"/>
  <c r="E4565" i="3"/>
  <c r="M4565" i="3" s="1"/>
  <c r="L4564" i="3"/>
  <c r="M4564" i="3" s="1"/>
  <c r="E4564" i="3"/>
  <c r="L4563" i="3"/>
  <c r="E4563" i="3"/>
  <c r="M4563" i="3" s="1"/>
  <c r="L4562" i="3"/>
  <c r="L4561" i="3" s="1"/>
  <c r="E4562" i="3"/>
  <c r="M4562" i="3" s="1"/>
  <c r="K4561" i="3"/>
  <c r="J4561" i="3"/>
  <c r="I4561" i="3"/>
  <c r="H4561" i="3"/>
  <c r="G4561" i="3"/>
  <c r="F4561" i="3"/>
  <c r="L4560" i="3"/>
  <c r="E4560" i="3"/>
  <c r="L4559" i="3"/>
  <c r="E4559" i="3"/>
  <c r="M4559" i="3" s="1"/>
  <c r="L4558" i="3"/>
  <c r="M4558" i="3" s="1"/>
  <c r="E4558" i="3"/>
  <c r="L4557" i="3"/>
  <c r="E4557" i="3"/>
  <c r="M4557" i="3" s="1"/>
  <c r="L4556" i="3"/>
  <c r="E4556" i="3"/>
  <c r="K4555" i="3"/>
  <c r="J4555" i="3"/>
  <c r="I4555" i="3"/>
  <c r="H4555" i="3"/>
  <c r="G4555" i="3"/>
  <c r="F4555" i="3"/>
  <c r="M4554" i="3"/>
  <c r="L4554" i="3"/>
  <c r="E4554" i="3"/>
  <c r="L4553" i="3"/>
  <c r="L4552" i="3" s="1"/>
  <c r="M4552" i="3" s="1"/>
  <c r="E4553" i="3"/>
  <c r="K4552" i="3"/>
  <c r="J4552" i="3"/>
  <c r="J4670" i="3" s="1"/>
  <c r="I4552" i="3"/>
  <c r="H4552" i="3"/>
  <c r="G4552" i="3"/>
  <c r="F4552" i="3"/>
  <c r="F4670" i="3" s="1"/>
  <c r="E4552" i="3"/>
  <c r="C4549" i="3"/>
  <c r="N4667"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M4526" i="3" s="1"/>
  <c r="E4526" i="3"/>
  <c r="M4525" i="3"/>
  <c r="L4524" i="3"/>
  <c r="E4524" i="3"/>
  <c r="L4523" i="3"/>
  <c r="E4523" i="3"/>
  <c r="M4523" i="3" s="1"/>
  <c r="L4522" i="3"/>
  <c r="E4522" i="3"/>
  <c r="E4521" i="3" s="1"/>
  <c r="L4520" i="3"/>
  <c r="E4520" i="3"/>
  <c r="L4519" i="3"/>
  <c r="E4519" i="3"/>
  <c r="L4518" i="3"/>
  <c r="M4518" i="3" s="1"/>
  <c r="E4518" i="3"/>
  <c r="L4517" i="3"/>
  <c r="L4516" i="3" s="1"/>
  <c r="E4517" i="3"/>
  <c r="K4516" i="3"/>
  <c r="J4516" i="3"/>
  <c r="I4516" i="3"/>
  <c r="H4516" i="3"/>
  <c r="G4516" i="3"/>
  <c r="F4516" i="3"/>
  <c r="L4515" i="3"/>
  <c r="E4515" i="3"/>
  <c r="L4514" i="3"/>
  <c r="E4514" i="3"/>
  <c r="L4513" i="3"/>
  <c r="E4513" i="3"/>
  <c r="E4512" i="3" s="1"/>
  <c r="K4512" i="3"/>
  <c r="J4512" i="3"/>
  <c r="I4512" i="3"/>
  <c r="H4512" i="3"/>
  <c r="G4512" i="3"/>
  <c r="F4512" i="3"/>
  <c r="L4511" i="3"/>
  <c r="E4511" i="3"/>
  <c r="L4510" i="3"/>
  <c r="E4510" i="3"/>
  <c r="L4509" i="3"/>
  <c r="M4509" i="3" s="1"/>
  <c r="E4509" i="3"/>
  <c r="L4508" i="3"/>
  <c r="E4508" i="3"/>
  <c r="M4508" i="3" s="1"/>
  <c r="L4507" i="3"/>
  <c r="E4507" i="3"/>
  <c r="M4507" i="3" s="1"/>
  <c r="L4506" i="3"/>
  <c r="L4504" i="3"/>
  <c r="E4506" i="3"/>
  <c r="L4505" i="3"/>
  <c r="E4505" i="3"/>
  <c r="K4504" i="3"/>
  <c r="J4504" i="3"/>
  <c r="I4504" i="3"/>
  <c r="H4504" i="3"/>
  <c r="G4504" i="3"/>
  <c r="F4504" i="3"/>
  <c r="L4503" i="3"/>
  <c r="M4503" i="3" s="1"/>
  <c r="E4503" i="3"/>
  <c r="L4502" i="3"/>
  <c r="M4502" i="3" s="1"/>
  <c r="E4502" i="3"/>
  <c r="L4501" i="3"/>
  <c r="E4501" i="3"/>
  <c r="E4500" i="3" s="1"/>
  <c r="K4500" i="3"/>
  <c r="J4500" i="3"/>
  <c r="I4500" i="3"/>
  <c r="H4500" i="3"/>
  <c r="G4500" i="3"/>
  <c r="F4500" i="3"/>
  <c r="L4499" i="3"/>
  <c r="E4499" i="3"/>
  <c r="L4498" i="3"/>
  <c r="E4498" i="3"/>
  <c r="L4497" i="3"/>
  <c r="E4497" i="3"/>
  <c r="L4496" i="3"/>
  <c r="E4496" i="3"/>
  <c r="L4495" i="3"/>
  <c r="E4495" i="3"/>
  <c r="L4494" i="3"/>
  <c r="M4494" i="3" s="1"/>
  <c r="E4494" i="3"/>
  <c r="K4493" i="3"/>
  <c r="J4493" i="3"/>
  <c r="I4493" i="3"/>
  <c r="H4493" i="3"/>
  <c r="G4493" i="3"/>
  <c r="F4493" i="3"/>
  <c r="L4492" i="3"/>
  <c r="M4492" i="3" s="1"/>
  <c r="E4492" i="3"/>
  <c r="L4491" i="3"/>
  <c r="E4491" i="3"/>
  <c r="M4491" i="3" s="1"/>
  <c r="L4490" i="3"/>
  <c r="E4490" i="3"/>
  <c r="M4490" i="3" s="1"/>
  <c r="L4489" i="3"/>
  <c r="M4489" i="3"/>
  <c r="E4489" i="3"/>
  <c r="L4488" i="3"/>
  <c r="E4488" i="3"/>
  <c r="L4487" i="3"/>
  <c r="L4486" i="3" s="1"/>
  <c r="E4487" i="3"/>
  <c r="M4487" i="3" s="1"/>
  <c r="K4486" i="3"/>
  <c r="J4486" i="3"/>
  <c r="I4486" i="3"/>
  <c r="H4486" i="3"/>
  <c r="G4486" i="3"/>
  <c r="F4486" i="3"/>
  <c r="L4485" i="3"/>
  <c r="E4485" i="3"/>
  <c r="L4484" i="3"/>
  <c r="E4484" i="3"/>
  <c r="L4483" i="3"/>
  <c r="E4483" i="3"/>
  <c r="L4482" i="3"/>
  <c r="E4482" i="3"/>
  <c r="L4481" i="3"/>
  <c r="E4481" i="3"/>
  <c r="L4480" i="3"/>
  <c r="E4480" i="3"/>
  <c r="L4479" i="3"/>
  <c r="E4479" i="3"/>
  <c r="L4478" i="3"/>
  <c r="M4478" i="3" s="1"/>
  <c r="E4478" i="3"/>
  <c r="K4477" i="3"/>
  <c r="J4477" i="3"/>
  <c r="I4477" i="3"/>
  <c r="H4477" i="3"/>
  <c r="G4477" i="3"/>
  <c r="F4477" i="3"/>
  <c r="L4476" i="3"/>
  <c r="E4476" i="3"/>
  <c r="M4476" i="3"/>
  <c r="L4475" i="3"/>
  <c r="E4475" i="3"/>
  <c r="M4475" i="3" s="1"/>
  <c r="M4474" i="3"/>
  <c r="L4474" i="3"/>
  <c r="E4474" i="3"/>
  <c r="L4473" i="3"/>
  <c r="M4473" i="3"/>
  <c r="E4473" i="3"/>
  <c r="L4472" i="3"/>
  <c r="E4472" i="3"/>
  <c r="E4468" i="3"/>
  <c r="L4471" i="3"/>
  <c r="E4471" i="3"/>
  <c r="M4471" i="3" s="1"/>
  <c r="M4470" i="3"/>
  <c r="L4470" i="3"/>
  <c r="E4470" i="3"/>
  <c r="L4469" i="3"/>
  <c r="L4468" i="3"/>
  <c r="E4469" i="3"/>
  <c r="K4468" i="3"/>
  <c r="J4468" i="3"/>
  <c r="I4468" i="3"/>
  <c r="H4468" i="3"/>
  <c r="G4468" i="3"/>
  <c r="F4468" i="3"/>
  <c r="L4467" i="3"/>
  <c r="E4467" i="3"/>
  <c r="L4466" i="3"/>
  <c r="E4466" i="3"/>
  <c r="M4466" i="3" s="1"/>
  <c r="L4465" i="3"/>
  <c r="E4465" i="3"/>
  <c r="K4464" i="3"/>
  <c r="J4464" i="3"/>
  <c r="I4464" i="3"/>
  <c r="H4464" i="3"/>
  <c r="G4464" i="3"/>
  <c r="F4464" i="3"/>
  <c r="E4464" i="3"/>
  <c r="L4463" i="3"/>
  <c r="E4463" i="3"/>
  <c r="M4463" i="3"/>
  <c r="L4462" i="3"/>
  <c r="E4462" i="3"/>
  <c r="L4461" i="3"/>
  <c r="E4461" i="3"/>
  <c r="M4461" i="3" s="1"/>
  <c r="L4460" i="3"/>
  <c r="L4458" i="3" s="1"/>
  <c r="E4460" i="3"/>
  <c r="L4459" i="3"/>
  <c r="E4459" i="3"/>
  <c r="M4459" i="3" s="1"/>
  <c r="K4458" i="3"/>
  <c r="J4458" i="3"/>
  <c r="I4458" i="3"/>
  <c r="H4458" i="3"/>
  <c r="G4458" i="3"/>
  <c r="F4458" i="3"/>
  <c r="L4457" i="3"/>
  <c r="E4457" i="3"/>
  <c r="M4457" i="3" s="1"/>
  <c r="L4456" i="3"/>
  <c r="E4456" i="3"/>
  <c r="M4456" i="3" s="1"/>
  <c r="L4455" i="3"/>
  <c r="E4455" i="3"/>
  <c r="L4454" i="3"/>
  <c r="E4454" i="3"/>
  <c r="M4454" i="3" s="1"/>
  <c r="L4453" i="3"/>
  <c r="E4453" i="3"/>
  <c r="K4452" i="3"/>
  <c r="J4452" i="3"/>
  <c r="I4452" i="3"/>
  <c r="H4452" i="3"/>
  <c r="G4452" i="3"/>
  <c r="F4452" i="3"/>
  <c r="L4451" i="3"/>
  <c r="E4451" i="3"/>
  <c r="M4451" i="3"/>
  <c r="L4450" i="3"/>
  <c r="E4450" i="3"/>
  <c r="M4450" i="3" s="1"/>
  <c r="L4449" i="3"/>
  <c r="E4449" i="3"/>
  <c r="M4449" i="3" s="1"/>
  <c r="K4448" i="3"/>
  <c r="J4448" i="3"/>
  <c r="I4448" i="3"/>
  <c r="H4448" i="3"/>
  <c r="G4448" i="3"/>
  <c r="F4448" i="3"/>
  <c r="L4447" i="3"/>
  <c r="E4447" i="3"/>
  <c r="L4446" i="3"/>
  <c r="E4446" i="3"/>
  <c r="M4446" i="3"/>
  <c r="L4445" i="3"/>
  <c r="E4445" i="3"/>
  <c r="M4445" i="3" s="1"/>
  <c r="L4444" i="3"/>
  <c r="E4444" i="3"/>
  <c r="L4443" i="3"/>
  <c r="E4443" i="3"/>
  <c r="M4443" i="3" s="1"/>
  <c r="L4442" i="3"/>
  <c r="E4442" i="3"/>
  <c r="M4442" i="3" s="1"/>
  <c r="L4441" i="3"/>
  <c r="E4441" i="3"/>
  <c r="L4440" i="3"/>
  <c r="M4440" i="3" s="1"/>
  <c r="E4440" i="3"/>
  <c r="L4439" i="3"/>
  <c r="E4439" i="3"/>
  <c r="L4438" i="3"/>
  <c r="M4438" i="3" s="1"/>
  <c r="E4438" i="3"/>
  <c r="L4437" i="3"/>
  <c r="E4437" i="3"/>
  <c r="M4437" i="3" s="1"/>
  <c r="L4436" i="3"/>
  <c r="E4436" i="3"/>
  <c r="L4435" i="3"/>
  <c r="E4435" i="3"/>
  <c r="M4435" i="3" s="1"/>
  <c r="L4434" i="3"/>
  <c r="E4434" i="3"/>
  <c r="L4433" i="3"/>
  <c r="E4433" i="3"/>
  <c r="M4433" i="3" s="1"/>
  <c r="L4432" i="3"/>
  <c r="E4432" i="3"/>
  <c r="M4432" i="3" s="1"/>
  <c r="L4431" i="3"/>
  <c r="E4431" i="3"/>
  <c r="K4430" i="3"/>
  <c r="J4430" i="3"/>
  <c r="I4430" i="3"/>
  <c r="H4430" i="3"/>
  <c r="G4430" i="3"/>
  <c r="F4430" i="3"/>
  <c r="L4429" i="3"/>
  <c r="E4429" i="3"/>
  <c r="L4428" i="3"/>
  <c r="E4428" i="3"/>
  <c r="L4427" i="3"/>
  <c r="E4427" i="3"/>
  <c r="M4427" i="3"/>
  <c r="L4426" i="3"/>
  <c r="E4426" i="3"/>
  <c r="M4426" i="3" s="1"/>
  <c r="L4425" i="3"/>
  <c r="E4425" i="3"/>
  <c r="M4425" i="3" s="1"/>
  <c r="L4424" i="3"/>
  <c r="E4424" i="3"/>
  <c r="M4424" i="3" s="1"/>
  <c r="L4423" i="3"/>
  <c r="E4423" i="3"/>
  <c r="M4423" i="3" s="1"/>
  <c r="L4422" i="3"/>
  <c r="E4422" i="3"/>
  <c r="E4421" i="3"/>
  <c r="K4421" i="3"/>
  <c r="J4421" i="3"/>
  <c r="I4421" i="3"/>
  <c r="H4421" i="3"/>
  <c r="G4421" i="3"/>
  <c r="F4421" i="3"/>
  <c r="L4420" i="3"/>
  <c r="E4420" i="3"/>
  <c r="M4420" i="3" s="1"/>
  <c r="L4419" i="3"/>
  <c r="E4419" i="3"/>
  <c r="M4419" i="3" s="1"/>
  <c r="L4418" i="3"/>
  <c r="E4418" i="3"/>
  <c r="M4418" i="3" s="1"/>
  <c r="L4417" i="3"/>
  <c r="E4417" i="3"/>
  <c r="M4417" i="3" s="1"/>
  <c r="L4416" i="3"/>
  <c r="E4416" i="3"/>
  <c r="K4415" i="3"/>
  <c r="J4415" i="3"/>
  <c r="J4530" i="3" s="1"/>
  <c r="I4415" i="3"/>
  <c r="H4415" i="3"/>
  <c r="G4415" i="3"/>
  <c r="F4415" i="3"/>
  <c r="F4530" i="3" s="1"/>
  <c r="L4414" i="3"/>
  <c r="E4414" i="3"/>
  <c r="M4414" i="3" s="1"/>
  <c r="L4413" i="3"/>
  <c r="L4412" i="3" s="1"/>
  <c r="E4413" i="3"/>
  <c r="E4412" i="3" s="1"/>
  <c r="K4412" i="3"/>
  <c r="K4530" i="3"/>
  <c r="J4412" i="3"/>
  <c r="I4412" i="3"/>
  <c r="I4530" i="3" s="1"/>
  <c r="H4412" i="3"/>
  <c r="H4530" i="3" s="1"/>
  <c r="G4412" i="3"/>
  <c r="G4530" i="3" s="1"/>
  <c r="F4412" i="3"/>
  <c r="C4409" i="3"/>
  <c r="N4527"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6" i="3" s="1"/>
  <c r="M4385" i="3"/>
  <c r="L4384" i="3"/>
  <c r="E4384" i="3"/>
  <c r="M4384" i="3" s="1"/>
  <c r="L4383" i="3"/>
  <c r="M4383" i="3" s="1"/>
  <c r="E4383" i="3"/>
  <c r="L4382" i="3"/>
  <c r="E4382" i="3"/>
  <c r="M4382" i="3" s="1"/>
  <c r="L4380" i="3"/>
  <c r="M4380" i="3" s="1"/>
  <c r="E4380" i="3"/>
  <c r="L4379" i="3"/>
  <c r="E4379" i="3"/>
  <c r="M4379" i="3" s="1"/>
  <c r="L4378" i="3"/>
  <c r="E4378" i="3"/>
  <c r="M4378" i="3" s="1"/>
  <c r="L4377" i="3"/>
  <c r="M4377" i="3" s="1"/>
  <c r="E4377" i="3"/>
  <c r="K4376" i="3"/>
  <c r="J4376" i="3"/>
  <c r="I4376" i="3"/>
  <c r="H4376" i="3"/>
  <c r="G4376" i="3"/>
  <c r="F4376" i="3"/>
  <c r="L4375" i="3"/>
  <c r="E4375" i="3"/>
  <c r="L4374" i="3"/>
  <c r="M4374" i="3" s="1"/>
  <c r="E4374" i="3"/>
  <c r="L4373" i="3"/>
  <c r="L4372" i="3" s="1"/>
  <c r="E4373" i="3"/>
  <c r="E4372" i="3" s="1"/>
  <c r="K4372" i="3"/>
  <c r="J4372" i="3"/>
  <c r="I4372" i="3"/>
  <c r="H4372" i="3"/>
  <c r="G4372" i="3"/>
  <c r="F4372" i="3"/>
  <c r="L4371" i="3"/>
  <c r="E4371" i="3"/>
  <c r="L4370" i="3"/>
  <c r="E4370" i="3"/>
  <c r="M4370" i="3"/>
  <c r="L4369" i="3"/>
  <c r="E4369" i="3"/>
  <c r="L4368" i="3"/>
  <c r="E4368" i="3"/>
  <c r="L4367" i="3"/>
  <c r="E4367" i="3"/>
  <c r="L4366" i="3"/>
  <c r="E4366" i="3"/>
  <c r="M4366" i="3" s="1"/>
  <c r="L4365" i="3"/>
  <c r="E4365" i="3"/>
  <c r="K4364" i="3"/>
  <c r="J4364" i="3"/>
  <c r="I4364" i="3"/>
  <c r="H4364" i="3"/>
  <c r="G4364" i="3"/>
  <c r="F4364" i="3"/>
  <c r="L4363" i="3"/>
  <c r="E4363" i="3"/>
  <c r="M4363" i="3"/>
  <c r="L4362" i="3"/>
  <c r="E4362" i="3"/>
  <c r="L4361" i="3"/>
  <c r="E4361" i="3"/>
  <c r="M4361" i="3" s="1"/>
  <c r="L4360" i="3"/>
  <c r="K4360" i="3"/>
  <c r="J4360" i="3"/>
  <c r="I4360" i="3"/>
  <c r="H4360" i="3"/>
  <c r="G4360" i="3"/>
  <c r="F4360" i="3"/>
  <c r="M4359" i="3"/>
  <c r="L4359" i="3"/>
  <c r="E4359" i="3"/>
  <c r="L4358" i="3"/>
  <c r="E4358" i="3"/>
  <c r="M4358" i="3" s="1"/>
  <c r="L4357" i="3"/>
  <c r="E4357" i="3"/>
  <c r="M4357" i="3" s="1"/>
  <c r="L4356" i="3"/>
  <c r="E4356" i="3"/>
  <c r="L4355" i="3"/>
  <c r="E4355" i="3"/>
  <c r="L4354" i="3"/>
  <c r="L4353" i="3" s="1"/>
  <c r="E4354" i="3"/>
  <c r="K4353" i="3"/>
  <c r="J4353" i="3"/>
  <c r="I4353" i="3"/>
  <c r="H4353" i="3"/>
  <c r="G4353" i="3"/>
  <c r="F4353" i="3"/>
  <c r="L4352" i="3"/>
  <c r="E4352" i="3"/>
  <c r="L4351" i="3"/>
  <c r="E4351" i="3"/>
  <c r="M4351" i="3" s="1"/>
  <c r="L4350" i="3"/>
  <c r="E4350" i="3"/>
  <c r="L4349" i="3"/>
  <c r="E4349" i="3"/>
  <c r="M4349" i="3" s="1"/>
  <c r="L4348" i="3"/>
  <c r="E4348" i="3"/>
  <c r="M4348" i="3" s="1"/>
  <c r="L4347" i="3"/>
  <c r="E4347" i="3"/>
  <c r="M4347" i="3" s="1"/>
  <c r="K4346" i="3"/>
  <c r="J4346" i="3"/>
  <c r="I4346" i="3"/>
  <c r="H4346" i="3"/>
  <c r="G4346" i="3"/>
  <c r="F4346" i="3"/>
  <c r="L4345" i="3"/>
  <c r="E4345" i="3"/>
  <c r="M4345" i="3" s="1"/>
  <c r="L4344" i="3"/>
  <c r="E4344" i="3"/>
  <c r="M4344" i="3" s="1"/>
  <c r="L4343" i="3"/>
  <c r="E4343" i="3"/>
  <c r="L4342" i="3"/>
  <c r="E4342" i="3"/>
  <c r="M4342" i="3" s="1"/>
  <c r="L4341" i="3"/>
  <c r="E4341" i="3"/>
  <c r="M4341" i="3" s="1"/>
  <c r="M4340" i="3"/>
  <c r="L4340" i="3"/>
  <c r="E4340" i="3"/>
  <c r="L4339" i="3"/>
  <c r="E4339" i="3"/>
  <c r="M4339" i="3" s="1"/>
  <c r="L4338" i="3"/>
  <c r="L4337" i="3" s="1"/>
  <c r="E4338" i="3"/>
  <c r="M4338" i="3" s="1"/>
  <c r="K4337" i="3"/>
  <c r="J4337" i="3"/>
  <c r="I4337" i="3"/>
  <c r="H4337" i="3"/>
  <c r="G4337" i="3"/>
  <c r="F4337" i="3"/>
  <c r="L4336" i="3"/>
  <c r="E4336" i="3"/>
  <c r="M4336" i="3" s="1"/>
  <c r="L4335" i="3"/>
  <c r="E4335" i="3"/>
  <c r="M4335" i="3" s="1"/>
  <c r="L4334" i="3"/>
  <c r="E4334" i="3"/>
  <c r="M4334" i="3" s="1"/>
  <c r="L4333" i="3"/>
  <c r="E4333" i="3"/>
  <c r="M4333" i="3" s="1"/>
  <c r="L4332" i="3"/>
  <c r="E4332" i="3"/>
  <c r="M4332" i="3" s="1"/>
  <c r="L4331" i="3"/>
  <c r="E4331" i="3"/>
  <c r="M4331" i="3" s="1"/>
  <c r="L4330" i="3"/>
  <c r="E4330" i="3"/>
  <c r="M4330" i="3" s="1"/>
  <c r="L4329" i="3"/>
  <c r="L4328" i="3" s="1"/>
  <c r="E4329" i="3"/>
  <c r="M4329" i="3" s="1"/>
  <c r="K4328" i="3"/>
  <c r="J4328" i="3"/>
  <c r="I4328" i="3"/>
  <c r="H4328" i="3"/>
  <c r="G4328" i="3"/>
  <c r="F4328" i="3"/>
  <c r="L4327" i="3"/>
  <c r="E4327" i="3"/>
  <c r="M4327" i="3" s="1"/>
  <c r="L4326" i="3"/>
  <c r="E4326" i="3"/>
  <c r="M4326" i="3" s="1"/>
  <c r="L4325" i="3"/>
  <c r="L4324" i="3" s="1"/>
  <c r="E4325" i="3"/>
  <c r="K4324" i="3"/>
  <c r="J4324" i="3"/>
  <c r="I4324" i="3"/>
  <c r="H4324" i="3"/>
  <c r="G4324" i="3"/>
  <c r="F4324" i="3"/>
  <c r="L4323" i="3"/>
  <c r="E4323" i="3"/>
  <c r="M4323" i="3" s="1"/>
  <c r="L4322" i="3"/>
  <c r="E4322" i="3"/>
  <c r="M4322" i="3" s="1"/>
  <c r="L4321" i="3"/>
  <c r="E4321" i="3"/>
  <c r="M4321" i="3" s="1"/>
  <c r="L4320" i="3"/>
  <c r="E4320" i="3"/>
  <c r="M4320" i="3" s="1"/>
  <c r="L4319" i="3"/>
  <c r="L4318" i="3"/>
  <c r="E4319" i="3"/>
  <c r="E4318" i="3"/>
  <c r="K4318" i="3"/>
  <c r="J4318" i="3"/>
  <c r="I4318" i="3"/>
  <c r="H4318" i="3"/>
  <c r="G4318" i="3"/>
  <c r="F4318" i="3"/>
  <c r="L4317" i="3"/>
  <c r="E4317" i="3"/>
  <c r="M4317" i="3" s="1"/>
  <c r="L4316" i="3"/>
  <c r="M4316" i="3" s="1"/>
  <c r="E4316" i="3"/>
  <c r="L4315" i="3"/>
  <c r="L4312" i="3" s="1"/>
  <c r="E4315" i="3"/>
  <c r="L4314" i="3"/>
  <c r="E4314" i="3"/>
  <c r="M4314" i="3"/>
  <c r="L4313" i="3"/>
  <c r="E4313" i="3"/>
  <c r="E4312" i="3" s="1"/>
  <c r="K4312" i="3"/>
  <c r="J4312" i="3"/>
  <c r="I4312" i="3"/>
  <c r="H4312" i="3"/>
  <c r="G4312" i="3"/>
  <c r="F4312" i="3"/>
  <c r="L4311" i="3"/>
  <c r="M4311" i="3" s="1"/>
  <c r="E4311" i="3"/>
  <c r="L4310" i="3"/>
  <c r="M4310" i="3" s="1"/>
  <c r="E4310" i="3"/>
  <c r="L4309" i="3"/>
  <c r="L4308" i="3" s="1"/>
  <c r="E4309" i="3"/>
  <c r="E4308" i="3" s="1"/>
  <c r="K4308" i="3"/>
  <c r="J4308" i="3"/>
  <c r="I4308" i="3"/>
  <c r="H4308" i="3"/>
  <c r="G4308" i="3"/>
  <c r="F4308" i="3"/>
  <c r="L4307" i="3"/>
  <c r="E4307" i="3"/>
  <c r="L4306" i="3"/>
  <c r="E4306" i="3"/>
  <c r="L4305" i="3"/>
  <c r="M4305" i="3" s="1"/>
  <c r="E4305" i="3"/>
  <c r="L4304" i="3"/>
  <c r="M4304" i="3" s="1"/>
  <c r="E4304" i="3"/>
  <c r="L4303" i="3"/>
  <c r="E4303" i="3"/>
  <c r="L4302" i="3"/>
  <c r="E4302" i="3"/>
  <c r="L4301" i="3"/>
  <c r="M4301" i="3" s="1"/>
  <c r="E4301" i="3"/>
  <c r="L4300" i="3"/>
  <c r="M4300" i="3" s="1"/>
  <c r="E4300" i="3"/>
  <c r="L4299" i="3"/>
  <c r="E4299" i="3"/>
  <c r="L4298" i="3"/>
  <c r="E4298" i="3"/>
  <c r="L4297" i="3"/>
  <c r="M4297" i="3" s="1"/>
  <c r="E4297" i="3"/>
  <c r="L4296" i="3"/>
  <c r="E4296" i="3"/>
  <c r="L4295" i="3"/>
  <c r="E4295" i="3"/>
  <c r="L4294" i="3"/>
  <c r="E4294" i="3"/>
  <c r="L4293" i="3"/>
  <c r="E4293" i="3"/>
  <c r="L4292" i="3"/>
  <c r="E4292" i="3"/>
  <c r="M4292" i="3" s="1"/>
  <c r="L4291" i="3"/>
  <c r="L4290" i="3" s="1"/>
  <c r="E4291" i="3"/>
  <c r="K4290" i="3"/>
  <c r="J4290" i="3"/>
  <c r="I4290" i="3"/>
  <c r="H4290" i="3"/>
  <c r="G4290" i="3"/>
  <c r="F4290" i="3"/>
  <c r="L4289" i="3"/>
  <c r="E4289" i="3"/>
  <c r="L4288" i="3"/>
  <c r="E4288" i="3"/>
  <c r="M4288" i="3" s="1"/>
  <c r="L4287" i="3"/>
  <c r="E4287" i="3"/>
  <c r="L4286" i="3"/>
  <c r="E4286" i="3"/>
  <c r="M4286" i="3" s="1"/>
  <c r="L4285" i="3"/>
  <c r="E4285" i="3"/>
  <c r="L4284" i="3"/>
  <c r="E4284" i="3"/>
  <c r="M4284" i="3"/>
  <c r="L4283" i="3"/>
  <c r="E4283" i="3"/>
  <c r="M4283" i="3" s="1"/>
  <c r="L4282" i="3"/>
  <c r="L4281" i="3" s="1"/>
  <c r="E4282" i="3"/>
  <c r="M4282" i="3" s="1"/>
  <c r="K4281" i="3"/>
  <c r="J4281" i="3"/>
  <c r="I4281" i="3"/>
  <c r="H4281" i="3"/>
  <c r="G4281" i="3"/>
  <c r="F4281" i="3"/>
  <c r="L4280" i="3"/>
  <c r="E4280" i="3"/>
  <c r="L4279" i="3"/>
  <c r="E4279" i="3"/>
  <c r="M4279" i="3" s="1"/>
  <c r="L4278" i="3"/>
  <c r="E4278" i="3"/>
  <c r="L4277" i="3"/>
  <c r="E4277" i="3"/>
  <c r="M4277" i="3" s="1"/>
  <c r="L4276" i="3"/>
  <c r="E4276" i="3"/>
  <c r="K4275" i="3"/>
  <c r="J4275" i="3"/>
  <c r="I4275" i="3"/>
  <c r="H4275" i="3"/>
  <c r="G4275" i="3"/>
  <c r="F4275" i="3"/>
  <c r="L4274" i="3"/>
  <c r="E4274" i="3"/>
  <c r="M4274" i="3" s="1"/>
  <c r="L4273" i="3"/>
  <c r="L4272" i="3" s="1"/>
  <c r="E4273" i="3"/>
  <c r="K4272" i="3"/>
  <c r="K4390" i="3" s="1"/>
  <c r="J4272" i="3"/>
  <c r="I4272" i="3"/>
  <c r="I4390" i="3"/>
  <c r="H4272" i="3"/>
  <c r="H4390" i="3" s="1"/>
  <c r="G4272" i="3"/>
  <c r="G4390" i="3"/>
  <c r="F4272" i="3"/>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6" i="3" s="1"/>
  <c r="M4245" i="3"/>
  <c r="L4244" i="3"/>
  <c r="M4244" i="3" s="1"/>
  <c r="E4244" i="3"/>
  <c r="L4243" i="3"/>
  <c r="E4243" i="3"/>
  <c r="M4243" i="3" s="1"/>
  <c r="L4242" i="3"/>
  <c r="E4242" i="3"/>
  <c r="E4241" i="3" s="1"/>
  <c r="L4240" i="3"/>
  <c r="E4240" i="3"/>
  <c r="L4239" i="3"/>
  <c r="E4239" i="3"/>
  <c r="M4239" i="3" s="1"/>
  <c r="L4238" i="3"/>
  <c r="E4238" i="3"/>
  <c r="M4238" i="3" s="1"/>
  <c r="L4237" i="3"/>
  <c r="L4236" i="3"/>
  <c r="E4237" i="3"/>
  <c r="M4237" i="3" s="1"/>
  <c r="K4236" i="3"/>
  <c r="J4236" i="3"/>
  <c r="I4236" i="3"/>
  <c r="H4236" i="3"/>
  <c r="G4236" i="3"/>
  <c r="F4236" i="3"/>
  <c r="L4235" i="3"/>
  <c r="M4235" i="3" s="1"/>
  <c r="E4235" i="3"/>
  <c r="L4234" i="3"/>
  <c r="M4234" i="3" s="1"/>
  <c r="E4234" i="3"/>
  <c r="L4233" i="3"/>
  <c r="L4232" i="3" s="1"/>
  <c r="E4233" i="3"/>
  <c r="K4232" i="3"/>
  <c r="J4232" i="3"/>
  <c r="I4232" i="3"/>
  <c r="H4232" i="3"/>
  <c r="G4232" i="3"/>
  <c r="F4232" i="3"/>
  <c r="E4232" i="3"/>
  <c r="M4232" i="3" s="1"/>
  <c r="L4231" i="3"/>
  <c r="E4231" i="3"/>
  <c r="M4231" i="3" s="1"/>
  <c r="L4230" i="3"/>
  <c r="E4230" i="3"/>
  <c r="M4230" i="3" s="1"/>
  <c r="L4229" i="3"/>
  <c r="E4229" i="3"/>
  <c r="L4228" i="3"/>
  <c r="E4228" i="3"/>
  <c r="L4227" i="3"/>
  <c r="E4227" i="3"/>
  <c r="M4227" i="3" s="1"/>
  <c r="L4226" i="3"/>
  <c r="E4226" i="3"/>
  <c r="M4226" i="3" s="1"/>
  <c r="L4225" i="3"/>
  <c r="M4225" i="3" s="1"/>
  <c r="E4225" i="3"/>
  <c r="K4224" i="3"/>
  <c r="J4224" i="3"/>
  <c r="I4224" i="3"/>
  <c r="H4224" i="3"/>
  <c r="G4224" i="3"/>
  <c r="F4224" i="3"/>
  <c r="L4223" i="3"/>
  <c r="E4223" i="3"/>
  <c r="M4223" i="3"/>
  <c r="L4222" i="3"/>
  <c r="E4222" i="3"/>
  <c r="M4222" i="3" s="1"/>
  <c r="L4221" i="3"/>
  <c r="L4220" i="3" s="1"/>
  <c r="E4221" i="3"/>
  <c r="M4221" i="3" s="1"/>
  <c r="K4220" i="3"/>
  <c r="J4220" i="3"/>
  <c r="I4220" i="3"/>
  <c r="H4220" i="3"/>
  <c r="G4220" i="3"/>
  <c r="F4220" i="3"/>
  <c r="L4219" i="3"/>
  <c r="E4219" i="3"/>
  <c r="M4219" i="3" s="1"/>
  <c r="L4218" i="3"/>
  <c r="M4218" i="3"/>
  <c r="E4218" i="3"/>
  <c r="L4217" i="3"/>
  <c r="E4217" i="3"/>
  <c r="M4217" i="3"/>
  <c r="L4216" i="3"/>
  <c r="E4216" i="3"/>
  <c r="M4216" i="3" s="1"/>
  <c r="L4215" i="3"/>
  <c r="E4215" i="3"/>
  <c r="M4215" i="3" s="1"/>
  <c r="L4214" i="3"/>
  <c r="L4213" i="3" s="1"/>
  <c r="E4214" i="3"/>
  <c r="M4214" i="3" s="1"/>
  <c r="K4213" i="3"/>
  <c r="J4213" i="3"/>
  <c r="I4213" i="3"/>
  <c r="H4213" i="3"/>
  <c r="G4213" i="3"/>
  <c r="F4213" i="3"/>
  <c r="L4212" i="3"/>
  <c r="E4212" i="3"/>
  <c r="M4212" i="3" s="1"/>
  <c r="L4211" i="3"/>
  <c r="E4211" i="3"/>
  <c r="M4211" i="3" s="1"/>
  <c r="L4210" i="3"/>
  <c r="E4210" i="3"/>
  <c r="L4209" i="3"/>
  <c r="E4209" i="3"/>
  <c r="M4209" i="3" s="1"/>
  <c r="L4208" i="3"/>
  <c r="E4208" i="3"/>
  <c r="M4208" i="3" s="1"/>
  <c r="L4207" i="3"/>
  <c r="L4206" i="3" s="1"/>
  <c r="E4207" i="3"/>
  <c r="M4207" i="3"/>
  <c r="K4206" i="3"/>
  <c r="J4206" i="3"/>
  <c r="I4206" i="3"/>
  <c r="H4206" i="3"/>
  <c r="G4206" i="3"/>
  <c r="F4206" i="3"/>
  <c r="L4205" i="3"/>
  <c r="E4205" i="3"/>
  <c r="M4205" i="3" s="1"/>
  <c r="L4204" i="3"/>
  <c r="E4204" i="3"/>
  <c r="M4204" i="3" s="1"/>
  <c r="L4203" i="3"/>
  <c r="M4203" i="3" s="1"/>
  <c r="E4203" i="3"/>
  <c r="L4202" i="3"/>
  <c r="E4202" i="3"/>
  <c r="L4201" i="3"/>
  <c r="E4201" i="3"/>
  <c r="L4200" i="3"/>
  <c r="E4200" i="3"/>
  <c r="M4200" i="3"/>
  <c r="L4199" i="3"/>
  <c r="E4199" i="3"/>
  <c r="M4199" i="3" s="1"/>
  <c r="L4198" i="3"/>
  <c r="E4198" i="3"/>
  <c r="E4197" i="3" s="1"/>
  <c r="K4197" i="3"/>
  <c r="J4197" i="3"/>
  <c r="I4197" i="3"/>
  <c r="H4197" i="3"/>
  <c r="G4197" i="3"/>
  <c r="F4197" i="3"/>
  <c r="L4196" i="3"/>
  <c r="E4196" i="3"/>
  <c r="M4196" i="3" s="1"/>
  <c r="L4195" i="3"/>
  <c r="E4195" i="3"/>
  <c r="M4195" i="3" s="1"/>
  <c r="L4194" i="3"/>
  <c r="M4194" i="3" s="1"/>
  <c r="E4194" i="3"/>
  <c r="L4193" i="3"/>
  <c r="M4193" i="3" s="1"/>
  <c r="E4193" i="3"/>
  <c r="L4192" i="3"/>
  <c r="E4192" i="3"/>
  <c r="L4191" i="3"/>
  <c r="E4191" i="3"/>
  <c r="E4188" i="3"/>
  <c r="L4190" i="3"/>
  <c r="E4190" i="3"/>
  <c r="M4190" i="3" s="1"/>
  <c r="M4189" i="3"/>
  <c r="L4189" i="3"/>
  <c r="E4189" i="3"/>
  <c r="K4188" i="3"/>
  <c r="J4188" i="3"/>
  <c r="I4188" i="3"/>
  <c r="H4188" i="3"/>
  <c r="G4188" i="3"/>
  <c r="F4188" i="3"/>
  <c r="L4187" i="3"/>
  <c r="E4187" i="3"/>
  <c r="M4187" i="3" s="1"/>
  <c r="L4186" i="3"/>
  <c r="E4186" i="3"/>
  <c r="E4184" i="3" s="1"/>
  <c r="M4184" i="3" s="1"/>
  <c r="L4185" i="3"/>
  <c r="L4184" i="3"/>
  <c r="E4185" i="3"/>
  <c r="M4185" i="3" s="1"/>
  <c r="K4184" i="3"/>
  <c r="J4184" i="3"/>
  <c r="I4184" i="3"/>
  <c r="H4184" i="3"/>
  <c r="G4184" i="3"/>
  <c r="F4184" i="3"/>
  <c r="L4183" i="3"/>
  <c r="E4183" i="3"/>
  <c r="M4183" i="3" s="1"/>
  <c r="L4182" i="3"/>
  <c r="E4182" i="3"/>
  <c r="M4182" i="3" s="1"/>
  <c r="L4181" i="3"/>
  <c r="E4181" i="3"/>
  <c r="L4180" i="3"/>
  <c r="M4180" i="3" s="1"/>
  <c r="E4180" i="3"/>
  <c r="L4179" i="3"/>
  <c r="L4178" i="3" s="1"/>
  <c r="E4179" i="3"/>
  <c r="K4178" i="3"/>
  <c r="J4178" i="3"/>
  <c r="I4178" i="3"/>
  <c r="H4178" i="3"/>
  <c r="G4178" i="3"/>
  <c r="F4178" i="3"/>
  <c r="L4177" i="3"/>
  <c r="E4177" i="3"/>
  <c r="L4176" i="3"/>
  <c r="M4176" i="3" s="1"/>
  <c r="E4176" i="3"/>
  <c r="L4175" i="3"/>
  <c r="E4175" i="3"/>
  <c r="M4175" i="3" s="1"/>
  <c r="L4174" i="3"/>
  <c r="E4174" i="3"/>
  <c r="L4173" i="3"/>
  <c r="L4172" i="3"/>
  <c r="E4173" i="3"/>
  <c r="K4172" i="3"/>
  <c r="J4172" i="3"/>
  <c r="I4172" i="3"/>
  <c r="H4172" i="3"/>
  <c r="G4172" i="3"/>
  <c r="F4172" i="3"/>
  <c r="L4171" i="3"/>
  <c r="E4171" i="3"/>
  <c r="L4170" i="3"/>
  <c r="E4170" i="3"/>
  <c r="M4170" i="3"/>
  <c r="L4169" i="3"/>
  <c r="E4169" i="3"/>
  <c r="M4169" i="3" s="1"/>
  <c r="K4168" i="3"/>
  <c r="J4168" i="3"/>
  <c r="I4168" i="3"/>
  <c r="H4168" i="3"/>
  <c r="G4168" i="3"/>
  <c r="F4168" i="3"/>
  <c r="L4167" i="3"/>
  <c r="E4167" i="3"/>
  <c r="M4167" i="3" s="1"/>
  <c r="L4166" i="3"/>
  <c r="E4166" i="3"/>
  <c r="M4166" i="3" s="1"/>
  <c r="L4165" i="3"/>
  <c r="E4165" i="3"/>
  <c r="L4164" i="3"/>
  <c r="E4164" i="3"/>
  <c r="L4163" i="3"/>
  <c r="E4163" i="3"/>
  <c r="M4163" i="3" s="1"/>
  <c r="L4162" i="3"/>
  <c r="E4162" i="3"/>
  <c r="M4162" i="3" s="1"/>
  <c r="L4161" i="3"/>
  <c r="E4161" i="3"/>
  <c r="M4161" i="3" s="1"/>
  <c r="L4160" i="3"/>
  <c r="E4160" i="3"/>
  <c r="M4160" i="3" s="1"/>
  <c r="L4159" i="3"/>
  <c r="E4159" i="3"/>
  <c r="L4158" i="3"/>
  <c r="E4158" i="3"/>
  <c r="M4158" i="3"/>
  <c r="L4157" i="3"/>
  <c r="E4157" i="3"/>
  <c r="M4157" i="3" s="1"/>
  <c r="L4156" i="3"/>
  <c r="E4156" i="3"/>
  <c r="M4156" i="3" s="1"/>
  <c r="L4155" i="3"/>
  <c r="M4155" i="3"/>
  <c r="E4155" i="3"/>
  <c r="L4154" i="3"/>
  <c r="E4154" i="3"/>
  <c r="L4153" i="3"/>
  <c r="M4153" i="3" s="1"/>
  <c r="E4153" i="3"/>
  <c r="M4152" i="3"/>
  <c r="L4152" i="3"/>
  <c r="E4152" i="3"/>
  <c r="L4151" i="3"/>
  <c r="L4150" i="3" s="1"/>
  <c r="E4151" i="3"/>
  <c r="M4151" i="3" s="1"/>
  <c r="K4150" i="3"/>
  <c r="J4150" i="3"/>
  <c r="I4150" i="3"/>
  <c r="H4150" i="3"/>
  <c r="G4150" i="3"/>
  <c r="F4150" i="3"/>
  <c r="L4149" i="3"/>
  <c r="E4149" i="3"/>
  <c r="L4148" i="3"/>
  <c r="E4148" i="3"/>
  <c r="L4147" i="3"/>
  <c r="E4147" i="3"/>
  <c r="L4146" i="3"/>
  <c r="E4146" i="3"/>
  <c r="L4145" i="3"/>
  <c r="E4145" i="3"/>
  <c r="L4144" i="3"/>
  <c r="E4144" i="3"/>
  <c r="L4143" i="3"/>
  <c r="E4143" i="3"/>
  <c r="L4142" i="3"/>
  <c r="E4142" i="3"/>
  <c r="E4141" i="3" s="1"/>
  <c r="K4141" i="3"/>
  <c r="J4141" i="3"/>
  <c r="I4141" i="3"/>
  <c r="H4141" i="3"/>
  <c r="G4141" i="3"/>
  <c r="F4141" i="3"/>
  <c r="L4140" i="3"/>
  <c r="E4140" i="3"/>
  <c r="M4139" i="3"/>
  <c r="L4139" i="3"/>
  <c r="E4139" i="3"/>
  <c r="L4138" i="3"/>
  <c r="E4138" i="3"/>
  <c r="M4138" i="3" s="1"/>
  <c r="L4137" i="3"/>
  <c r="E4137" i="3"/>
  <c r="L4136" i="3"/>
  <c r="E4136" i="3"/>
  <c r="E4135" i="3" s="1"/>
  <c r="K4135" i="3"/>
  <c r="J4135" i="3"/>
  <c r="I4135" i="3"/>
  <c r="H4135" i="3"/>
  <c r="H4250" i="3" s="1"/>
  <c r="G4135" i="3"/>
  <c r="F4135" i="3"/>
  <c r="L4134" i="3"/>
  <c r="M4134" i="3" s="1"/>
  <c r="E4134" i="3"/>
  <c r="L4133" i="3"/>
  <c r="E4133" i="3"/>
  <c r="E4132" i="3" s="1"/>
  <c r="K4132" i="3"/>
  <c r="J4132" i="3"/>
  <c r="I4132" i="3"/>
  <c r="I4250" i="3"/>
  <c r="H4132" i="3"/>
  <c r="G4132" i="3"/>
  <c r="F4132" i="3"/>
  <c r="F4250" i="3" s="1"/>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M4104" i="3" s="1"/>
  <c r="L4103" i="3"/>
  <c r="E4103" i="3"/>
  <c r="M4103" i="3" s="1"/>
  <c r="L4102" i="3"/>
  <c r="L4101" i="3" s="1"/>
  <c r="E4102" i="3"/>
  <c r="L4100" i="3"/>
  <c r="E4100" i="3"/>
  <c r="L4099" i="3"/>
  <c r="E4099" i="3"/>
  <c r="M4099" i="3" s="1"/>
  <c r="L4098" i="3"/>
  <c r="E4098" i="3"/>
  <c r="L4097" i="3"/>
  <c r="E4097" i="3"/>
  <c r="M4097" i="3"/>
  <c r="K4096" i="3"/>
  <c r="J4096" i="3"/>
  <c r="I4096" i="3"/>
  <c r="H4096" i="3"/>
  <c r="G4096" i="3"/>
  <c r="F4096" i="3"/>
  <c r="L4095" i="3"/>
  <c r="E4095" i="3"/>
  <c r="L4094" i="3"/>
  <c r="E4094" i="3"/>
  <c r="M4094" i="3" s="1"/>
  <c r="L4093" i="3"/>
  <c r="L4092" i="3"/>
  <c r="E4093" i="3"/>
  <c r="K4092" i="3"/>
  <c r="J4092" i="3"/>
  <c r="I4092" i="3"/>
  <c r="H4092" i="3"/>
  <c r="G4092" i="3"/>
  <c r="F4092" i="3"/>
  <c r="M4091" i="3"/>
  <c r="L4091" i="3"/>
  <c r="E4091" i="3"/>
  <c r="L4090" i="3"/>
  <c r="E4090" i="3"/>
  <c r="M4090" i="3" s="1"/>
  <c r="L4089" i="3"/>
  <c r="E4089" i="3"/>
  <c r="M4089" i="3" s="1"/>
  <c r="L4088" i="3"/>
  <c r="M4088" i="3" s="1"/>
  <c r="E4088" i="3"/>
  <c r="L4087" i="3"/>
  <c r="E4087" i="3"/>
  <c r="L4086" i="3"/>
  <c r="E4086" i="3"/>
  <c r="M4086" i="3" s="1"/>
  <c r="L4085" i="3"/>
  <c r="E4085" i="3"/>
  <c r="M4085" i="3" s="1"/>
  <c r="K4084" i="3"/>
  <c r="J4084" i="3"/>
  <c r="I4084" i="3"/>
  <c r="H4084" i="3"/>
  <c r="G4084" i="3"/>
  <c r="F4084" i="3"/>
  <c r="L4083" i="3"/>
  <c r="M4083" i="3" s="1"/>
  <c r="E4083" i="3"/>
  <c r="L4082" i="3"/>
  <c r="E4082" i="3"/>
  <c r="M4082" i="3" s="1"/>
  <c r="L4081" i="3"/>
  <c r="L4080" i="3" s="1"/>
  <c r="E4081" i="3"/>
  <c r="E4080" i="3"/>
  <c r="K4080" i="3"/>
  <c r="J4080" i="3"/>
  <c r="I4080" i="3"/>
  <c r="H4080" i="3"/>
  <c r="G4080" i="3"/>
  <c r="F4080" i="3"/>
  <c r="L4079" i="3"/>
  <c r="E4079" i="3"/>
  <c r="M4079" i="3" s="1"/>
  <c r="L4078" i="3"/>
  <c r="E4078" i="3"/>
  <c r="M4078" i="3" s="1"/>
  <c r="L4077" i="3"/>
  <c r="M4077" i="3" s="1"/>
  <c r="E4077" i="3"/>
  <c r="L4076" i="3"/>
  <c r="E4076" i="3"/>
  <c r="L4075" i="3"/>
  <c r="E4075" i="3"/>
  <c r="L4074" i="3"/>
  <c r="L4073" i="3" s="1"/>
  <c r="E4074" i="3"/>
  <c r="M4074" i="3" s="1"/>
  <c r="K4073" i="3"/>
  <c r="J4073" i="3"/>
  <c r="I4073" i="3"/>
  <c r="H4073" i="3"/>
  <c r="G4073" i="3"/>
  <c r="F4073" i="3"/>
  <c r="L4072" i="3"/>
  <c r="E4072" i="3"/>
  <c r="L4071" i="3"/>
  <c r="E4071" i="3"/>
  <c r="M4071" i="3"/>
  <c r="L4070" i="3"/>
  <c r="E4070" i="3"/>
  <c r="M4070" i="3" s="1"/>
  <c r="L4069" i="3"/>
  <c r="E4069" i="3"/>
  <c r="L4068" i="3"/>
  <c r="E4068" i="3"/>
  <c r="L4067" i="3"/>
  <c r="E4067" i="3"/>
  <c r="K4066" i="3"/>
  <c r="J4066" i="3"/>
  <c r="I4066" i="3"/>
  <c r="H4066" i="3"/>
  <c r="G4066" i="3"/>
  <c r="F4066" i="3"/>
  <c r="E4066" i="3"/>
  <c r="L4065" i="3"/>
  <c r="E4065" i="3"/>
  <c r="M4065" i="3" s="1"/>
  <c r="L4064" i="3"/>
  <c r="M4064" i="3" s="1"/>
  <c r="E4064" i="3"/>
  <c r="L4063" i="3"/>
  <c r="E4063" i="3"/>
  <c r="M4063" i="3" s="1"/>
  <c r="L4062" i="3"/>
  <c r="E4062" i="3"/>
  <c r="L4061" i="3"/>
  <c r="E4061" i="3"/>
  <c r="M4061" i="3" s="1"/>
  <c r="L4060" i="3"/>
  <c r="E4060" i="3"/>
  <c r="M4059" i="3"/>
  <c r="L4059" i="3"/>
  <c r="E4059" i="3"/>
  <c r="L4058" i="3"/>
  <c r="E4058" i="3"/>
  <c r="M4058" i="3" s="1"/>
  <c r="K4057" i="3"/>
  <c r="J4057" i="3"/>
  <c r="I4057" i="3"/>
  <c r="H4057" i="3"/>
  <c r="G4057" i="3"/>
  <c r="F4057" i="3"/>
  <c r="L4056" i="3"/>
  <c r="E4056" i="3"/>
  <c r="M4056" i="3" s="1"/>
  <c r="L4055" i="3"/>
  <c r="E4055" i="3"/>
  <c r="M4055" i="3" s="1"/>
  <c r="L4054" i="3"/>
  <c r="E4054" i="3"/>
  <c r="L4053" i="3"/>
  <c r="E4053" i="3"/>
  <c r="M4053" i="3" s="1"/>
  <c r="L4052" i="3"/>
  <c r="E4052" i="3"/>
  <c r="L4051" i="3"/>
  <c r="E4051" i="3"/>
  <c r="M4051" i="3" s="1"/>
  <c r="L4050" i="3"/>
  <c r="E4050" i="3"/>
  <c r="M4050" i="3" s="1"/>
  <c r="L4049" i="3"/>
  <c r="E4049" i="3"/>
  <c r="K4048" i="3"/>
  <c r="J4048" i="3"/>
  <c r="I4048" i="3"/>
  <c r="H4048" i="3"/>
  <c r="G4048" i="3"/>
  <c r="F4048" i="3"/>
  <c r="L4047" i="3"/>
  <c r="E4047" i="3"/>
  <c r="M4047" i="3" s="1"/>
  <c r="L4046" i="3"/>
  <c r="E4046" i="3"/>
  <c r="L4045" i="3"/>
  <c r="L4044" i="3" s="1"/>
  <c r="E4045" i="3"/>
  <c r="E4044" i="3" s="1"/>
  <c r="K4044" i="3"/>
  <c r="J4044" i="3"/>
  <c r="I4044" i="3"/>
  <c r="H4044" i="3"/>
  <c r="G4044" i="3"/>
  <c r="F4044" i="3"/>
  <c r="L4043" i="3"/>
  <c r="E4043" i="3"/>
  <c r="M4043" i="3" s="1"/>
  <c r="L4042" i="3"/>
  <c r="E4042" i="3"/>
  <c r="L4041" i="3"/>
  <c r="E4041" i="3"/>
  <c r="M4041" i="3" s="1"/>
  <c r="L4040" i="3"/>
  <c r="E4040" i="3"/>
  <c r="M4040" i="3" s="1"/>
  <c r="L4039" i="3"/>
  <c r="L4038" i="3" s="1"/>
  <c r="E4039" i="3"/>
  <c r="E4038" i="3"/>
  <c r="K4038" i="3"/>
  <c r="J4038" i="3"/>
  <c r="I4038" i="3"/>
  <c r="H4038" i="3"/>
  <c r="G4038" i="3"/>
  <c r="F4038" i="3"/>
  <c r="L4037" i="3"/>
  <c r="E4037" i="3"/>
  <c r="M4037" i="3"/>
  <c r="L4036" i="3"/>
  <c r="E4036" i="3"/>
  <c r="L4035" i="3"/>
  <c r="E4035" i="3"/>
  <c r="M4035" i="3" s="1"/>
  <c r="L4034" i="3"/>
  <c r="E4034" i="3"/>
  <c r="M4034" i="3" s="1"/>
  <c r="L4033" i="3"/>
  <c r="L4032" i="3"/>
  <c r="E4033" i="3"/>
  <c r="K4032" i="3"/>
  <c r="J4032" i="3"/>
  <c r="I4032" i="3"/>
  <c r="H4032" i="3"/>
  <c r="G4032" i="3"/>
  <c r="F4032" i="3"/>
  <c r="L4031" i="3"/>
  <c r="E4031" i="3"/>
  <c r="L4030" i="3"/>
  <c r="E4030" i="3"/>
  <c r="M4029" i="3"/>
  <c r="L4029" i="3"/>
  <c r="E4029" i="3"/>
  <c r="E4028" i="3" s="1"/>
  <c r="K4028" i="3"/>
  <c r="J4028" i="3"/>
  <c r="I4028" i="3"/>
  <c r="H4028" i="3"/>
  <c r="G4028" i="3"/>
  <c r="F4028" i="3"/>
  <c r="L4027" i="3"/>
  <c r="M4027" i="3"/>
  <c r="E4027" i="3"/>
  <c r="L4026" i="3"/>
  <c r="E4026" i="3"/>
  <c r="L4025" i="3"/>
  <c r="M4025" i="3" s="1"/>
  <c r="E4025" i="3"/>
  <c r="M4024" i="3"/>
  <c r="L4024" i="3"/>
  <c r="E4024" i="3"/>
  <c r="L4023" i="3"/>
  <c r="E4023" i="3"/>
  <c r="M4023" i="3" s="1"/>
  <c r="L4022" i="3"/>
  <c r="E4022" i="3"/>
  <c r="M4022" i="3" s="1"/>
  <c r="L4021" i="3"/>
  <c r="E4021" i="3"/>
  <c r="L4020" i="3"/>
  <c r="E4020" i="3"/>
  <c r="L4019" i="3"/>
  <c r="E4019" i="3"/>
  <c r="M4019" i="3" s="1"/>
  <c r="L4018" i="3"/>
  <c r="E4018" i="3"/>
  <c r="M4018" i="3" s="1"/>
  <c r="L4017" i="3"/>
  <c r="E4017" i="3"/>
  <c r="L4016" i="3"/>
  <c r="E4016" i="3"/>
  <c r="M4016" i="3" s="1"/>
  <c r="L4015" i="3"/>
  <c r="E4015" i="3"/>
  <c r="M4015" i="3" s="1"/>
  <c r="L4014" i="3"/>
  <c r="E4014" i="3"/>
  <c r="L4013" i="3"/>
  <c r="E4013" i="3"/>
  <c r="M4013" i="3" s="1"/>
  <c r="L4012" i="3"/>
  <c r="E4012" i="3"/>
  <c r="M4012" i="3" s="1"/>
  <c r="L4011" i="3"/>
  <c r="L4010" i="3"/>
  <c r="E4011" i="3"/>
  <c r="E4010" i="3" s="1"/>
  <c r="K4010" i="3"/>
  <c r="J4010" i="3"/>
  <c r="I4010" i="3"/>
  <c r="H4010" i="3"/>
  <c r="G4010" i="3"/>
  <c r="F4010" i="3"/>
  <c r="M4009" i="3"/>
  <c r="L4009" i="3"/>
  <c r="E4009" i="3"/>
  <c r="L4008" i="3"/>
  <c r="E4008" i="3"/>
  <c r="M4008" i="3" s="1"/>
  <c r="L4007" i="3"/>
  <c r="E4007" i="3"/>
  <c r="M4007" i="3" s="1"/>
  <c r="L4006" i="3"/>
  <c r="E4006" i="3"/>
  <c r="L4005" i="3"/>
  <c r="E4005" i="3"/>
  <c r="M4005" i="3" s="1"/>
  <c r="L4004" i="3"/>
  <c r="E4004" i="3"/>
  <c r="L4003" i="3"/>
  <c r="E4003" i="3"/>
  <c r="M4003" i="3" s="1"/>
  <c r="L4002" i="3"/>
  <c r="L4001" i="3" s="1"/>
  <c r="E4002" i="3"/>
  <c r="K4001" i="3"/>
  <c r="J4001" i="3"/>
  <c r="I4001" i="3"/>
  <c r="H4001" i="3"/>
  <c r="G4001" i="3"/>
  <c r="F4001" i="3"/>
  <c r="L4000" i="3"/>
  <c r="E4000" i="3"/>
  <c r="L3999" i="3"/>
  <c r="E3999" i="3"/>
  <c r="M3999" i="3" s="1"/>
  <c r="L3998" i="3"/>
  <c r="E3998" i="3"/>
  <c r="L3997" i="3"/>
  <c r="E3997" i="3"/>
  <c r="M3997" i="3" s="1"/>
  <c r="L3996" i="3"/>
  <c r="L3995" i="3" s="1"/>
  <c r="E3996" i="3"/>
  <c r="K3995" i="3"/>
  <c r="J3995" i="3"/>
  <c r="I3995" i="3"/>
  <c r="H3995" i="3"/>
  <c r="G3995" i="3"/>
  <c r="F3995" i="3"/>
  <c r="L3994" i="3"/>
  <c r="L3992" i="3" s="1"/>
  <c r="M3992" i="3" s="1"/>
  <c r="E3994" i="3"/>
  <c r="L3993" i="3"/>
  <c r="E3993" i="3"/>
  <c r="E3992" i="3" s="1"/>
  <c r="K3992" i="3"/>
  <c r="K4110" i="3" s="1"/>
  <c r="J3992" i="3"/>
  <c r="J4110" i="3"/>
  <c r="I3992" i="3"/>
  <c r="H3992" i="3"/>
  <c r="H4110" i="3" s="1"/>
  <c r="G3992" i="3"/>
  <c r="F3992" i="3"/>
  <c r="F4110" i="3" s="1"/>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6" i="3" s="1"/>
  <c r="M3965" i="3"/>
  <c r="L3964" i="3"/>
  <c r="E3964" i="3"/>
  <c r="L3963" i="3"/>
  <c r="E3963" i="3"/>
  <c r="L3962" i="3"/>
  <c r="E3962" i="3"/>
  <c r="L3960" i="3"/>
  <c r="E3960" i="3"/>
  <c r="L3959" i="3"/>
  <c r="E3959" i="3"/>
  <c r="L3958" i="3"/>
  <c r="E3958" i="3"/>
  <c r="E3956" i="3" s="1"/>
  <c r="L3957" i="3"/>
  <c r="E3957" i="3"/>
  <c r="K3956" i="3"/>
  <c r="J3956" i="3"/>
  <c r="I3956" i="3"/>
  <c r="H3956" i="3"/>
  <c r="G3956" i="3"/>
  <c r="F3956" i="3"/>
  <c r="L3955" i="3"/>
  <c r="E3955" i="3"/>
  <c r="M3955" i="3" s="1"/>
  <c r="L3954" i="3"/>
  <c r="E3954" i="3"/>
  <c r="L3953" i="3"/>
  <c r="L3952" i="3" s="1"/>
  <c r="E3953" i="3"/>
  <c r="E3952" i="3" s="1"/>
  <c r="K3952" i="3"/>
  <c r="J3952" i="3"/>
  <c r="I3952" i="3"/>
  <c r="H3952" i="3"/>
  <c r="G3952" i="3"/>
  <c r="F3952" i="3"/>
  <c r="L3951" i="3"/>
  <c r="M3951" i="3" s="1"/>
  <c r="E3951" i="3"/>
  <c r="L3950" i="3"/>
  <c r="E3950" i="3"/>
  <c r="M3950" i="3" s="1"/>
  <c r="L3949" i="3"/>
  <c r="E3949" i="3"/>
  <c r="M3949" i="3" s="1"/>
  <c r="L3948" i="3"/>
  <c r="E3948" i="3"/>
  <c r="M3948" i="3" s="1"/>
  <c r="L3947" i="3"/>
  <c r="M3947" i="3" s="1"/>
  <c r="E3947" i="3"/>
  <c r="L3946" i="3"/>
  <c r="E3946" i="3"/>
  <c r="M3946" i="3" s="1"/>
  <c r="L3945" i="3"/>
  <c r="E3945" i="3"/>
  <c r="M3945" i="3" s="1"/>
  <c r="K3944" i="3"/>
  <c r="J3944" i="3"/>
  <c r="I3944" i="3"/>
  <c r="H3944" i="3"/>
  <c r="G3944" i="3"/>
  <c r="F3944" i="3"/>
  <c r="L3943" i="3"/>
  <c r="E3943" i="3"/>
  <c r="L3942" i="3"/>
  <c r="E3942" i="3"/>
  <c r="L3941" i="3"/>
  <c r="L3940" i="3" s="1"/>
  <c r="E3941" i="3"/>
  <c r="E3940" i="3" s="1"/>
  <c r="K3940" i="3"/>
  <c r="J3940" i="3"/>
  <c r="I3940" i="3"/>
  <c r="H3940" i="3"/>
  <c r="G3940" i="3"/>
  <c r="F3940" i="3"/>
  <c r="L3939" i="3"/>
  <c r="M3939" i="3" s="1"/>
  <c r="E3939" i="3"/>
  <c r="L3938" i="3"/>
  <c r="E3938" i="3"/>
  <c r="M3938" i="3" s="1"/>
  <c r="L3937" i="3"/>
  <c r="E3937" i="3"/>
  <c r="M3937" i="3" s="1"/>
  <c r="L3936" i="3"/>
  <c r="E3936" i="3"/>
  <c r="M3936" i="3" s="1"/>
  <c r="L3935" i="3"/>
  <c r="M3935" i="3" s="1"/>
  <c r="E3935" i="3"/>
  <c r="L3934" i="3"/>
  <c r="L3933" i="3" s="1"/>
  <c r="E3934" i="3"/>
  <c r="K3933" i="3"/>
  <c r="J3933" i="3"/>
  <c r="I3933" i="3"/>
  <c r="H3933" i="3"/>
  <c r="G3933" i="3"/>
  <c r="F3933" i="3"/>
  <c r="L3932" i="3"/>
  <c r="E3932" i="3"/>
  <c r="L3931" i="3"/>
  <c r="E3931" i="3"/>
  <c r="M3931" i="3" s="1"/>
  <c r="L3930" i="3"/>
  <c r="E3930" i="3"/>
  <c r="L3929" i="3"/>
  <c r="E3929" i="3"/>
  <c r="M3929" i="3" s="1"/>
  <c r="L3928" i="3"/>
  <c r="E3928" i="3"/>
  <c r="L3927" i="3"/>
  <c r="L3926" i="3"/>
  <c r="E3927" i="3"/>
  <c r="M3927" i="3" s="1"/>
  <c r="K3926" i="3"/>
  <c r="J3926" i="3"/>
  <c r="I3926" i="3"/>
  <c r="H3926" i="3"/>
  <c r="G3926" i="3"/>
  <c r="F3926" i="3"/>
  <c r="L3925" i="3"/>
  <c r="E3925" i="3"/>
  <c r="M3925" i="3" s="1"/>
  <c r="L3924" i="3"/>
  <c r="E3924" i="3"/>
  <c r="M3924" i="3" s="1"/>
  <c r="L3923" i="3"/>
  <c r="E3923" i="3"/>
  <c r="M3923" i="3" s="1"/>
  <c r="L3922" i="3"/>
  <c r="E3922" i="3"/>
  <c r="M3922" i="3" s="1"/>
  <c r="L3921" i="3"/>
  <c r="E3921" i="3"/>
  <c r="M3921" i="3" s="1"/>
  <c r="L3920" i="3"/>
  <c r="E3920" i="3"/>
  <c r="M3920" i="3" s="1"/>
  <c r="L3919" i="3"/>
  <c r="E3919" i="3"/>
  <c r="M3919" i="3" s="1"/>
  <c r="L3918" i="3"/>
  <c r="L3917" i="3" s="1"/>
  <c r="E3918" i="3"/>
  <c r="K3917" i="3"/>
  <c r="J3917" i="3"/>
  <c r="I3917" i="3"/>
  <c r="H3917" i="3"/>
  <c r="G3917" i="3"/>
  <c r="F3917" i="3"/>
  <c r="L3916" i="3"/>
  <c r="E3916" i="3"/>
  <c r="L3915" i="3"/>
  <c r="E3915" i="3"/>
  <c r="L3914" i="3"/>
  <c r="E3914" i="3"/>
  <c r="L3913" i="3"/>
  <c r="E3913" i="3"/>
  <c r="L3912" i="3"/>
  <c r="E3912" i="3"/>
  <c r="L3911" i="3"/>
  <c r="E3911" i="3"/>
  <c r="L3910" i="3"/>
  <c r="E3910" i="3"/>
  <c r="L3909" i="3"/>
  <c r="L3908" i="3" s="1"/>
  <c r="E3909" i="3"/>
  <c r="K3908" i="3"/>
  <c r="J3908" i="3"/>
  <c r="I3908" i="3"/>
  <c r="H3908" i="3"/>
  <c r="G3908" i="3"/>
  <c r="F3908" i="3"/>
  <c r="L3907" i="3"/>
  <c r="E3907" i="3"/>
  <c r="L3906" i="3"/>
  <c r="E3906" i="3"/>
  <c r="M3906" i="3" s="1"/>
  <c r="L3905" i="3"/>
  <c r="E3905" i="3"/>
  <c r="K3904" i="3"/>
  <c r="J3904" i="3"/>
  <c r="I3904" i="3"/>
  <c r="H3904" i="3"/>
  <c r="G3904" i="3"/>
  <c r="F3904" i="3"/>
  <c r="L3903" i="3"/>
  <c r="E3903" i="3"/>
  <c r="M3903" i="3"/>
  <c r="L3902" i="3"/>
  <c r="E3902" i="3"/>
  <c r="L3901" i="3"/>
  <c r="E3901" i="3"/>
  <c r="M3901" i="3" s="1"/>
  <c r="L3900" i="3"/>
  <c r="E3900" i="3"/>
  <c r="L3899" i="3"/>
  <c r="L3898" i="3"/>
  <c r="E3899" i="3"/>
  <c r="M3899" i="3" s="1"/>
  <c r="K3898" i="3"/>
  <c r="J3898" i="3"/>
  <c r="I3898" i="3"/>
  <c r="H3898" i="3"/>
  <c r="G3898" i="3"/>
  <c r="F3898" i="3"/>
  <c r="E3898" i="3"/>
  <c r="M3898" i="3" s="1"/>
  <c r="L3897" i="3"/>
  <c r="E3897" i="3"/>
  <c r="M3897" i="3" s="1"/>
  <c r="L3896" i="3"/>
  <c r="E3896" i="3"/>
  <c r="L3895" i="3"/>
  <c r="E3895" i="3"/>
  <c r="L3894" i="3"/>
  <c r="E3894" i="3"/>
  <c r="E3892" i="3" s="1"/>
  <c r="L3893" i="3"/>
  <c r="E3893" i="3"/>
  <c r="K3892" i="3"/>
  <c r="J3892" i="3"/>
  <c r="I3892" i="3"/>
  <c r="H3892" i="3"/>
  <c r="G3892" i="3"/>
  <c r="F3892" i="3"/>
  <c r="L3891" i="3"/>
  <c r="E3891" i="3"/>
  <c r="M3891" i="3" s="1"/>
  <c r="L3890" i="3"/>
  <c r="E3890" i="3"/>
  <c r="L3889" i="3"/>
  <c r="E3889" i="3"/>
  <c r="K3888" i="3"/>
  <c r="J3888" i="3"/>
  <c r="I3888" i="3"/>
  <c r="H3888" i="3"/>
  <c r="G3888" i="3"/>
  <c r="F3888" i="3"/>
  <c r="L3887" i="3"/>
  <c r="E3887" i="3"/>
  <c r="L3886" i="3"/>
  <c r="E3886" i="3"/>
  <c r="M3886" i="3"/>
  <c r="L3885" i="3"/>
  <c r="M3885" i="3" s="1"/>
  <c r="E3885" i="3"/>
  <c r="L3884" i="3"/>
  <c r="E3884" i="3"/>
  <c r="L3883" i="3"/>
  <c r="E3883" i="3"/>
  <c r="L3882" i="3"/>
  <c r="E3882" i="3"/>
  <c r="M3882" i="3" s="1"/>
  <c r="L3881" i="3"/>
  <c r="M3881" i="3" s="1"/>
  <c r="E3881" i="3"/>
  <c r="L3880" i="3"/>
  <c r="M3880" i="3" s="1"/>
  <c r="E3880" i="3"/>
  <c r="L3879" i="3"/>
  <c r="E3879" i="3"/>
  <c r="L3878" i="3"/>
  <c r="E3878" i="3"/>
  <c r="M3878" i="3" s="1"/>
  <c r="L3877" i="3"/>
  <c r="E3877" i="3"/>
  <c r="L3876" i="3"/>
  <c r="M3876" i="3" s="1"/>
  <c r="E3876" i="3"/>
  <c r="L3875" i="3"/>
  <c r="E3875" i="3"/>
  <c r="M3875" i="3" s="1"/>
  <c r="L3874" i="3"/>
  <c r="E3874" i="3"/>
  <c r="M3874" i="3" s="1"/>
  <c r="L3873" i="3"/>
  <c r="M3873" i="3" s="1"/>
  <c r="E3873" i="3"/>
  <c r="L3872" i="3"/>
  <c r="M3872" i="3" s="1"/>
  <c r="E3872" i="3"/>
  <c r="L3871" i="3"/>
  <c r="L3870" i="3" s="1"/>
  <c r="E3871" i="3"/>
  <c r="E3870" i="3" s="1"/>
  <c r="K3870" i="3"/>
  <c r="J3870" i="3"/>
  <c r="I3870" i="3"/>
  <c r="H3870" i="3"/>
  <c r="G3870" i="3"/>
  <c r="F3870" i="3"/>
  <c r="L3869" i="3"/>
  <c r="E3869" i="3"/>
  <c r="L3868" i="3"/>
  <c r="E3868" i="3"/>
  <c r="L3867" i="3"/>
  <c r="E3867" i="3"/>
  <c r="L3866" i="3"/>
  <c r="E3866" i="3"/>
  <c r="L3865" i="3"/>
  <c r="E3865" i="3"/>
  <c r="L3864" i="3"/>
  <c r="E3864" i="3"/>
  <c r="L3863" i="3"/>
  <c r="E3863" i="3"/>
  <c r="M3863" i="3" s="1"/>
  <c r="L3862" i="3"/>
  <c r="E3862" i="3"/>
  <c r="K3861" i="3"/>
  <c r="J3861" i="3"/>
  <c r="I3861" i="3"/>
  <c r="H3861" i="3"/>
  <c r="G3861" i="3"/>
  <c r="F3861" i="3"/>
  <c r="L3860" i="3"/>
  <c r="E3860" i="3"/>
  <c r="M3860" i="3" s="1"/>
  <c r="L3859" i="3"/>
  <c r="M3859" i="3" s="1"/>
  <c r="E3859" i="3"/>
  <c r="L3858" i="3"/>
  <c r="E3858" i="3"/>
  <c r="M3858" i="3" s="1"/>
  <c r="L3857" i="3"/>
  <c r="E3857" i="3"/>
  <c r="M3857" i="3"/>
  <c r="L3856" i="3"/>
  <c r="E3856" i="3"/>
  <c r="M3856" i="3" s="1"/>
  <c r="L3855" i="3"/>
  <c r="K3855" i="3"/>
  <c r="J3855" i="3"/>
  <c r="I3855" i="3"/>
  <c r="H3855" i="3"/>
  <c r="G3855" i="3"/>
  <c r="F3855" i="3"/>
  <c r="L3854" i="3"/>
  <c r="E3854" i="3"/>
  <c r="L3853" i="3"/>
  <c r="L3852" i="3" s="1"/>
  <c r="E3853" i="3"/>
  <c r="K3852" i="3"/>
  <c r="J3852" i="3"/>
  <c r="J3970" i="3" s="1"/>
  <c r="I3852" i="3"/>
  <c r="H3852" i="3"/>
  <c r="H3970" i="3" s="1"/>
  <c r="G3852" i="3"/>
  <c r="G3970" i="3" s="1"/>
  <c r="F3852" i="3"/>
  <c r="F3970" i="3" s="1"/>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6" i="3" s="1"/>
  <c r="M3825" i="3"/>
  <c r="L3824" i="3"/>
  <c r="E3824" i="3"/>
  <c r="M3824" i="3" s="1"/>
  <c r="L3823" i="3"/>
  <c r="M3823" i="3" s="1"/>
  <c r="E3823" i="3"/>
  <c r="L3822" i="3"/>
  <c r="E3822" i="3"/>
  <c r="L3820" i="3"/>
  <c r="E3820" i="3"/>
  <c r="L3819" i="3"/>
  <c r="E3819" i="3"/>
  <c r="L3818" i="3"/>
  <c r="M3818" i="3" s="1"/>
  <c r="E3818" i="3"/>
  <c r="L3817" i="3"/>
  <c r="E3817" i="3"/>
  <c r="K3816" i="3"/>
  <c r="J3816" i="3"/>
  <c r="I3816" i="3"/>
  <c r="H3816" i="3"/>
  <c r="G3816" i="3"/>
  <c r="F3816" i="3"/>
  <c r="L3815" i="3"/>
  <c r="E3815" i="3"/>
  <c r="L3814" i="3"/>
  <c r="E3814" i="3"/>
  <c r="L3813" i="3"/>
  <c r="E3813" i="3"/>
  <c r="E3812" i="3" s="1"/>
  <c r="K3812" i="3"/>
  <c r="J3812" i="3"/>
  <c r="I3812" i="3"/>
  <c r="H3812" i="3"/>
  <c r="G3812" i="3"/>
  <c r="F3812" i="3"/>
  <c r="L3811" i="3"/>
  <c r="E3811" i="3"/>
  <c r="L3810" i="3"/>
  <c r="E3810" i="3"/>
  <c r="L3809" i="3"/>
  <c r="E3809" i="3"/>
  <c r="L3808" i="3"/>
  <c r="E3808" i="3"/>
  <c r="L3807" i="3"/>
  <c r="E3807" i="3"/>
  <c r="L3806" i="3"/>
  <c r="E3806" i="3"/>
  <c r="L3805" i="3"/>
  <c r="L3804" i="3" s="1"/>
  <c r="E3805" i="3"/>
  <c r="K3804" i="3"/>
  <c r="J3804" i="3"/>
  <c r="I3804" i="3"/>
  <c r="H3804" i="3"/>
  <c r="G3804" i="3"/>
  <c r="F3804" i="3"/>
  <c r="L3803" i="3"/>
  <c r="M3803" i="3" s="1"/>
  <c r="E3803" i="3"/>
  <c r="L3802" i="3"/>
  <c r="E3802" i="3"/>
  <c r="M3802" i="3" s="1"/>
  <c r="L3801" i="3"/>
  <c r="E3801" i="3"/>
  <c r="E3800" i="3" s="1"/>
  <c r="K3800" i="3"/>
  <c r="J3800" i="3"/>
  <c r="I3800" i="3"/>
  <c r="H3800" i="3"/>
  <c r="G3800" i="3"/>
  <c r="F3800" i="3"/>
  <c r="L3799" i="3"/>
  <c r="E3799" i="3"/>
  <c r="M3799" i="3" s="1"/>
  <c r="L3798" i="3"/>
  <c r="E3798" i="3"/>
  <c r="L3797" i="3"/>
  <c r="E3797" i="3"/>
  <c r="M3797" i="3" s="1"/>
  <c r="L3796" i="3"/>
  <c r="E3796" i="3"/>
  <c r="L3795" i="3"/>
  <c r="E3795" i="3"/>
  <c r="M3795" i="3" s="1"/>
  <c r="L3794" i="3"/>
  <c r="E3794" i="3"/>
  <c r="K3793" i="3"/>
  <c r="J3793" i="3"/>
  <c r="I3793" i="3"/>
  <c r="H3793" i="3"/>
  <c r="G3793" i="3"/>
  <c r="F3793" i="3"/>
  <c r="L3792" i="3"/>
  <c r="E3792" i="3"/>
  <c r="M3792" i="3" s="1"/>
  <c r="L3791" i="3"/>
  <c r="M3791" i="3" s="1"/>
  <c r="E3791" i="3"/>
  <c r="L3790" i="3"/>
  <c r="E3790" i="3"/>
  <c r="M3790" i="3" s="1"/>
  <c r="L3789" i="3"/>
  <c r="M3789" i="3" s="1"/>
  <c r="E3789" i="3"/>
  <c r="L3788" i="3"/>
  <c r="E3788" i="3"/>
  <c r="M3788" i="3" s="1"/>
  <c r="L3787" i="3"/>
  <c r="E3787" i="3"/>
  <c r="M3787" i="3" s="1"/>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M3776" i="3"/>
  <c r="L3775" i="3"/>
  <c r="M3775" i="3" s="1"/>
  <c r="E3775" i="3"/>
  <c r="L3774" i="3"/>
  <c r="E3774" i="3"/>
  <c r="M3774" i="3" s="1"/>
  <c r="L3773" i="3"/>
  <c r="E3773" i="3"/>
  <c r="M3773" i="3" s="1"/>
  <c r="L3772" i="3"/>
  <c r="M3772" i="3" s="1"/>
  <c r="E3772" i="3"/>
  <c r="L3771" i="3"/>
  <c r="E3771" i="3"/>
  <c r="M3771" i="3" s="1"/>
  <c r="L3770" i="3"/>
  <c r="E3770" i="3"/>
  <c r="M3770" i="3" s="1"/>
  <c r="L3769" i="3"/>
  <c r="E3769" i="3"/>
  <c r="E3768" i="3" s="1"/>
  <c r="K3768" i="3"/>
  <c r="J3768" i="3"/>
  <c r="I3768" i="3"/>
  <c r="H3768" i="3"/>
  <c r="G3768" i="3"/>
  <c r="F3768" i="3"/>
  <c r="L3767" i="3"/>
  <c r="E3767" i="3"/>
  <c r="L3766" i="3"/>
  <c r="E3766" i="3"/>
  <c r="M3766" i="3" s="1"/>
  <c r="L3765" i="3"/>
  <c r="E3765" i="3"/>
  <c r="K3764" i="3"/>
  <c r="J3764" i="3"/>
  <c r="I3764" i="3"/>
  <c r="H3764" i="3"/>
  <c r="G3764" i="3"/>
  <c r="F3764" i="3"/>
  <c r="L3763" i="3"/>
  <c r="E3763" i="3"/>
  <c r="L3762" i="3"/>
  <c r="M3762" i="3" s="1"/>
  <c r="E3762" i="3"/>
  <c r="L3761" i="3"/>
  <c r="E3761" i="3"/>
  <c r="L3760" i="3"/>
  <c r="E3760" i="3"/>
  <c r="M3760" i="3"/>
  <c r="L3759" i="3"/>
  <c r="E3759" i="3"/>
  <c r="K3758" i="3"/>
  <c r="J3758" i="3"/>
  <c r="I3758" i="3"/>
  <c r="H3758" i="3"/>
  <c r="G3758" i="3"/>
  <c r="F3758" i="3"/>
  <c r="E3758" i="3"/>
  <c r="L3757" i="3"/>
  <c r="E3757" i="3"/>
  <c r="L3756" i="3"/>
  <c r="M3756" i="3" s="1"/>
  <c r="E3756" i="3"/>
  <c r="L3755" i="3"/>
  <c r="E3755" i="3"/>
  <c r="L3754" i="3"/>
  <c r="E3754" i="3"/>
  <c r="M3754" i="3" s="1"/>
  <c r="L3753" i="3"/>
  <c r="E3753" i="3"/>
  <c r="K3752" i="3"/>
  <c r="J3752" i="3"/>
  <c r="I3752" i="3"/>
  <c r="H3752" i="3"/>
  <c r="G3752" i="3"/>
  <c r="F3752" i="3"/>
  <c r="L3751" i="3"/>
  <c r="E3751" i="3"/>
  <c r="M3751" i="3" s="1"/>
  <c r="L3750" i="3"/>
  <c r="M3750" i="3" s="1"/>
  <c r="E3750" i="3"/>
  <c r="L3749" i="3"/>
  <c r="E3749" i="3"/>
  <c r="K3748" i="3"/>
  <c r="J3748" i="3"/>
  <c r="I3748" i="3"/>
  <c r="H3748" i="3"/>
  <c r="G3748" i="3"/>
  <c r="F3748" i="3"/>
  <c r="L3747" i="3"/>
  <c r="E3747" i="3"/>
  <c r="L3746" i="3"/>
  <c r="E3746" i="3"/>
  <c r="L3745" i="3"/>
  <c r="E3745" i="3"/>
  <c r="M3745" i="3" s="1"/>
  <c r="L3744" i="3"/>
  <c r="E3744" i="3"/>
  <c r="L3743" i="3"/>
  <c r="M3743" i="3" s="1"/>
  <c r="E3743" i="3"/>
  <c r="L3742" i="3"/>
  <c r="E3742" i="3"/>
  <c r="L3741" i="3"/>
  <c r="E3741" i="3"/>
  <c r="L3740" i="3"/>
  <c r="E3740" i="3"/>
  <c r="M3740" i="3" s="1"/>
  <c r="L3739" i="3"/>
  <c r="M3739" i="3" s="1"/>
  <c r="E3739" i="3"/>
  <c r="L3738" i="3"/>
  <c r="E3738" i="3"/>
  <c r="M3738" i="3" s="1"/>
  <c r="L3737" i="3"/>
  <c r="E3737" i="3"/>
  <c r="L3736" i="3"/>
  <c r="E3736" i="3"/>
  <c r="M3736" i="3" s="1"/>
  <c r="L3735" i="3"/>
  <c r="M3735" i="3" s="1"/>
  <c r="E3735" i="3"/>
  <c r="L3734" i="3"/>
  <c r="E3734" i="3"/>
  <c r="L3733" i="3"/>
  <c r="E3733" i="3"/>
  <c r="L3732" i="3"/>
  <c r="E3732" i="3"/>
  <c r="M3732" i="3" s="1"/>
  <c r="L3731" i="3"/>
  <c r="E3731" i="3"/>
  <c r="K3730" i="3"/>
  <c r="J3730" i="3"/>
  <c r="I3730" i="3"/>
  <c r="H3730" i="3"/>
  <c r="G3730" i="3"/>
  <c r="F3730" i="3"/>
  <c r="L3729" i="3"/>
  <c r="E3729" i="3"/>
  <c r="M3729" i="3" s="1"/>
  <c r="L3728" i="3"/>
  <c r="E3728" i="3"/>
  <c r="M3728" i="3" s="1"/>
  <c r="L3727" i="3"/>
  <c r="E3727" i="3"/>
  <c r="M3727" i="3"/>
  <c r="L3726" i="3"/>
  <c r="M3726" i="3" s="1"/>
  <c r="E3726" i="3"/>
  <c r="L3725" i="3"/>
  <c r="E3725" i="3"/>
  <c r="M3725" i="3" s="1"/>
  <c r="L3724" i="3"/>
  <c r="E3724" i="3"/>
  <c r="L3723" i="3"/>
  <c r="E3723" i="3"/>
  <c r="M3723" i="3" s="1"/>
  <c r="L3722" i="3"/>
  <c r="L3721" i="3" s="1"/>
  <c r="E3722" i="3"/>
  <c r="K3721" i="3"/>
  <c r="J3721" i="3"/>
  <c r="I3721" i="3"/>
  <c r="H3721" i="3"/>
  <c r="G3721" i="3"/>
  <c r="F3721" i="3"/>
  <c r="L3720" i="3"/>
  <c r="E3720" i="3"/>
  <c r="M3720" i="3" s="1"/>
  <c r="L3719" i="3"/>
  <c r="E3719" i="3"/>
  <c r="M3719" i="3" s="1"/>
  <c r="L3718" i="3"/>
  <c r="E3718" i="3"/>
  <c r="M3718" i="3" s="1"/>
  <c r="L3717" i="3"/>
  <c r="E3717" i="3"/>
  <c r="M3716" i="3"/>
  <c r="L3716" i="3"/>
  <c r="E3716" i="3"/>
  <c r="K3715" i="3"/>
  <c r="J3715" i="3"/>
  <c r="I3715" i="3"/>
  <c r="H3715" i="3"/>
  <c r="G3715" i="3"/>
  <c r="F3715" i="3"/>
  <c r="L3714" i="3"/>
  <c r="E3714" i="3"/>
  <c r="L3713" i="3"/>
  <c r="L3712" i="3"/>
  <c r="E3713" i="3"/>
  <c r="E3712" i="3" s="1"/>
  <c r="K3712" i="3"/>
  <c r="K3830" i="3" s="1"/>
  <c r="J3712" i="3"/>
  <c r="J3830" i="3"/>
  <c r="I3712" i="3"/>
  <c r="I3830" i="3" s="1"/>
  <c r="H3712" i="3"/>
  <c r="H3830" i="3" s="1"/>
  <c r="G3712" i="3"/>
  <c r="G3830" i="3" s="1"/>
  <c r="F3712" i="3"/>
  <c r="F3830"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6" i="3" s="1"/>
  <c r="M3685" i="3"/>
  <c r="L3684" i="3"/>
  <c r="E3684" i="3"/>
  <c r="M3684" i="3" s="1"/>
  <c r="L3683" i="3"/>
  <c r="E3683" i="3"/>
  <c r="M3683" i="3" s="1"/>
  <c r="L3682" i="3"/>
  <c r="E3682" i="3"/>
  <c r="M3682" i="3" s="1"/>
  <c r="L3680" i="3"/>
  <c r="E3680" i="3"/>
  <c r="M3680" i="3" s="1"/>
  <c r="L3679" i="3"/>
  <c r="E3679" i="3"/>
  <c r="L3678" i="3"/>
  <c r="E3678" i="3"/>
  <c r="M3678" i="3" s="1"/>
  <c r="L3677" i="3"/>
  <c r="E3677" i="3"/>
  <c r="M3677" i="3"/>
  <c r="K3676" i="3"/>
  <c r="J3676" i="3"/>
  <c r="I3676" i="3"/>
  <c r="H3676" i="3"/>
  <c r="G3676" i="3"/>
  <c r="F3676" i="3"/>
  <c r="L3675" i="3"/>
  <c r="E3675" i="3"/>
  <c r="L3674" i="3"/>
  <c r="E3674" i="3"/>
  <c r="M3674" i="3" s="1"/>
  <c r="L3673" i="3"/>
  <c r="L3672" i="3" s="1"/>
  <c r="E3673" i="3"/>
  <c r="E3672" i="3" s="1"/>
  <c r="M3672" i="3" s="1"/>
  <c r="K3672" i="3"/>
  <c r="J3672" i="3"/>
  <c r="I3672" i="3"/>
  <c r="H3672" i="3"/>
  <c r="G3672" i="3"/>
  <c r="F3672" i="3"/>
  <c r="L3671" i="3"/>
  <c r="E3671" i="3"/>
  <c r="M3671" i="3" s="1"/>
  <c r="L3670" i="3"/>
  <c r="M3670" i="3" s="1"/>
  <c r="E3670" i="3"/>
  <c r="L3669" i="3"/>
  <c r="E3669" i="3"/>
  <c r="M3669" i="3" s="1"/>
  <c r="L3668" i="3"/>
  <c r="E3668" i="3"/>
  <c r="L3667" i="3"/>
  <c r="E3667" i="3"/>
  <c r="M3667" i="3" s="1"/>
  <c r="L3666" i="3"/>
  <c r="M3666" i="3" s="1"/>
  <c r="E3666" i="3"/>
  <c r="L3665" i="3"/>
  <c r="E3665" i="3"/>
  <c r="K3664" i="3"/>
  <c r="J3664" i="3"/>
  <c r="I3664" i="3"/>
  <c r="H3664" i="3"/>
  <c r="G3664" i="3"/>
  <c r="F3664" i="3"/>
  <c r="L3663" i="3"/>
  <c r="E3663" i="3"/>
  <c r="M3663" i="3" s="1"/>
  <c r="L3662" i="3"/>
  <c r="L3660" i="3" s="1"/>
  <c r="E3662" i="3"/>
  <c r="L3661" i="3"/>
  <c r="E3661" i="3"/>
  <c r="K3660" i="3"/>
  <c r="J3660" i="3"/>
  <c r="I3660" i="3"/>
  <c r="H3660" i="3"/>
  <c r="G3660" i="3"/>
  <c r="F3660" i="3"/>
  <c r="L3659" i="3"/>
  <c r="E3659" i="3"/>
  <c r="M3659" i="3" s="1"/>
  <c r="L3658" i="3"/>
  <c r="E3658" i="3"/>
  <c r="L3657" i="3"/>
  <c r="E3657" i="3"/>
  <c r="M3657" i="3" s="1"/>
  <c r="L3656" i="3"/>
  <c r="E3656" i="3"/>
  <c r="L3655" i="3"/>
  <c r="E3655" i="3"/>
  <c r="M3655" i="3" s="1"/>
  <c r="L3654" i="3"/>
  <c r="L3653" i="3" s="1"/>
  <c r="E3654" i="3"/>
  <c r="M3654" i="3" s="1"/>
  <c r="K3653" i="3"/>
  <c r="J3653" i="3"/>
  <c r="I3653" i="3"/>
  <c r="H3653" i="3"/>
  <c r="G3653" i="3"/>
  <c r="F3653" i="3"/>
  <c r="L3652" i="3"/>
  <c r="E3652" i="3"/>
  <c r="L3651" i="3"/>
  <c r="E3651" i="3"/>
  <c r="M3651" i="3" s="1"/>
  <c r="L3650" i="3"/>
  <c r="E3650" i="3"/>
  <c r="M3650" i="3" s="1"/>
  <c r="L3649" i="3"/>
  <c r="E3649" i="3"/>
  <c r="L3648" i="3"/>
  <c r="E3648" i="3"/>
  <c r="M3648" i="3" s="1"/>
  <c r="L3647" i="3"/>
  <c r="E3647" i="3"/>
  <c r="K3646" i="3"/>
  <c r="J3646" i="3"/>
  <c r="I3646" i="3"/>
  <c r="H3646" i="3"/>
  <c r="G3646" i="3"/>
  <c r="F3646" i="3"/>
  <c r="L3645" i="3"/>
  <c r="E3645" i="3"/>
  <c r="L3644" i="3"/>
  <c r="E3644" i="3"/>
  <c r="M3644" i="3" s="1"/>
  <c r="L3643" i="3"/>
  <c r="E3643" i="3"/>
  <c r="L3642" i="3"/>
  <c r="E3642" i="3"/>
  <c r="L3641" i="3"/>
  <c r="E3641" i="3"/>
  <c r="L3640" i="3"/>
  <c r="E3640" i="3"/>
  <c r="M3640" i="3" s="1"/>
  <c r="L3639" i="3"/>
  <c r="E3639" i="3"/>
  <c r="L3638" i="3"/>
  <c r="L3637" i="3" s="1"/>
  <c r="E3638" i="3"/>
  <c r="M3638" i="3" s="1"/>
  <c r="K3637" i="3"/>
  <c r="J3637" i="3"/>
  <c r="I3637" i="3"/>
  <c r="H3637" i="3"/>
  <c r="G3637" i="3"/>
  <c r="F3637" i="3"/>
  <c r="L3636" i="3"/>
  <c r="E3636" i="3"/>
  <c r="L3635" i="3"/>
  <c r="E3635" i="3"/>
  <c r="M3635" i="3"/>
  <c r="L3634" i="3"/>
  <c r="E3634" i="3"/>
  <c r="M3634" i="3" s="1"/>
  <c r="L3633" i="3"/>
  <c r="M3633" i="3" s="1"/>
  <c r="E3633" i="3"/>
  <c r="L3632" i="3"/>
  <c r="E3632" i="3"/>
  <c r="M3632" i="3" s="1"/>
  <c r="L3631" i="3"/>
  <c r="E3631" i="3"/>
  <c r="L3630" i="3"/>
  <c r="E3630" i="3"/>
  <c r="E3628" i="3" s="1"/>
  <c r="L3629" i="3"/>
  <c r="L3628" i="3" s="1"/>
  <c r="E3629" i="3"/>
  <c r="K3628" i="3"/>
  <c r="J3628" i="3"/>
  <c r="I3628" i="3"/>
  <c r="H3628" i="3"/>
  <c r="G3628" i="3"/>
  <c r="F3628" i="3"/>
  <c r="L3627" i="3"/>
  <c r="E3627" i="3"/>
  <c r="L3626" i="3"/>
  <c r="E3626" i="3"/>
  <c r="L3625" i="3"/>
  <c r="M3625" i="3" s="1"/>
  <c r="E3625" i="3"/>
  <c r="K3624" i="3"/>
  <c r="J3624" i="3"/>
  <c r="I3624" i="3"/>
  <c r="H3624" i="3"/>
  <c r="G3624" i="3"/>
  <c r="F3624" i="3"/>
  <c r="L3623" i="3"/>
  <c r="E3623" i="3"/>
  <c r="L3622" i="3"/>
  <c r="E3622" i="3"/>
  <c r="M3622" i="3" s="1"/>
  <c r="L3621" i="3"/>
  <c r="E3621" i="3"/>
  <c r="L3620" i="3"/>
  <c r="E3620" i="3"/>
  <c r="L3619" i="3"/>
  <c r="M3619" i="3" s="1"/>
  <c r="E3619" i="3"/>
  <c r="K3618" i="3"/>
  <c r="J3618" i="3"/>
  <c r="I3618" i="3"/>
  <c r="H3618" i="3"/>
  <c r="G3618" i="3"/>
  <c r="F3618" i="3"/>
  <c r="E3618" i="3"/>
  <c r="L3617" i="3"/>
  <c r="E3617" i="3"/>
  <c r="L3616" i="3"/>
  <c r="E3616" i="3"/>
  <c r="M3616" i="3" s="1"/>
  <c r="L3615" i="3"/>
  <c r="E3615" i="3"/>
  <c r="L3614" i="3"/>
  <c r="E3614" i="3"/>
  <c r="L3613" i="3"/>
  <c r="M3613" i="3" s="1"/>
  <c r="E3613" i="3"/>
  <c r="K3612" i="3"/>
  <c r="J3612" i="3"/>
  <c r="I3612" i="3"/>
  <c r="H3612" i="3"/>
  <c r="G3612" i="3"/>
  <c r="F3612" i="3"/>
  <c r="L3611" i="3"/>
  <c r="E3611" i="3"/>
  <c r="L3610" i="3"/>
  <c r="E3610" i="3"/>
  <c r="M3610" i="3" s="1"/>
  <c r="L3609" i="3"/>
  <c r="E3609" i="3"/>
  <c r="M3609" i="3" s="1"/>
  <c r="K3608" i="3"/>
  <c r="J3608" i="3"/>
  <c r="I3608" i="3"/>
  <c r="H3608" i="3"/>
  <c r="G3608" i="3"/>
  <c r="F3608" i="3"/>
  <c r="L3607" i="3"/>
  <c r="E3607" i="3"/>
  <c r="L3606" i="3"/>
  <c r="E3606" i="3"/>
  <c r="L3605" i="3"/>
  <c r="E3605" i="3"/>
  <c r="M3605" i="3"/>
  <c r="L3604" i="3"/>
  <c r="E3604" i="3"/>
  <c r="M3604" i="3" s="1"/>
  <c r="L3603" i="3"/>
  <c r="M3603" i="3" s="1"/>
  <c r="E3603" i="3"/>
  <c r="L3602" i="3"/>
  <c r="E3602" i="3"/>
  <c r="M3602" i="3" s="1"/>
  <c r="L3601" i="3"/>
  <c r="E3601" i="3"/>
  <c r="M3601" i="3" s="1"/>
  <c r="L3600" i="3"/>
  <c r="M3600" i="3" s="1"/>
  <c r="E3600" i="3"/>
  <c r="L3599" i="3"/>
  <c r="E3599" i="3"/>
  <c r="L3598" i="3"/>
  <c r="E3598" i="3"/>
  <c r="L3597" i="3"/>
  <c r="E3597" i="3"/>
  <c r="M3597" i="3"/>
  <c r="L3596" i="3"/>
  <c r="E3596" i="3"/>
  <c r="M3596" i="3" s="1"/>
  <c r="L3595" i="3"/>
  <c r="M3595" i="3" s="1"/>
  <c r="E3595" i="3"/>
  <c r="L3594" i="3"/>
  <c r="E3594" i="3"/>
  <c r="M3594" i="3" s="1"/>
  <c r="L3593" i="3"/>
  <c r="E3593" i="3"/>
  <c r="L3592" i="3"/>
  <c r="E3592" i="3"/>
  <c r="E3590" i="3" s="1"/>
  <c r="L3591" i="3"/>
  <c r="L3590" i="3" s="1"/>
  <c r="E3591" i="3"/>
  <c r="K3590" i="3"/>
  <c r="J3590" i="3"/>
  <c r="I3590" i="3"/>
  <c r="H3590" i="3"/>
  <c r="G3590" i="3"/>
  <c r="F3590" i="3"/>
  <c r="F3690" i="3" s="1"/>
  <c r="L3589" i="3"/>
  <c r="E3589" i="3"/>
  <c r="L3588" i="3"/>
  <c r="E3588" i="3"/>
  <c r="M3588" i="3" s="1"/>
  <c r="L3587" i="3"/>
  <c r="E3587" i="3"/>
  <c r="L3586" i="3"/>
  <c r="E3586" i="3"/>
  <c r="M3586" i="3" s="1"/>
  <c r="L3585" i="3"/>
  <c r="E3585" i="3"/>
  <c r="L3584" i="3"/>
  <c r="E3584" i="3"/>
  <c r="M3584" i="3" s="1"/>
  <c r="L3583" i="3"/>
  <c r="E3583" i="3"/>
  <c r="L3582" i="3"/>
  <c r="E3582" i="3"/>
  <c r="M3582" i="3" s="1"/>
  <c r="K3581" i="3"/>
  <c r="J3581" i="3"/>
  <c r="I3581" i="3"/>
  <c r="H3581" i="3"/>
  <c r="G3581" i="3"/>
  <c r="F3581" i="3"/>
  <c r="L3580" i="3"/>
  <c r="E3580" i="3"/>
  <c r="M3580" i="3" s="1"/>
  <c r="L3579" i="3"/>
  <c r="M3579" i="3" s="1"/>
  <c r="E3579" i="3"/>
  <c r="L3578" i="3"/>
  <c r="E3578" i="3"/>
  <c r="M3578" i="3" s="1"/>
  <c r="L3577" i="3"/>
  <c r="E3577" i="3"/>
  <c r="M3577" i="3"/>
  <c r="M3576" i="3"/>
  <c r="L3576" i="3"/>
  <c r="E3576" i="3"/>
  <c r="L3575" i="3"/>
  <c r="K3575" i="3"/>
  <c r="J3575" i="3"/>
  <c r="I3575" i="3"/>
  <c r="H3575" i="3"/>
  <c r="G3575" i="3"/>
  <c r="F3575" i="3"/>
  <c r="L3574" i="3"/>
  <c r="E3574" i="3"/>
  <c r="M3574" i="3" s="1"/>
  <c r="L3573" i="3"/>
  <c r="L3572" i="3" s="1"/>
  <c r="E3573" i="3"/>
  <c r="K3572" i="3"/>
  <c r="J3572" i="3"/>
  <c r="J3690" i="3"/>
  <c r="I3572" i="3"/>
  <c r="H3572" i="3"/>
  <c r="H3690" i="3"/>
  <c r="G3572" i="3"/>
  <c r="G3690" i="3" s="1"/>
  <c r="F3572" i="3"/>
  <c r="C3569" i="3"/>
  <c r="N3687" i="3"/>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6" i="3" s="1"/>
  <c r="M3545" i="3"/>
  <c r="L3544" i="3"/>
  <c r="E3544" i="3"/>
  <c r="L3543" i="3"/>
  <c r="M3543" i="3" s="1"/>
  <c r="E3543" i="3"/>
  <c r="L3542" i="3"/>
  <c r="E3542" i="3"/>
  <c r="E3541" i="3"/>
  <c r="L3540" i="3"/>
  <c r="E3540" i="3"/>
  <c r="M3540" i="3" s="1"/>
  <c r="L3539" i="3"/>
  <c r="E3539" i="3"/>
  <c r="L3538" i="3"/>
  <c r="E3538" i="3"/>
  <c r="M3538" i="3" s="1"/>
  <c r="L3537" i="3"/>
  <c r="E3537" i="3"/>
  <c r="K3536" i="3"/>
  <c r="J3536" i="3"/>
  <c r="I3536" i="3"/>
  <c r="H3536" i="3"/>
  <c r="G3536" i="3"/>
  <c r="F3536" i="3"/>
  <c r="E3536" i="3"/>
  <c r="L3535" i="3"/>
  <c r="E3535" i="3"/>
  <c r="M3535" i="3"/>
  <c r="M3534" i="3"/>
  <c r="L3534" i="3"/>
  <c r="E3534" i="3"/>
  <c r="L3533" i="3"/>
  <c r="L3532" i="3" s="1"/>
  <c r="E3533" i="3"/>
  <c r="M3533" i="3" s="1"/>
  <c r="K3532" i="3"/>
  <c r="J3532" i="3"/>
  <c r="I3532" i="3"/>
  <c r="H3532" i="3"/>
  <c r="G3532" i="3"/>
  <c r="F3532" i="3"/>
  <c r="L3531" i="3"/>
  <c r="M3531" i="3" s="1"/>
  <c r="E3531" i="3"/>
  <c r="L3530" i="3"/>
  <c r="E3530" i="3"/>
  <c r="M3530" i="3" s="1"/>
  <c r="L3529" i="3"/>
  <c r="E3529" i="3"/>
  <c r="M3529" i="3" s="1"/>
  <c r="L3528" i="3"/>
  <c r="M3528" i="3" s="1"/>
  <c r="E3528" i="3"/>
  <c r="L3527" i="3"/>
  <c r="E3527" i="3"/>
  <c r="L3526" i="3"/>
  <c r="E3526" i="3"/>
  <c r="L3525" i="3"/>
  <c r="E3525" i="3"/>
  <c r="M3525" i="3" s="1"/>
  <c r="K3524" i="3"/>
  <c r="J3524" i="3"/>
  <c r="I3524" i="3"/>
  <c r="H3524" i="3"/>
  <c r="G3524" i="3"/>
  <c r="F3524" i="3"/>
  <c r="L3523" i="3"/>
  <c r="E3523" i="3"/>
  <c r="M3523" i="3" s="1"/>
  <c r="L3522" i="3"/>
  <c r="E3522" i="3"/>
  <c r="L3521" i="3"/>
  <c r="E3521" i="3"/>
  <c r="E3520" i="3" s="1"/>
  <c r="K3520" i="3"/>
  <c r="J3520" i="3"/>
  <c r="I3520" i="3"/>
  <c r="H3520" i="3"/>
  <c r="G3520" i="3"/>
  <c r="F3520" i="3"/>
  <c r="L3519" i="3"/>
  <c r="E3519" i="3"/>
  <c r="M3519" i="3" s="1"/>
  <c r="L3518" i="3"/>
  <c r="M3518" i="3" s="1"/>
  <c r="E3518" i="3"/>
  <c r="L3517" i="3"/>
  <c r="E3517" i="3"/>
  <c r="M3517" i="3" s="1"/>
  <c r="L3516" i="3"/>
  <c r="E3516" i="3"/>
  <c r="L3515" i="3"/>
  <c r="E3515" i="3"/>
  <c r="M3515" i="3" s="1"/>
  <c r="L3514" i="3"/>
  <c r="L3513" i="3" s="1"/>
  <c r="E3514" i="3"/>
  <c r="M3514" i="3" s="1"/>
  <c r="K3513" i="3"/>
  <c r="J3513" i="3"/>
  <c r="I3513" i="3"/>
  <c r="H3513" i="3"/>
  <c r="G3513" i="3"/>
  <c r="F3513" i="3"/>
  <c r="L3512" i="3"/>
  <c r="E3512" i="3"/>
  <c r="L3511" i="3"/>
  <c r="E3511" i="3"/>
  <c r="M3511" i="3" s="1"/>
  <c r="L3510" i="3"/>
  <c r="E3510" i="3"/>
  <c r="M3510" i="3" s="1"/>
  <c r="L3509" i="3"/>
  <c r="E3509" i="3"/>
  <c r="L3508" i="3"/>
  <c r="E3508" i="3"/>
  <c r="L3507" i="3"/>
  <c r="E3507" i="3"/>
  <c r="K3506" i="3"/>
  <c r="J3506" i="3"/>
  <c r="I3506" i="3"/>
  <c r="H3506" i="3"/>
  <c r="G3506" i="3"/>
  <c r="F3506" i="3"/>
  <c r="L3505" i="3"/>
  <c r="E3505" i="3"/>
  <c r="M3505" i="3" s="1"/>
  <c r="L3504" i="3"/>
  <c r="E3504" i="3"/>
  <c r="M3504" i="3" s="1"/>
  <c r="L3503" i="3"/>
  <c r="E3503" i="3"/>
  <c r="M3503" i="3" s="1"/>
  <c r="L3502" i="3"/>
  <c r="E3502" i="3"/>
  <c r="L3501" i="3"/>
  <c r="E3501" i="3"/>
  <c r="M3501" i="3" s="1"/>
  <c r="L3500" i="3"/>
  <c r="E3500" i="3"/>
  <c r="M3500" i="3" s="1"/>
  <c r="L3499" i="3"/>
  <c r="E3499" i="3"/>
  <c r="M3499" i="3" s="1"/>
  <c r="L3498" i="3"/>
  <c r="L3497" i="3" s="1"/>
  <c r="E3498" i="3"/>
  <c r="M3498" i="3" s="1"/>
  <c r="K3497" i="3"/>
  <c r="J3497" i="3"/>
  <c r="I3497" i="3"/>
  <c r="H3497" i="3"/>
  <c r="G3497" i="3"/>
  <c r="F3497" i="3"/>
  <c r="L3496" i="3"/>
  <c r="E3496" i="3"/>
  <c r="L3495" i="3"/>
  <c r="E3495" i="3"/>
  <c r="M3495" i="3"/>
  <c r="L3494" i="3"/>
  <c r="E3494" i="3"/>
  <c r="M3494" i="3" s="1"/>
  <c r="L3493" i="3"/>
  <c r="M3493" i="3" s="1"/>
  <c r="E3493" i="3"/>
  <c r="L3492" i="3"/>
  <c r="E3492" i="3"/>
  <c r="M3492" i="3" s="1"/>
  <c r="L3491" i="3"/>
  <c r="M3491" i="3" s="1"/>
  <c r="E3491" i="3"/>
  <c r="L3490" i="3"/>
  <c r="M3490" i="3" s="1"/>
  <c r="E3490" i="3"/>
  <c r="L3489" i="3"/>
  <c r="E3489" i="3"/>
  <c r="M3489" i="3" s="1"/>
  <c r="K3488" i="3"/>
  <c r="J3488" i="3"/>
  <c r="I3488" i="3"/>
  <c r="H3488" i="3"/>
  <c r="G3488" i="3"/>
  <c r="F3488" i="3"/>
  <c r="L3487" i="3"/>
  <c r="E3487" i="3"/>
  <c r="L3486" i="3"/>
  <c r="E3486" i="3"/>
  <c r="L3485" i="3"/>
  <c r="E3485" i="3"/>
  <c r="M3485" i="3" s="1"/>
  <c r="K3484" i="3"/>
  <c r="J3484" i="3"/>
  <c r="I3484" i="3"/>
  <c r="H3484" i="3"/>
  <c r="G3484" i="3"/>
  <c r="F3484" i="3"/>
  <c r="L3483" i="3"/>
  <c r="E3483" i="3"/>
  <c r="M3483" i="3" s="1"/>
  <c r="L3482" i="3"/>
  <c r="E3482" i="3"/>
  <c r="M3482" i="3" s="1"/>
  <c r="L3481" i="3"/>
  <c r="E3481" i="3"/>
  <c r="L3480" i="3"/>
  <c r="E3480" i="3"/>
  <c r="L3479" i="3"/>
  <c r="E3479" i="3"/>
  <c r="M3479" i="3" s="1"/>
  <c r="K3478" i="3"/>
  <c r="J3478" i="3"/>
  <c r="I3478" i="3"/>
  <c r="H3478" i="3"/>
  <c r="G3478" i="3"/>
  <c r="F3478" i="3"/>
  <c r="L3477" i="3"/>
  <c r="E3477" i="3"/>
  <c r="M3477" i="3"/>
  <c r="L3476" i="3"/>
  <c r="E3476" i="3"/>
  <c r="M3476" i="3" s="1"/>
  <c r="L3475" i="3"/>
  <c r="M3475" i="3" s="1"/>
  <c r="E3475" i="3"/>
  <c r="L3474" i="3"/>
  <c r="E3474" i="3"/>
  <c r="M3474" i="3" s="1"/>
  <c r="L3473" i="3"/>
  <c r="L3472" i="3" s="1"/>
  <c r="E3473" i="3"/>
  <c r="K3472" i="3"/>
  <c r="J3472" i="3"/>
  <c r="I3472" i="3"/>
  <c r="H3472" i="3"/>
  <c r="G3472" i="3"/>
  <c r="F3472" i="3"/>
  <c r="E3472" i="3"/>
  <c r="M3472" i="3" s="1"/>
  <c r="L3471" i="3"/>
  <c r="E3471" i="3"/>
  <c r="M3471" i="3"/>
  <c r="L3470" i="3"/>
  <c r="E3470" i="3"/>
  <c r="L3469" i="3"/>
  <c r="E3469" i="3"/>
  <c r="M3469" i="3" s="1"/>
  <c r="K3468" i="3"/>
  <c r="J3468" i="3"/>
  <c r="I3468" i="3"/>
  <c r="H3468" i="3"/>
  <c r="G3468" i="3"/>
  <c r="F3468" i="3"/>
  <c r="L3467" i="3"/>
  <c r="E3467" i="3"/>
  <c r="M3467" i="3" s="1"/>
  <c r="L3466" i="3"/>
  <c r="E3466" i="3"/>
  <c r="M3466" i="3"/>
  <c r="L3465" i="3"/>
  <c r="E3465" i="3"/>
  <c r="L3464" i="3"/>
  <c r="E3464" i="3"/>
  <c r="L3463" i="3"/>
  <c r="E3463" i="3"/>
  <c r="L3462" i="3"/>
  <c r="E3462" i="3"/>
  <c r="M3462" i="3"/>
  <c r="L3461" i="3"/>
  <c r="E3461" i="3"/>
  <c r="M3461" i="3" s="1"/>
  <c r="L3460" i="3"/>
  <c r="E3460" i="3"/>
  <c r="L3459" i="3"/>
  <c r="E3459" i="3"/>
  <c r="M3459" i="3" s="1"/>
  <c r="L3458" i="3"/>
  <c r="E3458" i="3"/>
  <c r="M3458" i="3" s="1"/>
  <c r="L3457" i="3"/>
  <c r="E3457" i="3"/>
  <c r="M3457" i="3" s="1"/>
  <c r="L3456" i="3"/>
  <c r="E3456" i="3"/>
  <c r="L3455" i="3"/>
  <c r="E3455" i="3"/>
  <c r="M3455" i="3" s="1"/>
  <c r="L3454" i="3"/>
  <c r="M3454" i="3" s="1"/>
  <c r="E3454" i="3"/>
  <c r="L3453" i="3"/>
  <c r="E3453" i="3"/>
  <c r="L3452" i="3"/>
  <c r="E3452" i="3"/>
  <c r="L3451" i="3"/>
  <c r="L3450" i="3" s="1"/>
  <c r="E3451" i="3"/>
  <c r="M3451" i="3" s="1"/>
  <c r="K3450" i="3"/>
  <c r="J3450" i="3"/>
  <c r="I3450" i="3"/>
  <c r="H3450" i="3"/>
  <c r="G3450" i="3"/>
  <c r="F3450" i="3"/>
  <c r="L3449" i="3"/>
  <c r="E3449" i="3"/>
  <c r="M3449" i="3" s="1"/>
  <c r="L3448" i="3"/>
  <c r="E3448" i="3"/>
  <c r="M3448" i="3"/>
  <c r="L3447" i="3"/>
  <c r="E3447" i="3"/>
  <c r="L3446" i="3"/>
  <c r="E3446" i="3"/>
  <c r="L3445" i="3"/>
  <c r="E3445" i="3"/>
  <c r="L3444" i="3"/>
  <c r="E3444" i="3"/>
  <c r="M3444" i="3" s="1"/>
  <c r="L3443" i="3"/>
  <c r="E3443" i="3"/>
  <c r="M3443" i="3" s="1"/>
  <c r="L3442" i="3"/>
  <c r="M3442" i="3" s="1"/>
  <c r="E3442" i="3"/>
  <c r="K3441" i="3"/>
  <c r="J3441" i="3"/>
  <c r="I3441" i="3"/>
  <c r="H3441" i="3"/>
  <c r="G3441" i="3"/>
  <c r="F3441" i="3"/>
  <c r="L3440" i="3"/>
  <c r="E3440" i="3"/>
  <c r="L3439" i="3"/>
  <c r="E3439" i="3"/>
  <c r="M3439" i="3" s="1"/>
  <c r="L3438" i="3"/>
  <c r="E3438" i="3"/>
  <c r="L3437" i="3"/>
  <c r="E3437" i="3"/>
  <c r="M3437" i="3"/>
  <c r="L3436" i="3"/>
  <c r="L3435" i="3" s="1"/>
  <c r="E3436" i="3"/>
  <c r="K3435" i="3"/>
  <c r="J3435" i="3"/>
  <c r="I3435" i="3"/>
  <c r="H3435" i="3"/>
  <c r="G3435" i="3"/>
  <c r="F3435" i="3"/>
  <c r="L3434" i="3"/>
  <c r="E3434" i="3"/>
  <c r="M3434" i="3" s="1"/>
  <c r="L3433" i="3"/>
  <c r="L3432" i="3" s="1"/>
  <c r="E3433" i="3"/>
  <c r="K3432" i="3"/>
  <c r="J3432" i="3"/>
  <c r="I3432" i="3"/>
  <c r="I3550" i="3" s="1"/>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M3404" i="3" s="1"/>
  <c r="E3404" i="3"/>
  <c r="L3403" i="3"/>
  <c r="E3403" i="3"/>
  <c r="M3403" i="3" s="1"/>
  <c r="L3402" i="3"/>
  <c r="M3402" i="3" s="1"/>
  <c r="E3402" i="3"/>
  <c r="L3400" i="3"/>
  <c r="E3400" i="3"/>
  <c r="L3399" i="3"/>
  <c r="E3399" i="3"/>
  <c r="M3399" i="3" s="1"/>
  <c r="L3398" i="3"/>
  <c r="E3398" i="3"/>
  <c r="L3397" i="3"/>
  <c r="E3397" i="3"/>
  <c r="M3397" i="3" s="1"/>
  <c r="K3396" i="3"/>
  <c r="J3396" i="3"/>
  <c r="I3396" i="3"/>
  <c r="H3396" i="3"/>
  <c r="G3396" i="3"/>
  <c r="F3396" i="3"/>
  <c r="L3395" i="3"/>
  <c r="E3395" i="3"/>
  <c r="L3394" i="3"/>
  <c r="E3394" i="3"/>
  <c r="L3393" i="3"/>
  <c r="E3393" i="3"/>
  <c r="M3393" i="3" s="1"/>
  <c r="K3392" i="3"/>
  <c r="J3392" i="3"/>
  <c r="I3392" i="3"/>
  <c r="H3392" i="3"/>
  <c r="G3392" i="3"/>
  <c r="F3392" i="3"/>
  <c r="L3391" i="3"/>
  <c r="E3391" i="3"/>
  <c r="M3391" i="3" s="1"/>
  <c r="L3390" i="3"/>
  <c r="E3390" i="3"/>
  <c r="L3389" i="3"/>
  <c r="E3389" i="3"/>
  <c r="L3388" i="3"/>
  <c r="E3388" i="3"/>
  <c r="L3387" i="3"/>
  <c r="E3387" i="3"/>
  <c r="M3387" i="3" s="1"/>
  <c r="L3386" i="3"/>
  <c r="E3386" i="3"/>
  <c r="L3385" i="3"/>
  <c r="E3385" i="3"/>
  <c r="M3385" i="3" s="1"/>
  <c r="K3384" i="3"/>
  <c r="J3384" i="3"/>
  <c r="I3384" i="3"/>
  <c r="H3384" i="3"/>
  <c r="G3384" i="3"/>
  <c r="F3384" i="3"/>
  <c r="L3383" i="3"/>
  <c r="E3383" i="3"/>
  <c r="M3383" i="3" s="1"/>
  <c r="L3382" i="3"/>
  <c r="L3380" i="3" s="1"/>
  <c r="E3382" i="3"/>
  <c r="L3381" i="3"/>
  <c r="E3381" i="3"/>
  <c r="M3381" i="3" s="1"/>
  <c r="K3380" i="3"/>
  <c r="J3380" i="3"/>
  <c r="I3380" i="3"/>
  <c r="H3380" i="3"/>
  <c r="G3380" i="3"/>
  <c r="F3380" i="3"/>
  <c r="L3379" i="3"/>
  <c r="E3379" i="3"/>
  <c r="L3378" i="3"/>
  <c r="E3378" i="3"/>
  <c r="M3378" i="3" s="1"/>
  <c r="L3377" i="3"/>
  <c r="E3377" i="3"/>
  <c r="L3376" i="3"/>
  <c r="E3376" i="3"/>
  <c r="M3376" i="3" s="1"/>
  <c r="L3375" i="3"/>
  <c r="E3375" i="3"/>
  <c r="L3374" i="3"/>
  <c r="E3374" i="3"/>
  <c r="M3374" i="3"/>
  <c r="K3373" i="3"/>
  <c r="J3373" i="3"/>
  <c r="I3373" i="3"/>
  <c r="H3373" i="3"/>
  <c r="G3373" i="3"/>
  <c r="F3373" i="3"/>
  <c r="L3372" i="3"/>
  <c r="E3372" i="3"/>
  <c r="M3372" i="3" s="1"/>
  <c r="L3371" i="3"/>
  <c r="M3371" i="3" s="1"/>
  <c r="E3371" i="3"/>
  <c r="L3370" i="3"/>
  <c r="E3370" i="3"/>
  <c r="L3369" i="3"/>
  <c r="E3369" i="3"/>
  <c r="M3369" i="3" s="1"/>
  <c r="L3368" i="3"/>
  <c r="E3368" i="3"/>
  <c r="L3367" i="3"/>
  <c r="E3367" i="3"/>
  <c r="M3367" i="3" s="1"/>
  <c r="K3366" i="3"/>
  <c r="J3366" i="3"/>
  <c r="I3366" i="3"/>
  <c r="H3366" i="3"/>
  <c r="G3366" i="3"/>
  <c r="F3366" i="3"/>
  <c r="L3365" i="3"/>
  <c r="E3365" i="3"/>
  <c r="L3364" i="3"/>
  <c r="E3364" i="3"/>
  <c r="L3363" i="3"/>
  <c r="E3363" i="3"/>
  <c r="M3363" i="3" s="1"/>
  <c r="L3362" i="3"/>
  <c r="E3362" i="3"/>
  <c r="L3361" i="3"/>
  <c r="E3361" i="3"/>
  <c r="L3360" i="3"/>
  <c r="M3360" i="3" s="1"/>
  <c r="E3360" i="3"/>
  <c r="L3359" i="3"/>
  <c r="E3359" i="3"/>
  <c r="M3359" i="3" s="1"/>
  <c r="L3358" i="3"/>
  <c r="E3358" i="3"/>
  <c r="M3358" i="3" s="1"/>
  <c r="K3357" i="3"/>
  <c r="J3357" i="3"/>
  <c r="I3357" i="3"/>
  <c r="H3357" i="3"/>
  <c r="G3357" i="3"/>
  <c r="F3357" i="3"/>
  <c r="L3356" i="3"/>
  <c r="E3356" i="3"/>
  <c r="L3355" i="3"/>
  <c r="E3355" i="3"/>
  <c r="M3355" i="3" s="1"/>
  <c r="L3354" i="3"/>
  <c r="E3354" i="3"/>
  <c r="M3354" i="3" s="1"/>
  <c r="L3353" i="3"/>
  <c r="E3353" i="3"/>
  <c r="L3352" i="3"/>
  <c r="E3352" i="3"/>
  <c r="M3352" i="3" s="1"/>
  <c r="L3351" i="3"/>
  <c r="E3351" i="3"/>
  <c r="L3350" i="3"/>
  <c r="E3350" i="3"/>
  <c r="L3349" i="3"/>
  <c r="E3349" i="3"/>
  <c r="K3348" i="3"/>
  <c r="J3348" i="3"/>
  <c r="I3348" i="3"/>
  <c r="H3348" i="3"/>
  <c r="G3348" i="3"/>
  <c r="F3348" i="3"/>
  <c r="L3347" i="3"/>
  <c r="E3347" i="3"/>
  <c r="L3346" i="3"/>
  <c r="E3346" i="3"/>
  <c r="M3346" i="3" s="1"/>
  <c r="L3345" i="3"/>
  <c r="L3344" i="3" s="1"/>
  <c r="E3345" i="3"/>
  <c r="K3344" i="3"/>
  <c r="J3344" i="3"/>
  <c r="I3344" i="3"/>
  <c r="H3344" i="3"/>
  <c r="G3344" i="3"/>
  <c r="F3344" i="3"/>
  <c r="L3343" i="3"/>
  <c r="E3343" i="3"/>
  <c r="L3342" i="3"/>
  <c r="E3342" i="3"/>
  <c r="M3342" i="3" s="1"/>
  <c r="L3341" i="3"/>
  <c r="E3341" i="3"/>
  <c r="L3340" i="3"/>
  <c r="E3340" i="3"/>
  <c r="M3340" i="3" s="1"/>
  <c r="L3339" i="3"/>
  <c r="L3338" i="3" s="1"/>
  <c r="E3339" i="3"/>
  <c r="K3338" i="3"/>
  <c r="J3338" i="3"/>
  <c r="I3338" i="3"/>
  <c r="H3338" i="3"/>
  <c r="G3338" i="3"/>
  <c r="F3338" i="3"/>
  <c r="E3338" i="3"/>
  <c r="M3338" i="3" s="1"/>
  <c r="L3337" i="3"/>
  <c r="E3337" i="3"/>
  <c r="L3336" i="3"/>
  <c r="E3336" i="3"/>
  <c r="M3336" i="3" s="1"/>
  <c r="L3335" i="3"/>
  <c r="E3335" i="3"/>
  <c r="L3334" i="3"/>
  <c r="E3334" i="3"/>
  <c r="M3334" i="3" s="1"/>
  <c r="L3333" i="3"/>
  <c r="L3332" i="3" s="1"/>
  <c r="E3333" i="3"/>
  <c r="K3332" i="3"/>
  <c r="J3332" i="3"/>
  <c r="I3332" i="3"/>
  <c r="H3332" i="3"/>
  <c r="G3332" i="3"/>
  <c r="F3332" i="3"/>
  <c r="L3331" i="3"/>
  <c r="E3331" i="3"/>
  <c r="L3330" i="3"/>
  <c r="E3330" i="3"/>
  <c r="M3330" i="3" s="1"/>
  <c r="L3329" i="3"/>
  <c r="E3329" i="3"/>
  <c r="K3328" i="3"/>
  <c r="J3328" i="3"/>
  <c r="I3328" i="3"/>
  <c r="H3328" i="3"/>
  <c r="G3328" i="3"/>
  <c r="F3328" i="3"/>
  <c r="L3327" i="3"/>
  <c r="E3327" i="3"/>
  <c r="M3327" i="3" s="1"/>
  <c r="L3326" i="3"/>
  <c r="E3326" i="3"/>
  <c r="M3326" i="3" s="1"/>
  <c r="L3325" i="3"/>
  <c r="E3325" i="3"/>
  <c r="M3325" i="3" s="1"/>
  <c r="L3324" i="3"/>
  <c r="E3324" i="3"/>
  <c r="M3324" i="3" s="1"/>
  <c r="L3323" i="3"/>
  <c r="E3323" i="3"/>
  <c r="M3323" i="3" s="1"/>
  <c r="L3322" i="3"/>
  <c r="E3322" i="3"/>
  <c r="M3322" i="3" s="1"/>
  <c r="L3321" i="3"/>
  <c r="E3321" i="3"/>
  <c r="M3321" i="3" s="1"/>
  <c r="L3320" i="3"/>
  <c r="E3320" i="3"/>
  <c r="M3320" i="3" s="1"/>
  <c r="L3319" i="3"/>
  <c r="E3319" i="3"/>
  <c r="M3319" i="3" s="1"/>
  <c r="L3318" i="3"/>
  <c r="E3318" i="3"/>
  <c r="M3318" i="3" s="1"/>
  <c r="L3317" i="3"/>
  <c r="E3317" i="3"/>
  <c r="M3317" i="3" s="1"/>
  <c r="L3316" i="3"/>
  <c r="E3316" i="3"/>
  <c r="M3316" i="3" s="1"/>
  <c r="L3315" i="3"/>
  <c r="E3315" i="3"/>
  <c r="M3315" i="3" s="1"/>
  <c r="L3314" i="3"/>
  <c r="E3314" i="3"/>
  <c r="M3314" i="3" s="1"/>
  <c r="L3313" i="3"/>
  <c r="E3313" i="3"/>
  <c r="M3312" i="3"/>
  <c r="L3312" i="3"/>
  <c r="E3312" i="3"/>
  <c r="L3311" i="3"/>
  <c r="L3310" i="3" s="1"/>
  <c r="E3311" i="3"/>
  <c r="K3310" i="3"/>
  <c r="J3310" i="3"/>
  <c r="I3310" i="3"/>
  <c r="H3310" i="3"/>
  <c r="G3310" i="3"/>
  <c r="F3310" i="3"/>
  <c r="L3309" i="3"/>
  <c r="E3309" i="3"/>
  <c r="L3308" i="3"/>
  <c r="E3308" i="3"/>
  <c r="M3308" i="3" s="1"/>
  <c r="L3307" i="3"/>
  <c r="E3307" i="3"/>
  <c r="M3307" i="3" s="1"/>
  <c r="L3306" i="3"/>
  <c r="E3306" i="3"/>
  <c r="L3305" i="3"/>
  <c r="E3305" i="3"/>
  <c r="L3304" i="3"/>
  <c r="E3304" i="3"/>
  <c r="L3303" i="3"/>
  <c r="E3303" i="3"/>
  <c r="M3303" i="3"/>
  <c r="L3302" i="3"/>
  <c r="L3301" i="3" s="1"/>
  <c r="E3302" i="3"/>
  <c r="K3301" i="3"/>
  <c r="J3301" i="3"/>
  <c r="J3410" i="3" s="1"/>
  <c r="I3301" i="3"/>
  <c r="H3301" i="3"/>
  <c r="G3301" i="3"/>
  <c r="F3301" i="3"/>
  <c r="L3300" i="3"/>
  <c r="E3300" i="3"/>
  <c r="L3299" i="3"/>
  <c r="E3299" i="3"/>
  <c r="L3298" i="3"/>
  <c r="E3298" i="3"/>
  <c r="L3297" i="3"/>
  <c r="L3295" i="3" s="1"/>
  <c r="E3297" i="3"/>
  <c r="M3297" i="3" s="1"/>
  <c r="L3296" i="3"/>
  <c r="E3296" i="3"/>
  <c r="M3296" i="3" s="1"/>
  <c r="K3295" i="3"/>
  <c r="J3295" i="3"/>
  <c r="I3295" i="3"/>
  <c r="H3295" i="3"/>
  <c r="H3410" i="3" s="1"/>
  <c r="G3295" i="3"/>
  <c r="F3295" i="3"/>
  <c r="L3294" i="3"/>
  <c r="E3294" i="3"/>
  <c r="E3292" i="3" s="1"/>
  <c r="L3293" i="3"/>
  <c r="E3293" i="3"/>
  <c r="K3292" i="3"/>
  <c r="K3410" i="3" s="1"/>
  <c r="J3292" i="3"/>
  <c r="I3292" i="3"/>
  <c r="I3410" i="3" s="1"/>
  <c r="H3292" i="3"/>
  <c r="G3292" i="3"/>
  <c r="G3410" i="3"/>
  <c r="F3292" i="3"/>
  <c r="F3410" i="3" s="1"/>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6" i="3" s="1"/>
  <c r="M3265" i="3"/>
  <c r="L3264" i="3"/>
  <c r="E3264" i="3"/>
  <c r="M3264" i="3" s="1"/>
  <c r="L3263" i="3"/>
  <c r="E3263" i="3"/>
  <c r="L3262" i="3"/>
  <c r="E3262" i="3"/>
  <c r="M3262" i="3" s="1"/>
  <c r="L3260" i="3"/>
  <c r="E3260" i="3"/>
  <c r="L3259" i="3"/>
  <c r="E3259" i="3"/>
  <c r="M3259" i="3" s="1"/>
  <c r="L3258" i="3"/>
  <c r="E3258" i="3"/>
  <c r="L3257" i="3"/>
  <c r="E3257" i="3"/>
  <c r="M3257" i="3" s="1"/>
  <c r="K3256" i="3"/>
  <c r="J3256" i="3"/>
  <c r="I3256" i="3"/>
  <c r="H3256" i="3"/>
  <c r="G3256" i="3"/>
  <c r="F3256" i="3"/>
  <c r="L3255" i="3"/>
  <c r="E3255" i="3"/>
  <c r="M3255" i="3" s="1"/>
  <c r="L3254" i="3"/>
  <c r="E3254" i="3"/>
  <c r="M3254" i="3" s="1"/>
  <c r="M3253" i="3"/>
  <c r="L3253" i="3"/>
  <c r="L3252" i="3" s="1"/>
  <c r="E3253" i="3"/>
  <c r="K3252" i="3"/>
  <c r="J3252" i="3"/>
  <c r="I3252" i="3"/>
  <c r="H3252" i="3"/>
  <c r="G3252" i="3"/>
  <c r="F3252" i="3"/>
  <c r="L3251" i="3"/>
  <c r="E3251" i="3"/>
  <c r="M3251" i="3" s="1"/>
  <c r="L3250" i="3"/>
  <c r="E3250" i="3"/>
  <c r="M3250" i="3" s="1"/>
  <c r="L3249" i="3"/>
  <c r="E3249" i="3"/>
  <c r="M3249" i="3" s="1"/>
  <c r="L3248" i="3"/>
  <c r="E3248" i="3"/>
  <c r="M3248" i="3" s="1"/>
  <c r="L3247" i="3"/>
  <c r="E3247" i="3"/>
  <c r="M3247" i="3" s="1"/>
  <c r="L3246" i="3"/>
  <c r="E3246" i="3"/>
  <c r="L3245" i="3"/>
  <c r="E3245" i="3"/>
  <c r="M3245" i="3" s="1"/>
  <c r="K3244" i="3"/>
  <c r="J3244" i="3"/>
  <c r="I3244" i="3"/>
  <c r="H3244" i="3"/>
  <c r="G3244" i="3"/>
  <c r="F3244" i="3"/>
  <c r="L3243" i="3"/>
  <c r="E3243" i="3"/>
  <c r="M3243" i="3" s="1"/>
  <c r="L3242" i="3"/>
  <c r="L3240" i="3" s="1"/>
  <c r="E3242" i="3"/>
  <c r="L3241" i="3"/>
  <c r="E3241" i="3"/>
  <c r="M3241" i="3" s="1"/>
  <c r="K3240" i="3"/>
  <c r="J3240" i="3"/>
  <c r="I3240" i="3"/>
  <c r="H3240" i="3"/>
  <c r="G3240" i="3"/>
  <c r="F3240" i="3"/>
  <c r="L3239" i="3"/>
  <c r="E3239" i="3"/>
  <c r="L3238" i="3"/>
  <c r="E3238" i="3"/>
  <c r="L3237" i="3"/>
  <c r="E3237" i="3"/>
  <c r="L3236" i="3"/>
  <c r="E3236" i="3"/>
  <c r="M3236" i="3" s="1"/>
  <c r="L3235" i="3"/>
  <c r="E3235" i="3"/>
  <c r="L3234" i="3"/>
  <c r="E3234" i="3"/>
  <c r="M3234" i="3"/>
  <c r="K3233" i="3"/>
  <c r="J3233" i="3"/>
  <c r="I3233" i="3"/>
  <c r="H3233" i="3"/>
  <c r="G3233" i="3"/>
  <c r="F3233" i="3"/>
  <c r="L3232" i="3"/>
  <c r="E3232" i="3"/>
  <c r="M3232" i="3" s="1"/>
  <c r="L3231" i="3"/>
  <c r="M3231" i="3" s="1"/>
  <c r="E3231" i="3"/>
  <c r="L3230" i="3"/>
  <c r="E3230" i="3"/>
  <c r="L3229" i="3"/>
  <c r="E3229" i="3"/>
  <c r="M3229" i="3" s="1"/>
  <c r="L3228" i="3"/>
  <c r="E3228" i="3"/>
  <c r="L3227" i="3"/>
  <c r="L3226" i="3"/>
  <c r="E3227" i="3"/>
  <c r="M3227" i="3" s="1"/>
  <c r="K3226" i="3"/>
  <c r="J3226" i="3"/>
  <c r="I3226" i="3"/>
  <c r="H3226" i="3"/>
  <c r="G3226" i="3"/>
  <c r="F3226" i="3"/>
  <c r="L3225" i="3"/>
  <c r="M3225" i="3" s="1"/>
  <c r="E3225" i="3"/>
  <c r="L3224" i="3"/>
  <c r="M3224" i="3" s="1"/>
  <c r="E3224" i="3"/>
  <c r="L3223" i="3"/>
  <c r="E3223" i="3"/>
  <c r="L3222" i="3"/>
  <c r="E3222" i="3"/>
  <c r="M3222" i="3"/>
  <c r="L3221" i="3"/>
  <c r="M3221" i="3" s="1"/>
  <c r="E3221" i="3"/>
  <c r="L3220" i="3"/>
  <c r="E3220" i="3"/>
  <c r="L3219" i="3"/>
  <c r="E3219" i="3"/>
  <c r="L3218" i="3"/>
  <c r="E3218" i="3"/>
  <c r="M3218" i="3" s="1"/>
  <c r="K3217" i="3"/>
  <c r="J3217" i="3"/>
  <c r="I3217" i="3"/>
  <c r="H3217" i="3"/>
  <c r="G3217" i="3"/>
  <c r="F3217" i="3"/>
  <c r="L3216" i="3"/>
  <c r="E3216" i="3"/>
  <c r="L3215" i="3"/>
  <c r="E3215" i="3"/>
  <c r="M3215" i="3"/>
  <c r="L3214" i="3"/>
  <c r="E3214" i="3"/>
  <c r="L3213" i="3"/>
  <c r="E3213" i="3"/>
  <c r="M3213" i="3" s="1"/>
  <c r="L3212" i="3"/>
  <c r="E3212" i="3"/>
  <c r="L3211" i="3"/>
  <c r="E3211" i="3"/>
  <c r="L3210" i="3"/>
  <c r="E3210" i="3"/>
  <c r="L3209" i="3"/>
  <c r="L3208" i="3" s="1"/>
  <c r="E3209" i="3"/>
  <c r="K3208" i="3"/>
  <c r="J3208" i="3"/>
  <c r="I3208" i="3"/>
  <c r="H3208" i="3"/>
  <c r="G3208" i="3"/>
  <c r="F3208" i="3"/>
  <c r="L3207" i="3"/>
  <c r="M3207" i="3" s="1"/>
  <c r="E3207" i="3"/>
  <c r="L3206" i="3"/>
  <c r="E3206" i="3"/>
  <c r="M3206" i="3" s="1"/>
  <c r="L3205" i="3"/>
  <c r="E3205" i="3"/>
  <c r="E3204" i="3"/>
  <c r="K3204" i="3"/>
  <c r="J3204" i="3"/>
  <c r="I3204" i="3"/>
  <c r="H3204" i="3"/>
  <c r="G3204" i="3"/>
  <c r="F3204" i="3"/>
  <c r="L3203" i="3"/>
  <c r="E3203" i="3"/>
  <c r="M3203" i="3" s="1"/>
  <c r="L3202" i="3"/>
  <c r="E3202" i="3"/>
  <c r="L3201" i="3"/>
  <c r="E3201" i="3"/>
  <c r="M3201" i="3" s="1"/>
  <c r="L3200" i="3"/>
  <c r="E3200" i="3"/>
  <c r="L3199" i="3"/>
  <c r="L3198" i="3"/>
  <c r="E3199" i="3"/>
  <c r="E3198" i="3" s="1"/>
  <c r="K3198" i="3"/>
  <c r="J3198" i="3"/>
  <c r="I3198" i="3"/>
  <c r="H3198" i="3"/>
  <c r="G3198" i="3"/>
  <c r="F3198" i="3"/>
  <c r="L3197" i="3"/>
  <c r="E3197" i="3"/>
  <c r="M3197" i="3" s="1"/>
  <c r="L3196" i="3"/>
  <c r="E3196" i="3"/>
  <c r="L3195" i="3"/>
  <c r="E3195" i="3"/>
  <c r="M3195" i="3" s="1"/>
  <c r="L3194" i="3"/>
  <c r="E3194" i="3"/>
  <c r="L3193" i="3"/>
  <c r="E3193" i="3"/>
  <c r="E3192" i="3" s="1"/>
  <c r="K3192" i="3"/>
  <c r="J3192" i="3"/>
  <c r="I3192" i="3"/>
  <c r="H3192" i="3"/>
  <c r="G3192" i="3"/>
  <c r="F3192" i="3"/>
  <c r="L3191" i="3"/>
  <c r="E3191" i="3"/>
  <c r="M3190" i="3"/>
  <c r="L3190" i="3"/>
  <c r="E3190" i="3"/>
  <c r="M3189" i="3"/>
  <c r="L3189" i="3"/>
  <c r="L3188" i="3" s="1"/>
  <c r="E3189" i="3"/>
  <c r="K3188" i="3"/>
  <c r="J3188" i="3"/>
  <c r="I3188" i="3"/>
  <c r="H3188" i="3"/>
  <c r="G3188" i="3"/>
  <c r="F3188" i="3"/>
  <c r="L3187" i="3"/>
  <c r="E3187" i="3"/>
  <c r="M3187" i="3" s="1"/>
  <c r="L3186" i="3"/>
  <c r="E3186" i="3"/>
  <c r="M3186" i="3" s="1"/>
  <c r="L3185" i="3"/>
  <c r="E3185" i="3"/>
  <c r="M3185" i="3" s="1"/>
  <c r="M3184" i="3"/>
  <c r="L3184" i="3"/>
  <c r="E3184" i="3"/>
  <c r="L3183" i="3"/>
  <c r="E3183" i="3"/>
  <c r="L3182" i="3"/>
  <c r="E3182" i="3"/>
  <c r="M3182" i="3"/>
  <c r="L3181" i="3"/>
  <c r="E3181" i="3"/>
  <c r="L3180" i="3"/>
  <c r="E3180" i="3"/>
  <c r="M3180" i="3" s="1"/>
  <c r="L3179" i="3"/>
  <c r="E3179" i="3"/>
  <c r="M3179" i="3" s="1"/>
  <c r="L3178" i="3"/>
  <c r="E3178" i="3"/>
  <c r="M3178" i="3" s="1"/>
  <c r="L3177" i="3"/>
  <c r="E3177" i="3"/>
  <c r="M3177" i="3" s="1"/>
  <c r="M3176" i="3"/>
  <c r="L3176" i="3"/>
  <c r="E3176" i="3"/>
  <c r="L3175" i="3"/>
  <c r="E3175" i="3"/>
  <c r="L3174" i="3"/>
  <c r="E3174" i="3"/>
  <c r="M3174" i="3" s="1"/>
  <c r="L3173" i="3"/>
  <c r="E3173" i="3"/>
  <c r="L3172" i="3"/>
  <c r="E3172" i="3"/>
  <c r="M3172" i="3" s="1"/>
  <c r="M3171" i="3"/>
  <c r="L3171" i="3"/>
  <c r="E3171" i="3"/>
  <c r="E3170" i="3" s="1"/>
  <c r="K3170" i="3"/>
  <c r="J3170" i="3"/>
  <c r="I3170" i="3"/>
  <c r="H3170" i="3"/>
  <c r="G3170" i="3"/>
  <c r="F3170" i="3"/>
  <c r="L3169" i="3"/>
  <c r="E3169" i="3"/>
  <c r="M3169" i="3" s="1"/>
  <c r="L3168" i="3"/>
  <c r="E3168" i="3"/>
  <c r="L3167" i="3"/>
  <c r="E3167" i="3"/>
  <c r="M3167" i="3" s="1"/>
  <c r="L3166" i="3"/>
  <c r="E3166" i="3"/>
  <c r="L3165" i="3"/>
  <c r="E3165" i="3"/>
  <c r="M3165" i="3" s="1"/>
  <c r="L3164" i="3"/>
  <c r="E3164" i="3"/>
  <c r="L3163" i="3"/>
  <c r="E3163" i="3"/>
  <c r="M3162" i="3"/>
  <c r="L3162" i="3"/>
  <c r="E3162" i="3"/>
  <c r="K3161" i="3"/>
  <c r="J3161" i="3"/>
  <c r="J3270" i="3" s="1"/>
  <c r="I3161" i="3"/>
  <c r="I3270" i="3" s="1"/>
  <c r="H3161" i="3"/>
  <c r="G3161" i="3"/>
  <c r="F3161" i="3"/>
  <c r="F3270" i="3" s="1"/>
  <c r="L3160" i="3"/>
  <c r="E3160" i="3"/>
  <c r="L3159" i="3"/>
  <c r="E3159" i="3"/>
  <c r="M3159" i="3" s="1"/>
  <c r="L3158" i="3"/>
  <c r="E3158" i="3"/>
  <c r="M3158" i="3" s="1"/>
  <c r="L3157" i="3"/>
  <c r="E3157" i="3"/>
  <c r="L3156" i="3"/>
  <c r="L3155" i="3" s="1"/>
  <c r="E3156" i="3"/>
  <c r="E3155" i="3" s="1"/>
  <c r="K3155" i="3"/>
  <c r="J3155" i="3"/>
  <c r="I3155" i="3"/>
  <c r="H3155" i="3"/>
  <c r="G3155" i="3"/>
  <c r="F3155" i="3"/>
  <c r="L3154" i="3"/>
  <c r="E3154" i="3"/>
  <c r="M3154" i="3" s="1"/>
  <c r="L3153" i="3"/>
  <c r="E3153" i="3"/>
  <c r="K3152" i="3"/>
  <c r="K3270" i="3"/>
  <c r="J3152" i="3"/>
  <c r="I3152" i="3"/>
  <c r="H3152" i="3"/>
  <c r="G3152" i="3"/>
  <c r="G3270" i="3" s="1"/>
  <c r="F3152" i="3"/>
  <c r="C3149" i="3"/>
  <c r="N3267"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M3123" i="3" s="1"/>
  <c r="L3122" i="3"/>
  <c r="E3122" i="3"/>
  <c r="M3122" i="3" s="1"/>
  <c r="M3120" i="3"/>
  <c r="L3120" i="3"/>
  <c r="E3120" i="3"/>
  <c r="L3119" i="3"/>
  <c r="E3119" i="3"/>
  <c r="M3119" i="3" s="1"/>
  <c r="L3118" i="3"/>
  <c r="E3118" i="3"/>
  <c r="L3117" i="3"/>
  <c r="E3117" i="3"/>
  <c r="M3117" i="3" s="1"/>
  <c r="K3116" i="3"/>
  <c r="J3116" i="3"/>
  <c r="I3116" i="3"/>
  <c r="H3116" i="3"/>
  <c r="G3116" i="3"/>
  <c r="F3116" i="3"/>
  <c r="L3115" i="3"/>
  <c r="E3115" i="3"/>
  <c r="L3114" i="3"/>
  <c r="E3114" i="3"/>
  <c r="M3113" i="3"/>
  <c r="L3113" i="3"/>
  <c r="L3112" i="3" s="1"/>
  <c r="E3113" i="3"/>
  <c r="K3112" i="3"/>
  <c r="J3112" i="3"/>
  <c r="I3112" i="3"/>
  <c r="H3112" i="3"/>
  <c r="G3112" i="3"/>
  <c r="F3112" i="3"/>
  <c r="L3111" i="3"/>
  <c r="E3111" i="3"/>
  <c r="M3111" i="3" s="1"/>
  <c r="L3110" i="3"/>
  <c r="E3110" i="3"/>
  <c r="L3109" i="3"/>
  <c r="E3109" i="3"/>
  <c r="M3109" i="3" s="1"/>
  <c r="L3108" i="3"/>
  <c r="E3108" i="3"/>
  <c r="L3107" i="3"/>
  <c r="E3107" i="3"/>
  <c r="M3107" i="3" s="1"/>
  <c r="L3106" i="3"/>
  <c r="E3106" i="3"/>
  <c r="L3105" i="3"/>
  <c r="L3104" i="3" s="1"/>
  <c r="E3105" i="3"/>
  <c r="K3104" i="3"/>
  <c r="J3104" i="3"/>
  <c r="I3104" i="3"/>
  <c r="H3104" i="3"/>
  <c r="G3104" i="3"/>
  <c r="F3104" i="3"/>
  <c r="L3103" i="3"/>
  <c r="M3103" i="3" s="1"/>
  <c r="E3103" i="3"/>
  <c r="L3102" i="3"/>
  <c r="E3102" i="3"/>
  <c r="E3100" i="3" s="1"/>
  <c r="L3101" i="3"/>
  <c r="E3101" i="3"/>
  <c r="K3100" i="3"/>
  <c r="J3100" i="3"/>
  <c r="I3100" i="3"/>
  <c r="H3100" i="3"/>
  <c r="G3100" i="3"/>
  <c r="F3100" i="3"/>
  <c r="L3099" i="3"/>
  <c r="E3099" i="3"/>
  <c r="M3099" i="3" s="1"/>
  <c r="L3098" i="3"/>
  <c r="E3098" i="3"/>
  <c r="M3098" i="3" s="1"/>
  <c r="L3097" i="3"/>
  <c r="E3097" i="3"/>
  <c r="L3096" i="3"/>
  <c r="E3096" i="3"/>
  <c r="M3096" i="3" s="1"/>
  <c r="L3095" i="3"/>
  <c r="E3095" i="3"/>
  <c r="L3094" i="3"/>
  <c r="E3094" i="3"/>
  <c r="M3094" i="3" s="1"/>
  <c r="K3093" i="3"/>
  <c r="J3093" i="3"/>
  <c r="I3093" i="3"/>
  <c r="H3093" i="3"/>
  <c r="G3093" i="3"/>
  <c r="F3093" i="3"/>
  <c r="L3092" i="3"/>
  <c r="E3092" i="3"/>
  <c r="M3092" i="3" s="1"/>
  <c r="L3091" i="3"/>
  <c r="E3091" i="3"/>
  <c r="L3090" i="3"/>
  <c r="E3090" i="3"/>
  <c r="M3090" i="3" s="1"/>
  <c r="M3089" i="3"/>
  <c r="L3089" i="3"/>
  <c r="E3089" i="3"/>
  <c r="L3088" i="3"/>
  <c r="E3088" i="3"/>
  <c r="L3087" i="3"/>
  <c r="L3086" i="3" s="1"/>
  <c r="E3087" i="3"/>
  <c r="M3087" i="3" s="1"/>
  <c r="K3086" i="3"/>
  <c r="J3086" i="3"/>
  <c r="I3086" i="3"/>
  <c r="H3086" i="3"/>
  <c r="G3086" i="3"/>
  <c r="F3086" i="3"/>
  <c r="L3085" i="3"/>
  <c r="E3085" i="3"/>
  <c r="M3084" i="3"/>
  <c r="L3084" i="3"/>
  <c r="E3084" i="3"/>
  <c r="L3083" i="3"/>
  <c r="E3083" i="3"/>
  <c r="L3082" i="3"/>
  <c r="E3082" i="3"/>
  <c r="M3082" i="3"/>
  <c r="L3081" i="3"/>
  <c r="M3081" i="3" s="1"/>
  <c r="E3081" i="3"/>
  <c r="L3080" i="3"/>
  <c r="E3080" i="3"/>
  <c r="M3080" i="3" s="1"/>
  <c r="L3079" i="3"/>
  <c r="L3077" i="3" s="1"/>
  <c r="E3079" i="3"/>
  <c r="L3078" i="3"/>
  <c r="E3078" i="3"/>
  <c r="M3078" i="3" s="1"/>
  <c r="K3077" i="3"/>
  <c r="J3077" i="3"/>
  <c r="I3077" i="3"/>
  <c r="H3077" i="3"/>
  <c r="G3077" i="3"/>
  <c r="F3077" i="3"/>
  <c r="L3076" i="3"/>
  <c r="E3076" i="3"/>
  <c r="M3076" i="3" s="1"/>
  <c r="L3075" i="3"/>
  <c r="E3075" i="3"/>
  <c r="L3074" i="3"/>
  <c r="E3074" i="3"/>
  <c r="M3074" i="3" s="1"/>
  <c r="L3073" i="3"/>
  <c r="E3073" i="3"/>
  <c r="M3073" i="3" s="1"/>
  <c r="L3072" i="3"/>
  <c r="E3072" i="3"/>
  <c r="L3071" i="3"/>
  <c r="E3071" i="3"/>
  <c r="L3070" i="3"/>
  <c r="L3068" i="3" s="1"/>
  <c r="E3070" i="3"/>
  <c r="L3069" i="3"/>
  <c r="E3069" i="3"/>
  <c r="E3068" i="3" s="1"/>
  <c r="M3068" i="3" s="1"/>
  <c r="K3068" i="3"/>
  <c r="J3068" i="3"/>
  <c r="I3068" i="3"/>
  <c r="H3068" i="3"/>
  <c r="G3068" i="3"/>
  <c r="F3068" i="3"/>
  <c r="L3067" i="3"/>
  <c r="E3067" i="3"/>
  <c r="M3067" i="3" s="1"/>
  <c r="L3066" i="3"/>
  <c r="E3066" i="3"/>
  <c r="L3065" i="3"/>
  <c r="E3065" i="3"/>
  <c r="E3064" i="3" s="1"/>
  <c r="K3064" i="3"/>
  <c r="J3064" i="3"/>
  <c r="I3064" i="3"/>
  <c r="H3064" i="3"/>
  <c r="G3064" i="3"/>
  <c r="F3064" i="3"/>
  <c r="L3063" i="3"/>
  <c r="M3063" i="3" s="1"/>
  <c r="E3063" i="3"/>
  <c r="L3062" i="3"/>
  <c r="E3062" i="3"/>
  <c r="L3061" i="3"/>
  <c r="E3061" i="3"/>
  <c r="L3060" i="3"/>
  <c r="E3060" i="3"/>
  <c r="M3060" i="3"/>
  <c r="L3059" i="3"/>
  <c r="L3058" i="3" s="1"/>
  <c r="E3059" i="3"/>
  <c r="E3058" i="3" s="1"/>
  <c r="K3058" i="3"/>
  <c r="J3058" i="3"/>
  <c r="I3058" i="3"/>
  <c r="H3058" i="3"/>
  <c r="G3058" i="3"/>
  <c r="F3058" i="3"/>
  <c r="L3057" i="3"/>
  <c r="E3057" i="3"/>
  <c r="L3056" i="3"/>
  <c r="E3056" i="3"/>
  <c r="M3056" i="3" s="1"/>
  <c r="L3055" i="3"/>
  <c r="E3055" i="3"/>
  <c r="M3055" i="3" s="1"/>
  <c r="L3054" i="3"/>
  <c r="E3054" i="3"/>
  <c r="L3053" i="3"/>
  <c r="L3052" i="3" s="1"/>
  <c r="E3053" i="3"/>
  <c r="K3052" i="3"/>
  <c r="J3052" i="3"/>
  <c r="I3052" i="3"/>
  <c r="H3052" i="3"/>
  <c r="G3052" i="3"/>
  <c r="F3052" i="3"/>
  <c r="L3051" i="3"/>
  <c r="E3051" i="3"/>
  <c r="M3051" i="3" s="1"/>
  <c r="L3050" i="3"/>
  <c r="E3050" i="3"/>
  <c r="L3049" i="3"/>
  <c r="E3049" i="3"/>
  <c r="L3048" i="3"/>
  <c r="K3048" i="3"/>
  <c r="J3048" i="3"/>
  <c r="I3048" i="3"/>
  <c r="H3048" i="3"/>
  <c r="G3048" i="3"/>
  <c r="F3048" i="3"/>
  <c r="L3047" i="3"/>
  <c r="E3047" i="3"/>
  <c r="M3047" i="3" s="1"/>
  <c r="L3046" i="3"/>
  <c r="E3046" i="3"/>
  <c r="M3046" i="3" s="1"/>
  <c r="L3045" i="3"/>
  <c r="E3045" i="3"/>
  <c r="L3044" i="3"/>
  <c r="M3044" i="3" s="1"/>
  <c r="E3044" i="3"/>
  <c r="L3043" i="3"/>
  <c r="E3043" i="3"/>
  <c r="L3042" i="3"/>
  <c r="E3042" i="3"/>
  <c r="M3042" i="3"/>
  <c r="L3041" i="3"/>
  <c r="E3041" i="3"/>
  <c r="L3040" i="3"/>
  <c r="E3040" i="3"/>
  <c r="M3040" i="3" s="1"/>
  <c r="L3039" i="3"/>
  <c r="E3039" i="3"/>
  <c r="L3038" i="3"/>
  <c r="E3038" i="3"/>
  <c r="M3038" i="3" s="1"/>
  <c r="L3037" i="3"/>
  <c r="E3037" i="3"/>
  <c r="M3037" i="3" s="1"/>
  <c r="L3036" i="3"/>
  <c r="M3036" i="3" s="1"/>
  <c r="E3036" i="3"/>
  <c r="L3035" i="3"/>
  <c r="E3035" i="3"/>
  <c r="M3035" i="3" s="1"/>
  <c r="L3034" i="3"/>
  <c r="E3034" i="3"/>
  <c r="M3034" i="3" s="1"/>
  <c r="L3033" i="3"/>
  <c r="E3033" i="3"/>
  <c r="L3032" i="3"/>
  <c r="E3032" i="3"/>
  <c r="M3031" i="3"/>
  <c r="L3031" i="3"/>
  <c r="E3031" i="3"/>
  <c r="K3030" i="3"/>
  <c r="J3030" i="3"/>
  <c r="I3030" i="3"/>
  <c r="H3030" i="3"/>
  <c r="G3030" i="3"/>
  <c r="F3030" i="3"/>
  <c r="L3029" i="3"/>
  <c r="E3029" i="3"/>
  <c r="L3028" i="3"/>
  <c r="E3028" i="3"/>
  <c r="M3028" i="3" s="1"/>
  <c r="L3027" i="3"/>
  <c r="E3027" i="3"/>
  <c r="M3027" i="3" s="1"/>
  <c r="L3026" i="3"/>
  <c r="M3026" i="3" s="1"/>
  <c r="E3026" i="3"/>
  <c r="L3025" i="3"/>
  <c r="E3025" i="3"/>
  <c r="L3024" i="3"/>
  <c r="E3024" i="3"/>
  <c r="M3024" i="3" s="1"/>
  <c r="L3023" i="3"/>
  <c r="E3023" i="3"/>
  <c r="M3023" i="3" s="1"/>
  <c r="L3022" i="3"/>
  <c r="E3022" i="3"/>
  <c r="M3022" i="3" s="1"/>
  <c r="K3021" i="3"/>
  <c r="J3021" i="3"/>
  <c r="I3021" i="3"/>
  <c r="H3021" i="3"/>
  <c r="G3021" i="3"/>
  <c r="F3021" i="3"/>
  <c r="L3020" i="3"/>
  <c r="E3020" i="3"/>
  <c r="L3019" i="3"/>
  <c r="E3019" i="3"/>
  <c r="L3018" i="3"/>
  <c r="E3018" i="3"/>
  <c r="M3018" i="3"/>
  <c r="L3017" i="3"/>
  <c r="E3017" i="3"/>
  <c r="L3016" i="3"/>
  <c r="E3016" i="3"/>
  <c r="M3016" i="3" s="1"/>
  <c r="K3015" i="3"/>
  <c r="J3015" i="3"/>
  <c r="I3015" i="3"/>
  <c r="H3015" i="3"/>
  <c r="G3015" i="3"/>
  <c r="F3015" i="3"/>
  <c r="L3014" i="3"/>
  <c r="E3014" i="3"/>
  <c r="M3014" i="3" s="1"/>
  <c r="L3013" i="3"/>
  <c r="E3013" i="3"/>
  <c r="K3012" i="3"/>
  <c r="J3012" i="3"/>
  <c r="J3130" i="3" s="1"/>
  <c r="I3012" i="3"/>
  <c r="I3130" i="3" s="1"/>
  <c r="H3012" i="3"/>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M2984" i="3" s="1"/>
  <c r="L2983" i="3"/>
  <c r="E2983" i="3"/>
  <c r="L2982" i="3"/>
  <c r="E2982" i="3"/>
  <c r="M2982" i="3" s="1"/>
  <c r="L2980" i="3"/>
  <c r="E2980" i="3"/>
  <c r="L2979" i="3"/>
  <c r="E2979" i="3"/>
  <c r="L2978" i="3"/>
  <c r="E2978" i="3"/>
  <c r="L2977" i="3"/>
  <c r="L2976" i="3" s="1"/>
  <c r="E2977" i="3"/>
  <c r="K2976" i="3"/>
  <c r="J2976" i="3"/>
  <c r="I2976" i="3"/>
  <c r="H2976" i="3"/>
  <c r="G2976" i="3"/>
  <c r="F2976" i="3"/>
  <c r="L2975" i="3"/>
  <c r="E2975" i="3"/>
  <c r="L2974" i="3"/>
  <c r="E2974" i="3"/>
  <c r="E2972" i="3" s="1"/>
  <c r="M2973" i="3"/>
  <c r="L2973" i="3"/>
  <c r="E2973" i="3"/>
  <c r="L2972" i="3"/>
  <c r="K2972" i="3"/>
  <c r="J2972" i="3"/>
  <c r="I2972" i="3"/>
  <c r="H2972" i="3"/>
  <c r="G2972" i="3"/>
  <c r="F2972" i="3"/>
  <c r="L2971" i="3"/>
  <c r="E2971" i="3"/>
  <c r="M2971" i="3" s="1"/>
  <c r="L2970" i="3"/>
  <c r="E2970" i="3"/>
  <c r="L2969" i="3"/>
  <c r="E2969" i="3"/>
  <c r="M2969" i="3" s="1"/>
  <c r="L2968" i="3"/>
  <c r="E2968" i="3"/>
  <c r="M2968" i="3" s="1"/>
  <c r="L2967" i="3"/>
  <c r="E2967" i="3"/>
  <c r="M2967" i="3" s="1"/>
  <c r="L2966" i="3"/>
  <c r="E2966" i="3"/>
  <c r="L2965" i="3"/>
  <c r="L2964" i="3" s="1"/>
  <c r="E2965" i="3"/>
  <c r="K2964" i="3"/>
  <c r="J2964" i="3"/>
  <c r="I2964" i="3"/>
  <c r="H2964" i="3"/>
  <c r="G2964" i="3"/>
  <c r="F2964" i="3"/>
  <c r="L2963" i="3"/>
  <c r="E2963" i="3"/>
  <c r="L2962" i="3"/>
  <c r="E2962" i="3"/>
  <c r="M2962" i="3" s="1"/>
  <c r="L2961" i="3"/>
  <c r="E2961" i="3"/>
  <c r="K2960" i="3"/>
  <c r="J2960" i="3"/>
  <c r="I2960" i="3"/>
  <c r="H2960" i="3"/>
  <c r="G2960" i="3"/>
  <c r="F2960" i="3"/>
  <c r="E2960" i="3"/>
  <c r="L2959" i="3"/>
  <c r="M2959" i="3"/>
  <c r="E2959" i="3"/>
  <c r="L2958" i="3"/>
  <c r="E2958" i="3"/>
  <c r="M2958" i="3"/>
  <c r="L2957" i="3"/>
  <c r="E2957" i="3"/>
  <c r="L2956" i="3"/>
  <c r="E2956" i="3"/>
  <c r="M2956" i="3" s="1"/>
  <c r="L2955" i="3"/>
  <c r="E2955" i="3"/>
  <c r="L2954" i="3"/>
  <c r="E2954" i="3"/>
  <c r="K2953" i="3"/>
  <c r="J2953" i="3"/>
  <c r="I2953" i="3"/>
  <c r="H2953" i="3"/>
  <c r="G2953" i="3"/>
  <c r="F2953" i="3"/>
  <c r="L2952" i="3"/>
  <c r="E2952" i="3"/>
  <c r="L2951" i="3"/>
  <c r="E2951" i="3"/>
  <c r="M2951" i="3" s="1"/>
  <c r="L2950" i="3"/>
  <c r="E2950" i="3"/>
  <c r="L2949" i="3"/>
  <c r="E2949" i="3"/>
  <c r="M2949" i="3" s="1"/>
  <c r="L2948" i="3"/>
  <c r="E2948" i="3"/>
  <c r="L2947" i="3"/>
  <c r="L2946" i="3"/>
  <c r="E2947" i="3"/>
  <c r="K2946" i="3"/>
  <c r="J2946" i="3"/>
  <c r="I2946" i="3"/>
  <c r="H2946" i="3"/>
  <c r="G2946" i="3"/>
  <c r="F2946" i="3"/>
  <c r="L2945" i="3"/>
  <c r="M2945" i="3" s="1"/>
  <c r="E2945" i="3"/>
  <c r="L2944" i="3"/>
  <c r="E2944" i="3"/>
  <c r="M2944" i="3" s="1"/>
  <c r="L2943" i="3"/>
  <c r="E2943" i="3"/>
  <c r="M2943" i="3" s="1"/>
  <c r="L2942" i="3"/>
  <c r="E2942" i="3"/>
  <c r="M2942" i="3" s="1"/>
  <c r="L2941" i="3"/>
  <c r="M2941" i="3" s="1"/>
  <c r="E2941" i="3"/>
  <c r="M2940" i="3"/>
  <c r="L2940" i="3"/>
  <c r="E2940" i="3"/>
  <c r="L2939" i="3"/>
  <c r="M2939" i="3"/>
  <c r="E2939" i="3"/>
  <c r="L2938" i="3"/>
  <c r="E2938" i="3"/>
  <c r="K2937" i="3"/>
  <c r="J2937" i="3"/>
  <c r="I2937" i="3"/>
  <c r="H2937" i="3"/>
  <c r="G2937" i="3"/>
  <c r="F2937" i="3"/>
  <c r="L2936" i="3"/>
  <c r="E2936" i="3"/>
  <c r="M2936" i="3" s="1"/>
  <c r="L2935" i="3"/>
  <c r="E2935" i="3"/>
  <c r="L2934" i="3"/>
  <c r="E2934" i="3"/>
  <c r="M2934" i="3" s="1"/>
  <c r="L2933" i="3"/>
  <c r="E2933" i="3"/>
  <c r="L2932" i="3"/>
  <c r="E2932" i="3"/>
  <c r="M2932" i="3" s="1"/>
  <c r="L2931" i="3"/>
  <c r="E2931" i="3"/>
  <c r="L2930" i="3"/>
  <c r="E2930" i="3"/>
  <c r="M2930" i="3" s="1"/>
  <c r="L2929" i="3"/>
  <c r="E2929" i="3"/>
  <c r="K2928" i="3"/>
  <c r="J2928" i="3"/>
  <c r="I2928" i="3"/>
  <c r="H2928" i="3"/>
  <c r="G2928" i="3"/>
  <c r="F2928" i="3"/>
  <c r="L2927" i="3"/>
  <c r="E2927" i="3"/>
  <c r="L2926" i="3"/>
  <c r="E2926" i="3"/>
  <c r="M2926" i="3" s="1"/>
  <c r="L2925" i="3"/>
  <c r="E2925" i="3"/>
  <c r="K2924" i="3"/>
  <c r="J2924" i="3"/>
  <c r="I2924" i="3"/>
  <c r="H2924" i="3"/>
  <c r="G2924" i="3"/>
  <c r="F2924" i="3"/>
  <c r="E2924" i="3"/>
  <c r="L2923" i="3"/>
  <c r="E2923" i="3"/>
  <c r="M2923" i="3"/>
  <c r="M2922" i="3"/>
  <c r="L2922" i="3"/>
  <c r="E2922" i="3"/>
  <c r="L2921" i="3"/>
  <c r="E2921" i="3"/>
  <c r="L2920" i="3"/>
  <c r="E2920" i="3"/>
  <c r="M2920" i="3" s="1"/>
  <c r="L2919" i="3"/>
  <c r="L2918" i="3"/>
  <c r="E2919" i="3"/>
  <c r="E2918" i="3" s="1"/>
  <c r="K2918" i="3"/>
  <c r="J2918" i="3"/>
  <c r="I2918" i="3"/>
  <c r="H2918" i="3"/>
  <c r="G2918" i="3"/>
  <c r="F2918" i="3"/>
  <c r="L2917" i="3"/>
  <c r="E2917" i="3"/>
  <c r="L2916" i="3"/>
  <c r="E2916" i="3"/>
  <c r="M2916" i="3" s="1"/>
  <c r="L2915" i="3"/>
  <c r="E2915" i="3"/>
  <c r="L2914" i="3"/>
  <c r="E2914" i="3"/>
  <c r="L2913" i="3"/>
  <c r="L2912" i="3" s="1"/>
  <c r="E2913" i="3"/>
  <c r="K2912" i="3"/>
  <c r="J2912" i="3"/>
  <c r="I2912" i="3"/>
  <c r="H2912" i="3"/>
  <c r="G2912" i="3"/>
  <c r="F2912" i="3"/>
  <c r="L2911" i="3"/>
  <c r="E2911" i="3"/>
  <c r="M2911" i="3" s="1"/>
  <c r="L2910" i="3"/>
  <c r="M2910" i="3" s="1"/>
  <c r="E2910" i="3"/>
  <c r="L2909" i="3"/>
  <c r="E2909" i="3"/>
  <c r="E2908" i="3" s="1"/>
  <c r="L2908" i="3"/>
  <c r="K2908" i="3"/>
  <c r="J2908" i="3"/>
  <c r="I2908" i="3"/>
  <c r="H2908" i="3"/>
  <c r="G2908" i="3"/>
  <c r="F2908" i="3"/>
  <c r="L2907" i="3"/>
  <c r="M2907" i="3" s="1"/>
  <c r="E2907" i="3"/>
  <c r="L2906" i="3"/>
  <c r="E2906" i="3"/>
  <c r="M2906" i="3" s="1"/>
  <c r="L2905" i="3"/>
  <c r="E2905" i="3"/>
  <c r="M2905" i="3" s="1"/>
  <c r="L2904" i="3"/>
  <c r="M2904" i="3" s="1"/>
  <c r="E2904" i="3"/>
  <c r="L2903" i="3"/>
  <c r="E2903" i="3"/>
  <c r="M2903" i="3" s="1"/>
  <c r="L2902" i="3"/>
  <c r="E2902" i="3"/>
  <c r="M2902" i="3" s="1"/>
  <c r="L2901" i="3"/>
  <c r="E2901" i="3"/>
  <c r="M2901" i="3" s="1"/>
  <c r="L2900" i="3"/>
  <c r="E2900" i="3"/>
  <c r="M2900" i="3" s="1"/>
  <c r="L2899" i="3"/>
  <c r="E2899" i="3"/>
  <c r="M2899" i="3" s="1"/>
  <c r="L2898" i="3"/>
  <c r="E2898" i="3"/>
  <c r="L2897" i="3"/>
  <c r="E2897" i="3"/>
  <c r="M2897" i="3"/>
  <c r="L2896" i="3"/>
  <c r="E2896" i="3"/>
  <c r="M2896" i="3" s="1"/>
  <c r="M2895" i="3"/>
  <c r="L2895" i="3"/>
  <c r="E2895" i="3"/>
  <c r="L2894" i="3"/>
  <c r="E2894" i="3"/>
  <c r="M2894" i="3" s="1"/>
  <c r="L2893" i="3"/>
  <c r="E2893" i="3"/>
  <c r="L2892" i="3"/>
  <c r="E2892" i="3"/>
  <c r="E2890" i="3" s="1"/>
  <c r="L2891" i="3"/>
  <c r="E2891" i="3"/>
  <c r="M2891" i="3" s="1"/>
  <c r="L2890" i="3"/>
  <c r="K2890" i="3"/>
  <c r="J2890" i="3"/>
  <c r="I2890" i="3"/>
  <c r="H2890" i="3"/>
  <c r="G2890" i="3"/>
  <c r="F2890" i="3"/>
  <c r="L2889" i="3"/>
  <c r="E2889" i="3"/>
  <c r="M2889" i="3" s="1"/>
  <c r="L2888" i="3"/>
  <c r="E2888" i="3"/>
  <c r="M2888" i="3" s="1"/>
  <c r="L2887" i="3"/>
  <c r="M2887" i="3" s="1"/>
  <c r="E2887" i="3"/>
  <c r="L2886" i="3"/>
  <c r="E2886" i="3"/>
  <c r="M2886" i="3" s="1"/>
  <c r="L2885" i="3"/>
  <c r="E2885" i="3"/>
  <c r="L2884" i="3"/>
  <c r="E2884" i="3"/>
  <c r="M2884" i="3" s="1"/>
  <c r="L2883" i="3"/>
  <c r="E2883" i="3"/>
  <c r="M2883" i="3" s="1"/>
  <c r="M2882" i="3"/>
  <c r="L2882" i="3"/>
  <c r="E2882" i="3"/>
  <c r="K2881" i="3"/>
  <c r="J2881" i="3"/>
  <c r="I2881" i="3"/>
  <c r="H2881" i="3"/>
  <c r="G2881" i="3"/>
  <c r="F2881" i="3"/>
  <c r="M2880" i="3"/>
  <c r="L2880" i="3"/>
  <c r="E2880" i="3"/>
  <c r="L2879" i="3"/>
  <c r="E2879" i="3"/>
  <c r="L2878" i="3"/>
  <c r="E2878" i="3"/>
  <c r="M2878" i="3"/>
  <c r="L2877" i="3"/>
  <c r="E2877" i="3"/>
  <c r="L2876" i="3"/>
  <c r="L2875" i="3" s="1"/>
  <c r="E2876" i="3"/>
  <c r="M2876" i="3" s="1"/>
  <c r="K2875" i="3"/>
  <c r="J2875" i="3"/>
  <c r="I2875" i="3"/>
  <c r="H2875" i="3"/>
  <c r="G2875" i="3"/>
  <c r="F2875" i="3"/>
  <c r="M2874" i="3"/>
  <c r="L2874" i="3"/>
  <c r="E2874" i="3"/>
  <c r="L2873" i="3"/>
  <c r="L2872" i="3" s="1"/>
  <c r="E2873" i="3"/>
  <c r="M2873" i="3" s="1"/>
  <c r="K2872" i="3"/>
  <c r="J2872" i="3"/>
  <c r="I2872" i="3"/>
  <c r="H2872" i="3"/>
  <c r="G2872" i="3"/>
  <c r="F2872" i="3"/>
  <c r="C2869" i="3"/>
  <c r="N2987"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M2843" i="3" s="1"/>
  <c r="E2843" i="3"/>
  <c r="L2842" i="3"/>
  <c r="E2842" i="3"/>
  <c r="E2841" i="3" s="1"/>
  <c r="L2840" i="3"/>
  <c r="E2840" i="3"/>
  <c r="L2839" i="3"/>
  <c r="E2839" i="3"/>
  <c r="M2839" i="3" s="1"/>
  <c r="L2838" i="3"/>
  <c r="E2838" i="3"/>
  <c r="L2837" i="3"/>
  <c r="L2836" i="3" s="1"/>
  <c r="E2837" i="3"/>
  <c r="M2837" i="3" s="1"/>
  <c r="K2836" i="3"/>
  <c r="J2836" i="3"/>
  <c r="I2836" i="3"/>
  <c r="H2836" i="3"/>
  <c r="G2836" i="3"/>
  <c r="F2836" i="3"/>
  <c r="L2835" i="3"/>
  <c r="E2835" i="3"/>
  <c r="M2835" i="3" s="1"/>
  <c r="L2834" i="3"/>
  <c r="E2834" i="3"/>
  <c r="M2834" i="3" s="1"/>
  <c r="L2833" i="3"/>
  <c r="E2833" i="3"/>
  <c r="M2833" i="3" s="1"/>
  <c r="K2832" i="3"/>
  <c r="J2832" i="3"/>
  <c r="I2832" i="3"/>
  <c r="H2832" i="3"/>
  <c r="G2832" i="3"/>
  <c r="F2832" i="3"/>
  <c r="L2831" i="3"/>
  <c r="M2831" i="3" s="1"/>
  <c r="E2831" i="3"/>
  <c r="L2830" i="3"/>
  <c r="E2830" i="3"/>
  <c r="M2830" i="3" s="1"/>
  <c r="L2829" i="3"/>
  <c r="E2829" i="3"/>
  <c r="M2829" i="3" s="1"/>
  <c r="L2828" i="3"/>
  <c r="M2828" i="3" s="1"/>
  <c r="E2828" i="3"/>
  <c r="L2827" i="3"/>
  <c r="E2827" i="3"/>
  <c r="M2827" i="3" s="1"/>
  <c r="L2826" i="3"/>
  <c r="E2826" i="3"/>
  <c r="L2825" i="3"/>
  <c r="E2825" i="3"/>
  <c r="M2825" i="3" s="1"/>
  <c r="K2824" i="3"/>
  <c r="J2824" i="3"/>
  <c r="I2824" i="3"/>
  <c r="H2824" i="3"/>
  <c r="G2824" i="3"/>
  <c r="F2824" i="3"/>
  <c r="L2823" i="3"/>
  <c r="E2823" i="3"/>
  <c r="M2823" i="3" s="1"/>
  <c r="L2822" i="3"/>
  <c r="E2822" i="3"/>
  <c r="L2821" i="3"/>
  <c r="E2821" i="3"/>
  <c r="M2821" i="3" s="1"/>
  <c r="K2820" i="3"/>
  <c r="J2820" i="3"/>
  <c r="I2820" i="3"/>
  <c r="H2820" i="3"/>
  <c r="G2820" i="3"/>
  <c r="F2820" i="3"/>
  <c r="L2819" i="3"/>
  <c r="E2819" i="3"/>
  <c r="L2818" i="3"/>
  <c r="E2818" i="3"/>
  <c r="M2818" i="3" s="1"/>
  <c r="L2817" i="3"/>
  <c r="E2817" i="3"/>
  <c r="L2816" i="3"/>
  <c r="E2816" i="3"/>
  <c r="M2816" i="3" s="1"/>
  <c r="L2815" i="3"/>
  <c r="E2815" i="3"/>
  <c r="L2814" i="3"/>
  <c r="E2814" i="3"/>
  <c r="M2814" i="3" s="1"/>
  <c r="K2813" i="3"/>
  <c r="J2813" i="3"/>
  <c r="I2813" i="3"/>
  <c r="H2813" i="3"/>
  <c r="G2813" i="3"/>
  <c r="F2813" i="3"/>
  <c r="L2812" i="3"/>
  <c r="E2812" i="3"/>
  <c r="M2812" i="3" s="1"/>
  <c r="L2811" i="3"/>
  <c r="E2811" i="3"/>
  <c r="L2810" i="3"/>
  <c r="E2810" i="3"/>
  <c r="M2810" i="3" s="1"/>
  <c r="M2809" i="3"/>
  <c r="L2809" i="3"/>
  <c r="E2809" i="3"/>
  <c r="L2808" i="3"/>
  <c r="M2808" i="3" s="1"/>
  <c r="E2808" i="3"/>
  <c r="L2807" i="3"/>
  <c r="E2807" i="3"/>
  <c r="M2807" i="3" s="1"/>
  <c r="K2806" i="3"/>
  <c r="J2806" i="3"/>
  <c r="I2806" i="3"/>
  <c r="H2806" i="3"/>
  <c r="G2806" i="3"/>
  <c r="F2806" i="3"/>
  <c r="L2805" i="3"/>
  <c r="E2805" i="3"/>
  <c r="M2805" i="3" s="1"/>
  <c r="M2804" i="3"/>
  <c r="L2804" i="3"/>
  <c r="E2804" i="3"/>
  <c r="L2803" i="3"/>
  <c r="E2803" i="3"/>
  <c r="M2803" i="3" s="1"/>
  <c r="L2802" i="3"/>
  <c r="E2802" i="3"/>
  <c r="L2801" i="3"/>
  <c r="E2801" i="3"/>
  <c r="L2800" i="3"/>
  <c r="E2800" i="3"/>
  <c r="L2799" i="3"/>
  <c r="M2799" i="3"/>
  <c r="E2799" i="3"/>
  <c r="L2798" i="3"/>
  <c r="E2798" i="3"/>
  <c r="M2798" i="3" s="1"/>
  <c r="K2797" i="3"/>
  <c r="J2797" i="3"/>
  <c r="I2797" i="3"/>
  <c r="H2797" i="3"/>
  <c r="G2797" i="3"/>
  <c r="F2797" i="3"/>
  <c r="L2796" i="3"/>
  <c r="E2796" i="3"/>
  <c r="M2796" i="3" s="1"/>
  <c r="L2795" i="3"/>
  <c r="E2795" i="3"/>
  <c r="L2794" i="3"/>
  <c r="E2794" i="3"/>
  <c r="M2794" i="3" s="1"/>
  <c r="L2793" i="3"/>
  <c r="E2793" i="3"/>
  <c r="M2793" i="3" s="1"/>
  <c r="L2792" i="3"/>
  <c r="E2792" i="3"/>
  <c r="L2791" i="3"/>
  <c r="E2791" i="3"/>
  <c r="M2791" i="3" s="1"/>
  <c r="L2790" i="3"/>
  <c r="L2788" i="3" s="1"/>
  <c r="E2790" i="3"/>
  <c r="L2789" i="3"/>
  <c r="E2789" i="3"/>
  <c r="K2788" i="3"/>
  <c r="J2788" i="3"/>
  <c r="I2788" i="3"/>
  <c r="H2788" i="3"/>
  <c r="G2788" i="3"/>
  <c r="F2788" i="3"/>
  <c r="L2787" i="3"/>
  <c r="E2787" i="3"/>
  <c r="M2787" i="3" s="1"/>
  <c r="L2786" i="3"/>
  <c r="E2786" i="3"/>
  <c r="M2786" i="3" s="1"/>
  <c r="L2785" i="3"/>
  <c r="E2785" i="3"/>
  <c r="E2784" i="3" s="1"/>
  <c r="K2784" i="3"/>
  <c r="J2784" i="3"/>
  <c r="I2784" i="3"/>
  <c r="H2784" i="3"/>
  <c r="G2784" i="3"/>
  <c r="F2784" i="3"/>
  <c r="L2783" i="3"/>
  <c r="E2783" i="3"/>
  <c r="L2782" i="3"/>
  <c r="E2782" i="3"/>
  <c r="M2782" i="3" s="1"/>
  <c r="L2781" i="3"/>
  <c r="E2781" i="3"/>
  <c r="L2780" i="3"/>
  <c r="E2780" i="3"/>
  <c r="M2780" i="3"/>
  <c r="L2779" i="3"/>
  <c r="L2778" i="3" s="1"/>
  <c r="E2779" i="3"/>
  <c r="E2778" i="3"/>
  <c r="K2778" i="3"/>
  <c r="K2850" i="3" s="1"/>
  <c r="J2778" i="3"/>
  <c r="I2778" i="3"/>
  <c r="H2778" i="3"/>
  <c r="G2778" i="3"/>
  <c r="F2778" i="3"/>
  <c r="L2777" i="3"/>
  <c r="E2777" i="3"/>
  <c r="M2777" i="3"/>
  <c r="L2776" i="3"/>
  <c r="E2776" i="3"/>
  <c r="L2775" i="3"/>
  <c r="M2775" i="3" s="1"/>
  <c r="E2775" i="3"/>
  <c r="L2774" i="3"/>
  <c r="E2774" i="3"/>
  <c r="M2774" i="3" s="1"/>
  <c r="L2773" i="3"/>
  <c r="L2772" i="3" s="1"/>
  <c r="E2773" i="3"/>
  <c r="K2772" i="3"/>
  <c r="J2772" i="3"/>
  <c r="I2772" i="3"/>
  <c r="H2772" i="3"/>
  <c r="G2772" i="3"/>
  <c r="F2772" i="3"/>
  <c r="L2771" i="3"/>
  <c r="E2771" i="3"/>
  <c r="M2771" i="3"/>
  <c r="L2770" i="3"/>
  <c r="L2768" i="3" s="1"/>
  <c r="M2768" i="3" s="1"/>
  <c r="E2770" i="3"/>
  <c r="L2769" i="3"/>
  <c r="E2769" i="3"/>
  <c r="E2768" i="3"/>
  <c r="K2768" i="3"/>
  <c r="J2768" i="3"/>
  <c r="I2768" i="3"/>
  <c r="H2768" i="3"/>
  <c r="G2768" i="3"/>
  <c r="F2768" i="3"/>
  <c r="L2767" i="3"/>
  <c r="M2767" i="3" s="1"/>
  <c r="E2767" i="3"/>
  <c r="L2766" i="3"/>
  <c r="E2766" i="3"/>
  <c r="M2766" i="3" s="1"/>
  <c r="L2765" i="3"/>
  <c r="E2765" i="3"/>
  <c r="M2765" i="3" s="1"/>
  <c r="L2764" i="3"/>
  <c r="E2764" i="3"/>
  <c r="L2763" i="3"/>
  <c r="M2763" i="3" s="1"/>
  <c r="E2763" i="3"/>
  <c r="L2762" i="3"/>
  <c r="E2762" i="3"/>
  <c r="M2762" i="3" s="1"/>
  <c r="L2761" i="3"/>
  <c r="E2761" i="3"/>
  <c r="M2761" i="3"/>
  <c r="L2760" i="3"/>
  <c r="E2760" i="3"/>
  <c r="M2760" i="3" s="1"/>
  <c r="L2759" i="3"/>
  <c r="E2759" i="3"/>
  <c r="L2758" i="3"/>
  <c r="E2758" i="3"/>
  <c r="L2757" i="3"/>
  <c r="E2757" i="3"/>
  <c r="M2757" i="3" s="1"/>
  <c r="L2756" i="3"/>
  <c r="E2756" i="3"/>
  <c r="M2756" i="3" s="1"/>
  <c r="L2755" i="3"/>
  <c r="M2755" i="3" s="1"/>
  <c r="E2755" i="3"/>
  <c r="L2754" i="3"/>
  <c r="E2754" i="3"/>
  <c r="M2754" i="3" s="1"/>
  <c r="L2753" i="3"/>
  <c r="E2753" i="3"/>
  <c r="M2753" i="3"/>
  <c r="L2752" i="3"/>
  <c r="E2752" i="3"/>
  <c r="L2751" i="3"/>
  <c r="L2750" i="3" s="1"/>
  <c r="E2751" i="3"/>
  <c r="K2750" i="3"/>
  <c r="J2750" i="3"/>
  <c r="I2750" i="3"/>
  <c r="H2750" i="3"/>
  <c r="G2750" i="3"/>
  <c r="F2750" i="3"/>
  <c r="L2749" i="3"/>
  <c r="E2749" i="3"/>
  <c r="L2748" i="3"/>
  <c r="E2748" i="3"/>
  <c r="M2748" i="3"/>
  <c r="L2747" i="3"/>
  <c r="E2747" i="3"/>
  <c r="L2746" i="3"/>
  <c r="E2746" i="3"/>
  <c r="L2745" i="3"/>
  <c r="E2745" i="3"/>
  <c r="L2744" i="3"/>
  <c r="E2744" i="3"/>
  <c r="M2744" i="3" s="1"/>
  <c r="L2743" i="3"/>
  <c r="E2743" i="3"/>
  <c r="M2743" i="3"/>
  <c r="L2742" i="3"/>
  <c r="L2741" i="3" s="1"/>
  <c r="E2742" i="3"/>
  <c r="K2741" i="3"/>
  <c r="J2741" i="3"/>
  <c r="I2741" i="3"/>
  <c r="H2741" i="3"/>
  <c r="G2741" i="3"/>
  <c r="F2741" i="3"/>
  <c r="L2740" i="3"/>
  <c r="E2740" i="3"/>
  <c r="L2739" i="3"/>
  <c r="E2739" i="3"/>
  <c r="M2739" i="3" s="1"/>
  <c r="L2738" i="3"/>
  <c r="E2738" i="3"/>
  <c r="L2737" i="3"/>
  <c r="E2737" i="3"/>
  <c r="M2737" i="3"/>
  <c r="L2736" i="3"/>
  <c r="E2736" i="3"/>
  <c r="K2735" i="3"/>
  <c r="J2735" i="3"/>
  <c r="I2735" i="3"/>
  <c r="H2735" i="3"/>
  <c r="G2735" i="3"/>
  <c r="F2735" i="3"/>
  <c r="F2850" i="3" s="1"/>
  <c r="L2734" i="3"/>
  <c r="E2734" i="3"/>
  <c r="L2733" i="3"/>
  <c r="L2732" i="3" s="1"/>
  <c r="E2733" i="3"/>
  <c r="M2733" i="3" s="1"/>
  <c r="K2732" i="3"/>
  <c r="J2732" i="3"/>
  <c r="J2850" i="3" s="1"/>
  <c r="I2732" i="3"/>
  <c r="H2732" i="3"/>
  <c r="G2732" i="3"/>
  <c r="G2850" i="3" s="1"/>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M2704" i="3" s="1"/>
  <c r="L2703" i="3"/>
  <c r="E2703" i="3"/>
  <c r="E2701" i="3" s="1"/>
  <c r="L2702" i="3"/>
  <c r="E2702" i="3"/>
  <c r="M2702" i="3" s="1"/>
  <c r="L2700" i="3"/>
  <c r="E2700" i="3"/>
  <c r="L2699" i="3"/>
  <c r="E2699" i="3"/>
  <c r="M2699" i="3" s="1"/>
  <c r="L2698" i="3"/>
  <c r="E2698" i="3"/>
  <c r="L2697" i="3"/>
  <c r="L2696" i="3"/>
  <c r="E2697" i="3"/>
  <c r="M2697" i="3"/>
  <c r="K2696" i="3"/>
  <c r="J2696" i="3"/>
  <c r="I2696" i="3"/>
  <c r="H2696" i="3"/>
  <c r="G2696" i="3"/>
  <c r="F2696" i="3"/>
  <c r="L2695" i="3"/>
  <c r="E2695" i="3"/>
  <c r="M2695" i="3" s="1"/>
  <c r="L2694" i="3"/>
  <c r="E2694" i="3"/>
  <c r="M2694" i="3" s="1"/>
  <c r="L2693" i="3"/>
  <c r="M2693" i="3"/>
  <c r="E2693" i="3"/>
  <c r="L2692" i="3"/>
  <c r="K2692" i="3"/>
  <c r="J2692" i="3"/>
  <c r="I2692" i="3"/>
  <c r="H2692" i="3"/>
  <c r="G2692" i="3"/>
  <c r="F2692" i="3"/>
  <c r="L2691" i="3"/>
  <c r="M2691" i="3"/>
  <c r="E2691" i="3"/>
  <c r="L2690" i="3"/>
  <c r="E2690" i="3"/>
  <c r="M2690" i="3"/>
  <c r="L2689" i="3"/>
  <c r="E2689" i="3"/>
  <c r="M2689" i="3" s="1"/>
  <c r="L2688" i="3"/>
  <c r="M2688" i="3" s="1"/>
  <c r="E2688" i="3"/>
  <c r="L2687" i="3"/>
  <c r="E2687" i="3"/>
  <c r="M2687" i="3" s="1"/>
  <c r="L2686" i="3"/>
  <c r="E2686" i="3"/>
  <c r="M2686" i="3" s="1"/>
  <c r="L2685" i="3"/>
  <c r="L2684" i="3" s="1"/>
  <c r="E2685" i="3"/>
  <c r="M2685" i="3" s="1"/>
  <c r="K2684" i="3"/>
  <c r="J2684" i="3"/>
  <c r="I2684" i="3"/>
  <c r="H2684" i="3"/>
  <c r="G2684" i="3"/>
  <c r="F2684" i="3"/>
  <c r="L2683" i="3"/>
  <c r="E2683" i="3"/>
  <c r="M2682" i="3"/>
  <c r="L2682" i="3"/>
  <c r="E2682" i="3"/>
  <c r="E2680" i="3" s="1"/>
  <c r="L2681" i="3"/>
  <c r="M2681" i="3"/>
  <c r="E2681" i="3"/>
  <c r="L2680" i="3"/>
  <c r="K2680" i="3"/>
  <c r="J2680" i="3"/>
  <c r="I2680" i="3"/>
  <c r="H2680" i="3"/>
  <c r="G2680" i="3"/>
  <c r="F2680" i="3"/>
  <c r="L2679" i="3"/>
  <c r="M2679" i="3"/>
  <c r="E2679" i="3"/>
  <c r="L2678" i="3"/>
  <c r="M2678" i="3" s="1"/>
  <c r="E2678" i="3"/>
  <c r="L2677" i="3"/>
  <c r="E2677" i="3"/>
  <c r="M2677" i="3" s="1"/>
  <c r="L2676" i="3"/>
  <c r="E2676" i="3"/>
  <c r="M2676" i="3" s="1"/>
  <c r="L2675" i="3"/>
  <c r="E2675" i="3"/>
  <c r="M2675" i="3" s="1"/>
  <c r="L2674" i="3"/>
  <c r="E2674" i="3"/>
  <c r="M2674" i="3" s="1"/>
  <c r="K2673" i="3"/>
  <c r="J2673" i="3"/>
  <c r="I2673" i="3"/>
  <c r="H2673" i="3"/>
  <c r="G2673" i="3"/>
  <c r="F2673" i="3"/>
  <c r="L2672" i="3"/>
  <c r="E2672" i="3"/>
  <c r="L2671" i="3"/>
  <c r="E2671" i="3"/>
  <c r="M2671" i="3" s="1"/>
  <c r="L2670" i="3"/>
  <c r="E2670" i="3"/>
  <c r="M2670" i="3" s="1"/>
  <c r="L2669" i="3"/>
  <c r="M2669" i="3"/>
  <c r="E2669" i="3"/>
  <c r="L2668" i="3"/>
  <c r="M2668" i="3" s="1"/>
  <c r="E2668" i="3"/>
  <c r="L2667" i="3"/>
  <c r="L2666" i="3" s="1"/>
  <c r="E2667" i="3"/>
  <c r="M2667" i="3" s="1"/>
  <c r="K2666" i="3"/>
  <c r="J2666" i="3"/>
  <c r="I2666" i="3"/>
  <c r="H2666" i="3"/>
  <c r="G2666" i="3"/>
  <c r="F2666" i="3"/>
  <c r="L2665" i="3"/>
  <c r="E2665" i="3"/>
  <c r="L2664" i="3"/>
  <c r="E2664" i="3"/>
  <c r="M2664" i="3" s="1"/>
  <c r="L2663" i="3"/>
  <c r="M2663" i="3"/>
  <c r="E2663" i="3"/>
  <c r="L2662" i="3"/>
  <c r="M2662" i="3" s="1"/>
  <c r="E2662" i="3"/>
  <c r="L2661" i="3"/>
  <c r="E2661" i="3"/>
  <c r="M2661" i="3" s="1"/>
  <c r="L2660" i="3"/>
  <c r="E2660" i="3"/>
  <c r="M2660" i="3" s="1"/>
  <c r="L2659" i="3"/>
  <c r="E2659" i="3"/>
  <c r="M2659" i="3" s="1"/>
  <c r="L2658" i="3"/>
  <c r="E2658" i="3"/>
  <c r="M2658" i="3" s="1"/>
  <c r="K2657" i="3"/>
  <c r="J2657" i="3"/>
  <c r="I2657" i="3"/>
  <c r="H2657" i="3"/>
  <c r="G2657" i="3"/>
  <c r="F2657" i="3"/>
  <c r="L2656" i="3"/>
  <c r="E2656" i="3"/>
  <c r="L2655" i="3"/>
  <c r="E2655" i="3"/>
  <c r="M2655" i="3" s="1"/>
  <c r="L2654" i="3"/>
  <c r="E2654" i="3"/>
  <c r="M2654" i="3" s="1"/>
  <c r="L2653" i="3"/>
  <c r="M2653" i="3"/>
  <c r="E2653" i="3"/>
  <c r="L2652" i="3"/>
  <c r="M2652" i="3" s="1"/>
  <c r="E2652" i="3"/>
  <c r="L2651" i="3"/>
  <c r="E2651" i="3"/>
  <c r="L2650" i="3"/>
  <c r="E2650" i="3"/>
  <c r="L2649" i="3"/>
  <c r="E2649" i="3"/>
  <c r="K2648" i="3"/>
  <c r="J2648" i="3"/>
  <c r="I2648" i="3"/>
  <c r="H2648" i="3"/>
  <c r="G2648" i="3"/>
  <c r="F2648" i="3"/>
  <c r="L2647" i="3"/>
  <c r="E2647" i="3"/>
  <c r="E2644" i="3" s="1"/>
  <c r="L2646" i="3"/>
  <c r="E2646" i="3"/>
  <c r="M2646" i="3" s="1"/>
  <c r="L2645" i="3"/>
  <c r="L2644" i="3" s="1"/>
  <c r="E2645" i="3"/>
  <c r="M2645" i="3" s="1"/>
  <c r="K2644" i="3"/>
  <c r="K2710" i="3" s="1"/>
  <c r="J2644" i="3"/>
  <c r="I2644" i="3"/>
  <c r="H2644" i="3"/>
  <c r="G2644" i="3"/>
  <c r="F2644" i="3"/>
  <c r="L2643" i="3"/>
  <c r="E2643" i="3"/>
  <c r="L2642" i="3"/>
  <c r="E2642" i="3"/>
  <c r="M2642" i="3" s="1"/>
  <c r="L2641" i="3"/>
  <c r="E2641" i="3"/>
  <c r="L2640" i="3"/>
  <c r="E2640" i="3"/>
  <c r="M2640" i="3" s="1"/>
  <c r="L2639" i="3"/>
  <c r="L2638" i="3" s="1"/>
  <c r="E2639" i="3"/>
  <c r="E2638" i="3" s="1"/>
  <c r="K2638" i="3"/>
  <c r="J2638" i="3"/>
  <c r="I2638" i="3"/>
  <c r="H2638" i="3"/>
  <c r="G2638" i="3"/>
  <c r="F2638" i="3"/>
  <c r="L2637" i="3"/>
  <c r="M2637" i="3" s="1"/>
  <c r="E2637" i="3"/>
  <c r="L2636" i="3"/>
  <c r="E2636" i="3"/>
  <c r="L2635" i="3"/>
  <c r="E2635" i="3"/>
  <c r="L2634" i="3"/>
  <c r="E2634" i="3"/>
  <c r="L2633" i="3"/>
  <c r="L2632" i="3" s="1"/>
  <c r="E2633" i="3"/>
  <c r="E2632" i="3" s="1"/>
  <c r="K2632" i="3"/>
  <c r="J2632" i="3"/>
  <c r="I2632" i="3"/>
  <c r="H2632" i="3"/>
  <c r="G2632" i="3"/>
  <c r="F2632" i="3"/>
  <c r="L2631" i="3"/>
  <c r="E2631" i="3"/>
  <c r="M2631" i="3" s="1"/>
  <c r="L2630" i="3"/>
  <c r="E2630" i="3"/>
  <c r="M2630" i="3" s="1"/>
  <c r="L2629" i="3"/>
  <c r="E2629" i="3"/>
  <c r="K2628" i="3"/>
  <c r="J2628" i="3"/>
  <c r="I2628" i="3"/>
  <c r="H2628" i="3"/>
  <c r="G2628" i="3"/>
  <c r="F2628" i="3"/>
  <c r="L2627" i="3"/>
  <c r="M2627" i="3" s="1"/>
  <c r="E2627" i="3"/>
  <c r="L2626" i="3"/>
  <c r="E2626" i="3"/>
  <c r="M2626" i="3" s="1"/>
  <c r="L2625" i="3"/>
  <c r="E2625" i="3"/>
  <c r="M2625" i="3" s="1"/>
  <c r="L2624" i="3"/>
  <c r="E2624" i="3"/>
  <c r="M2624" i="3" s="1"/>
  <c r="L2623" i="3"/>
  <c r="M2623" i="3" s="1"/>
  <c r="E2623" i="3"/>
  <c r="L2622" i="3"/>
  <c r="E2622" i="3"/>
  <c r="M2622" i="3" s="1"/>
  <c r="L2621" i="3"/>
  <c r="E2621" i="3"/>
  <c r="M2621" i="3"/>
  <c r="M2620" i="3"/>
  <c r="L2620" i="3"/>
  <c r="E2620" i="3"/>
  <c r="L2619" i="3"/>
  <c r="M2619" i="3" s="1"/>
  <c r="E2619" i="3"/>
  <c r="L2618" i="3"/>
  <c r="E2618" i="3"/>
  <c r="M2618" i="3" s="1"/>
  <c r="L2617" i="3"/>
  <c r="E2617" i="3"/>
  <c r="M2617" i="3"/>
  <c r="M2616" i="3"/>
  <c r="L2616" i="3"/>
  <c r="E2616" i="3"/>
  <c r="L2615" i="3"/>
  <c r="M2615" i="3" s="1"/>
  <c r="E2615" i="3"/>
  <c r="L2614" i="3"/>
  <c r="E2614" i="3"/>
  <c r="M2614" i="3"/>
  <c r="L2613" i="3"/>
  <c r="E2613" i="3"/>
  <c r="L2612" i="3"/>
  <c r="E2612" i="3"/>
  <c r="E2610" i="3" s="1"/>
  <c r="L2611" i="3"/>
  <c r="E2611" i="3"/>
  <c r="K2610" i="3"/>
  <c r="J2610" i="3"/>
  <c r="I2610" i="3"/>
  <c r="H2610" i="3"/>
  <c r="G2610" i="3"/>
  <c r="F2610" i="3"/>
  <c r="F2710" i="3" s="1"/>
  <c r="L2609" i="3"/>
  <c r="E2609" i="3"/>
  <c r="L2608" i="3"/>
  <c r="E2608" i="3"/>
  <c r="M2608" i="3" s="1"/>
  <c r="L2607" i="3"/>
  <c r="E2607" i="3"/>
  <c r="M2607" i="3" s="1"/>
  <c r="L2606" i="3"/>
  <c r="M2606" i="3" s="1"/>
  <c r="E2606" i="3"/>
  <c r="L2605" i="3"/>
  <c r="E2605" i="3"/>
  <c r="M2605" i="3" s="1"/>
  <c r="L2604" i="3"/>
  <c r="E2604" i="3"/>
  <c r="M2604" i="3" s="1"/>
  <c r="L2603" i="3"/>
  <c r="E2603" i="3"/>
  <c r="M2603" i="3" s="1"/>
  <c r="L2602" i="3"/>
  <c r="E2602" i="3"/>
  <c r="M2602" i="3" s="1"/>
  <c r="K2601" i="3"/>
  <c r="J2601" i="3"/>
  <c r="I2601" i="3"/>
  <c r="H2601" i="3"/>
  <c r="G2601" i="3"/>
  <c r="F2601" i="3"/>
  <c r="L2600" i="3"/>
  <c r="E2600" i="3"/>
  <c r="M2600" i="3" s="1"/>
  <c r="L2599" i="3"/>
  <c r="E2599" i="3"/>
  <c r="L2598" i="3"/>
  <c r="E2598" i="3"/>
  <c r="L2597" i="3"/>
  <c r="E2597" i="3"/>
  <c r="L2596" i="3"/>
  <c r="E2596" i="3"/>
  <c r="E2595" i="3" s="1"/>
  <c r="K2595" i="3"/>
  <c r="J2595" i="3"/>
  <c r="I2595" i="3"/>
  <c r="H2595" i="3"/>
  <c r="H2710" i="3" s="1"/>
  <c r="G2595" i="3"/>
  <c r="F2595" i="3"/>
  <c r="L2594" i="3"/>
  <c r="E2594" i="3"/>
  <c r="L2593" i="3"/>
  <c r="E2593" i="3"/>
  <c r="M2593" i="3" s="1"/>
  <c r="L2592" i="3"/>
  <c r="K2592" i="3"/>
  <c r="J2592" i="3"/>
  <c r="I2592" i="3"/>
  <c r="I2710" i="3" s="1"/>
  <c r="H2592" i="3"/>
  <c r="G2592" i="3"/>
  <c r="G2710" i="3" s="1"/>
  <c r="F2592"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M2564" i="3" s="1"/>
  <c r="M2563" i="3"/>
  <c r="L2563" i="3"/>
  <c r="E2563" i="3"/>
  <c r="L2562" i="3"/>
  <c r="L2561" i="3"/>
  <c r="E2562" i="3"/>
  <c r="L2560" i="3"/>
  <c r="E2560" i="3"/>
  <c r="M2560" i="3" s="1"/>
  <c r="L2559" i="3"/>
  <c r="E2559" i="3"/>
  <c r="M2559" i="3"/>
  <c r="L2558" i="3"/>
  <c r="E2558" i="3"/>
  <c r="M2558" i="3" s="1"/>
  <c r="L2557" i="3"/>
  <c r="L2556" i="3" s="1"/>
  <c r="E2557" i="3"/>
  <c r="K2556" i="3"/>
  <c r="J2556" i="3"/>
  <c r="I2556" i="3"/>
  <c r="H2556" i="3"/>
  <c r="G2556" i="3"/>
  <c r="F2556" i="3"/>
  <c r="L2555" i="3"/>
  <c r="E2555" i="3"/>
  <c r="L2554" i="3"/>
  <c r="E2554" i="3"/>
  <c r="M2554" i="3" s="1"/>
  <c r="L2553" i="3"/>
  <c r="L2552" i="3" s="1"/>
  <c r="E2553" i="3"/>
  <c r="K2552" i="3"/>
  <c r="J2552" i="3"/>
  <c r="I2552" i="3"/>
  <c r="H2552" i="3"/>
  <c r="G2552" i="3"/>
  <c r="F2552" i="3"/>
  <c r="L2551" i="3"/>
  <c r="E2551" i="3"/>
  <c r="M2551" i="3" s="1"/>
  <c r="L2550" i="3"/>
  <c r="E2550" i="3"/>
  <c r="L2549" i="3"/>
  <c r="E2549" i="3"/>
  <c r="M2549" i="3" s="1"/>
  <c r="L2548" i="3"/>
  <c r="E2548" i="3"/>
  <c r="L2547" i="3"/>
  <c r="E2547" i="3"/>
  <c r="L2546" i="3"/>
  <c r="E2546" i="3"/>
  <c r="L2545" i="3"/>
  <c r="L2544" i="3" s="1"/>
  <c r="E2545" i="3"/>
  <c r="K2544" i="3"/>
  <c r="J2544" i="3"/>
  <c r="I2544" i="3"/>
  <c r="H2544" i="3"/>
  <c r="G2544" i="3"/>
  <c r="F2544" i="3"/>
  <c r="L2543" i="3"/>
  <c r="E2543" i="3"/>
  <c r="M2543" i="3" s="1"/>
  <c r="L2542" i="3"/>
  <c r="E2542" i="3"/>
  <c r="M2542" i="3" s="1"/>
  <c r="L2541" i="3"/>
  <c r="E2541" i="3"/>
  <c r="K2540" i="3"/>
  <c r="J2540" i="3"/>
  <c r="I2540" i="3"/>
  <c r="H2540" i="3"/>
  <c r="G2540" i="3"/>
  <c r="F2540" i="3"/>
  <c r="L2539" i="3"/>
  <c r="E2539" i="3"/>
  <c r="L2538" i="3"/>
  <c r="M2538" i="3" s="1"/>
  <c r="E2538" i="3"/>
  <c r="L2537" i="3"/>
  <c r="E2537" i="3"/>
  <c r="L2536" i="3"/>
  <c r="E2536" i="3"/>
  <c r="L2535" i="3"/>
  <c r="E2535" i="3"/>
  <c r="M2535" i="3" s="1"/>
  <c r="L2534" i="3"/>
  <c r="E2534" i="3"/>
  <c r="M2534" i="3"/>
  <c r="K2533" i="3"/>
  <c r="J2533" i="3"/>
  <c r="I2533" i="3"/>
  <c r="H2533" i="3"/>
  <c r="G2533" i="3"/>
  <c r="F2533" i="3"/>
  <c r="L2532" i="3"/>
  <c r="E2532" i="3"/>
  <c r="M2532" i="3" s="1"/>
  <c r="L2531" i="3"/>
  <c r="E2531" i="3"/>
  <c r="M2531" i="3" s="1"/>
  <c r="L2530" i="3"/>
  <c r="M2530" i="3"/>
  <c r="E2530" i="3"/>
  <c r="L2529" i="3"/>
  <c r="E2529" i="3"/>
  <c r="M2529" i="3"/>
  <c r="L2528" i="3"/>
  <c r="E2528" i="3"/>
  <c r="M2528" i="3" s="1"/>
  <c r="M2527" i="3"/>
  <c r="L2527" i="3"/>
  <c r="E2527" i="3"/>
  <c r="K2526" i="3"/>
  <c r="J2526" i="3"/>
  <c r="I2526" i="3"/>
  <c r="H2526" i="3"/>
  <c r="G2526" i="3"/>
  <c r="F2526" i="3"/>
  <c r="L2525" i="3"/>
  <c r="E2525" i="3"/>
  <c r="M2525" i="3" s="1"/>
  <c r="L2524" i="3"/>
  <c r="M2524" i="3"/>
  <c r="E2524" i="3"/>
  <c r="L2523" i="3"/>
  <c r="E2523" i="3"/>
  <c r="M2523" i="3"/>
  <c r="L2522" i="3"/>
  <c r="E2522" i="3"/>
  <c r="M2522" i="3" s="1"/>
  <c r="L2521" i="3"/>
  <c r="E2521" i="3"/>
  <c r="M2521" i="3" s="1"/>
  <c r="L2520" i="3"/>
  <c r="E2520" i="3"/>
  <c r="L2519" i="3"/>
  <c r="M2519" i="3" s="1"/>
  <c r="E2519" i="3"/>
  <c r="L2518" i="3"/>
  <c r="E2518" i="3"/>
  <c r="M2518" i="3" s="1"/>
  <c r="K2517" i="3"/>
  <c r="J2517" i="3"/>
  <c r="I2517" i="3"/>
  <c r="H2517" i="3"/>
  <c r="G2517" i="3"/>
  <c r="F2517" i="3"/>
  <c r="L2516" i="3"/>
  <c r="E2516" i="3"/>
  <c r="L2515" i="3"/>
  <c r="E2515" i="3"/>
  <c r="M2514" i="3"/>
  <c r="L2514" i="3"/>
  <c r="E2514" i="3"/>
  <c r="L2513" i="3"/>
  <c r="E2513" i="3"/>
  <c r="M2513" i="3" s="1"/>
  <c r="L2512" i="3"/>
  <c r="E2512" i="3"/>
  <c r="M2512" i="3" s="1"/>
  <c r="L2511" i="3"/>
  <c r="E2511" i="3"/>
  <c r="M2511" i="3" s="1"/>
  <c r="L2510" i="3"/>
  <c r="E2510" i="3"/>
  <c r="L2509" i="3"/>
  <c r="L2508" i="3" s="1"/>
  <c r="E2509" i="3"/>
  <c r="K2508" i="3"/>
  <c r="J2508" i="3"/>
  <c r="I2508" i="3"/>
  <c r="I2570" i="3" s="1"/>
  <c r="H2508" i="3"/>
  <c r="G2508" i="3"/>
  <c r="F2508" i="3"/>
  <c r="L2507" i="3"/>
  <c r="M2507" i="3" s="1"/>
  <c r="E2507" i="3"/>
  <c r="L2506" i="3"/>
  <c r="E2506" i="3"/>
  <c r="M2506" i="3" s="1"/>
  <c r="L2505" i="3"/>
  <c r="L2504" i="3" s="1"/>
  <c r="E2505" i="3"/>
  <c r="K2504" i="3"/>
  <c r="J2504" i="3"/>
  <c r="I2504" i="3"/>
  <c r="H2504" i="3"/>
  <c r="G2504" i="3"/>
  <c r="F2504" i="3"/>
  <c r="L2503" i="3"/>
  <c r="E2503" i="3"/>
  <c r="M2503" i="3" s="1"/>
  <c r="L2502" i="3"/>
  <c r="E2502" i="3"/>
  <c r="L2501" i="3"/>
  <c r="E2501" i="3"/>
  <c r="M2501" i="3" s="1"/>
  <c r="L2500" i="3"/>
  <c r="L2498" i="3" s="1"/>
  <c r="E2500" i="3"/>
  <c r="L2499" i="3"/>
  <c r="E2499" i="3"/>
  <c r="E2498" i="3" s="1"/>
  <c r="K2498" i="3"/>
  <c r="J2498" i="3"/>
  <c r="I2498" i="3"/>
  <c r="H2498" i="3"/>
  <c r="G2498" i="3"/>
  <c r="F2498" i="3"/>
  <c r="L2497" i="3"/>
  <c r="E2497" i="3"/>
  <c r="M2497" i="3" s="1"/>
  <c r="L2496" i="3"/>
  <c r="E2496" i="3"/>
  <c r="L2495" i="3"/>
  <c r="E2495" i="3"/>
  <c r="M2495" i="3" s="1"/>
  <c r="L2494" i="3"/>
  <c r="E2494" i="3"/>
  <c r="L2493" i="3"/>
  <c r="E2493" i="3"/>
  <c r="E2492" i="3"/>
  <c r="K2492" i="3"/>
  <c r="J2492" i="3"/>
  <c r="I2492" i="3"/>
  <c r="H2492" i="3"/>
  <c r="G2492" i="3"/>
  <c r="F2492" i="3"/>
  <c r="L2491" i="3"/>
  <c r="E2491" i="3"/>
  <c r="L2490" i="3"/>
  <c r="E2490" i="3"/>
  <c r="M2490" i="3" s="1"/>
  <c r="L2489" i="3"/>
  <c r="L2488" i="3" s="1"/>
  <c r="E2489" i="3"/>
  <c r="K2488" i="3"/>
  <c r="J2488" i="3"/>
  <c r="I2488" i="3"/>
  <c r="H2488" i="3"/>
  <c r="G2488" i="3"/>
  <c r="F2488" i="3"/>
  <c r="L2487" i="3"/>
  <c r="E2487" i="3"/>
  <c r="L2486" i="3"/>
  <c r="E2486" i="3"/>
  <c r="M2486" i="3" s="1"/>
  <c r="L2485" i="3"/>
  <c r="E2485" i="3"/>
  <c r="M2485" i="3" s="1"/>
  <c r="L2484" i="3"/>
  <c r="E2484" i="3"/>
  <c r="M2484" i="3" s="1"/>
  <c r="L2483" i="3"/>
  <c r="E2483" i="3"/>
  <c r="M2483" i="3" s="1"/>
  <c r="L2482" i="3"/>
  <c r="E2482" i="3"/>
  <c r="M2482" i="3" s="1"/>
  <c r="L2481" i="3"/>
  <c r="E2481" i="3"/>
  <c r="M2481" i="3" s="1"/>
  <c r="L2480" i="3"/>
  <c r="E2480" i="3"/>
  <c r="M2480" i="3" s="1"/>
  <c r="L2479" i="3"/>
  <c r="E2479" i="3"/>
  <c r="M2479" i="3" s="1"/>
  <c r="L2478" i="3"/>
  <c r="E2478" i="3"/>
  <c r="M2478" i="3" s="1"/>
  <c r="L2477" i="3"/>
  <c r="E2477" i="3"/>
  <c r="M2477" i="3" s="1"/>
  <c r="L2476" i="3"/>
  <c r="E2476" i="3"/>
  <c r="M2476" i="3" s="1"/>
  <c r="L2475" i="3"/>
  <c r="E2475" i="3"/>
  <c r="M2475" i="3" s="1"/>
  <c r="L2474" i="3"/>
  <c r="E2474" i="3"/>
  <c r="M2474" i="3" s="1"/>
  <c r="L2473" i="3"/>
  <c r="E2473" i="3"/>
  <c r="M2473" i="3" s="1"/>
  <c r="L2472" i="3"/>
  <c r="E2472" i="3"/>
  <c r="M2472" i="3" s="1"/>
  <c r="L2471" i="3"/>
  <c r="E2471" i="3"/>
  <c r="E2470" i="3" s="1"/>
  <c r="K2470" i="3"/>
  <c r="J2470" i="3"/>
  <c r="I2470" i="3"/>
  <c r="H2470" i="3"/>
  <c r="G2470" i="3"/>
  <c r="F2470" i="3"/>
  <c r="L2469" i="3"/>
  <c r="E2469" i="3"/>
  <c r="L2468" i="3"/>
  <c r="E2468" i="3"/>
  <c r="L2467" i="3"/>
  <c r="E2467" i="3"/>
  <c r="L2466" i="3"/>
  <c r="E2466" i="3"/>
  <c r="L2465" i="3"/>
  <c r="E2465" i="3"/>
  <c r="L2464" i="3"/>
  <c r="E2464" i="3"/>
  <c r="L2463" i="3"/>
  <c r="E2463" i="3"/>
  <c r="M2463" i="3" s="1"/>
  <c r="L2462" i="3"/>
  <c r="L2461" i="3" s="1"/>
  <c r="E2462" i="3"/>
  <c r="E2461" i="3" s="1"/>
  <c r="K2461" i="3"/>
  <c r="J2461" i="3"/>
  <c r="I2461" i="3"/>
  <c r="H2461" i="3"/>
  <c r="G2461" i="3"/>
  <c r="F2461" i="3"/>
  <c r="L2460" i="3"/>
  <c r="E2460" i="3"/>
  <c r="M2460" i="3" s="1"/>
  <c r="L2459" i="3"/>
  <c r="E2459" i="3"/>
  <c r="M2459" i="3" s="1"/>
  <c r="L2458" i="3"/>
  <c r="E2458" i="3"/>
  <c r="M2458" i="3" s="1"/>
  <c r="L2457" i="3"/>
  <c r="E2457" i="3"/>
  <c r="M2457" i="3" s="1"/>
  <c r="L2456" i="3"/>
  <c r="E2456" i="3"/>
  <c r="K2455" i="3"/>
  <c r="J2455" i="3"/>
  <c r="I2455" i="3"/>
  <c r="H2455" i="3"/>
  <c r="G2455" i="3"/>
  <c r="F2455" i="3"/>
  <c r="L2454" i="3"/>
  <c r="E2454" i="3"/>
  <c r="M2454" i="3" s="1"/>
  <c r="L2453" i="3"/>
  <c r="L2452" i="3"/>
  <c r="E2453" i="3"/>
  <c r="E2452" i="3"/>
  <c r="K2452" i="3"/>
  <c r="J2452" i="3"/>
  <c r="I2452" i="3"/>
  <c r="H2452" i="3"/>
  <c r="G2452" i="3"/>
  <c r="G2570" i="3" s="1"/>
  <c r="F2452" i="3"/>
  <c r="C2449" i="3"/>
  <c r="N2567" i="3"/>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6" i="3" s="1"/>
  <c r="M2425" i="3"/>
  <c r="L2424" i="3"/>
  <c r="E2424" i="3"/>
  <c r="M2424" i="3" s="1"/>
  <c r="L2423" i="3"/>
  <c r="E2423" i="3"/>
  <c r="M2423" i="3" s="1"/>
  <c r="L2422" i="3"/>
  <c r="E2422" i="3"/>
  <c r="M2422" i="3" s="1"/>
  <c r="L2420" i="3"/>
  <c r="E2420" i="3"/>
  <c r="L2419" i="3"/>
  <c r="E2419" i="3"/>
  <c r="M2419" i="3" s="1"/>
  <c r="L2418" i="3"/>
  <c r="E2418" i="3"/>
  <c r="M2418" i="3" s="1"/>
  <c r="L2417" i="3"/>
  <c r="E2417" i="3"/>
  <c r="M2417" i="3" s="1"/>
  <c r="K2416" i="3"/>
  <c r="J2416" i="3"/>
  <c r="I2416" i="3"/>
  <c r="H2416" i="3"/>
  <c r="G2416" i="3"/>
  <c r="F2416" i="3"/>
  <c r="L2415" i="3"/>
  <c r="E2415" i="3"/>
  <c r="L2414" i="3"/>
  <c r="E2414" i="3"/>
  <c r="L2413" i="3"/>
  <c r="L2412" i="3" s="1"/>
  <c r="E2413" i="3"/>
  <c r="M2413" i="3" s="1"/>
  <c r="K2412" i="3"/>
  <c r="J2412" i="3"/>
  <c r="I2412" i="3"/>
  <c r="H2412" i="3"/>
  <c r="G2412" i="3"/>
  <c r="F2412" i="3"/>
  <c r="L2411" i="3"/>
  <c r="E2411" i="3"/>
  <c r="L2410" i="3"/>
  <c r="E2410" i="3"/>
  <c r="M2410" i="3" s="1"/>
  <c r="L2409" i="3"/>
  <c r="M2409" i="3" s="1"/>
  <c r="E2409" i="3"/>
  <c r="L2408" i="3"/>
  <c r="E2408" i="3"/>
  <c r="L2407" i="3"/>
  <c r="E2407" i="3"/>
  <c r="L2406" i="3"/>
  <c r="E2406" i="3"/>
  <c r="M2406" i="3" s="1"/>
  <c r="L2405" i="3"/>
  <c r="L2404" i="3" s="1"/>
  <c r="E2405" i="3"/>
  <c r="K2404" i="3"/>
  <c r="J2404" i="3"/>
  <c r="I2404" i="3"/>
  <c r="H2404" i="3"/>
  <c r="G2404" i="3"/>
  <c r="F2404" i="3"/>
  <c r="L2403" i="3"/>
  <c r="E2403" i="3"/>
  <c r="M2403" i="3" s="1"/>
  <c r="L2402" i="3"/>
  <c r="L2400" i="3" s="1"/>
  <c r="E2402" i="3"/>
  <c r="M2402" i="3" s="1"/>
  <c r="L2401" i="3"/>
  <c r="E2401" i="3"/>
  <c r="M2401" i="3" s="1"/>
  <c r="K2400" i="3"/>
  <c r="J2400" i="3"/>
  <c r="I2400" i="3"/>
  <c r="H2400" i="3"/>
  <c r="G2400" i="3"/>
  <c r="F2400" i="3"/>
  <c r="L2399" i="3"/>
  <c r="M2399" i="3" s="1"/>
  <c r="E2399" i="3"/>
  <c r="L2398" i="3"/>
  <c r="E2398" i="3"/>
  <c r="M2398" i="3" s="1"/>
  <c r="L2397" i="3"/>
  <c r="E2397" i="3"/>
  <c r="M2397" i="3" s="1"/>
  <c r="L2396" i="3"/>
  <c r="E2396" i="3"/>
  <c r="M2396" i="3" s="1"/>
  <c r="L2395" i="3"/>
  <c r="E2395" i="3"/>
  <c r="M2395" i="3" s="1"/>
  <c r="L2394" i="3"/>
  <c r="L2393" i="3" s="1"/>
  <c r="E2394" i="3"/>
  <c r="K2393" i="3"/>
  <c r="J2393" i="3"/>
  <c r="I2393" i="3"/>
  <c r="H2393" i="3"/>
  <c r="G2393" i="3"/>
  <c r="F2393" i="3"/>
  <c r="L2392" i="3"/>
  <c r="E2392" i="3"/>
  <c r="M2392" i="3" s="1"/>
  <c r="L2391" i="3"/>
  <c r="M2391" i="3" s="1"/>
  <c r="E2391" i="3"/>
  <c r="L2390" i="3"/>
  <c r="E2390" i="3"/>
  <c r="M2390" i="3" s="1"/>
  <c r="L2389" i="3"/>
  <c r="E2389" i="3"/>
  <c r="L2388" i="3"/>
  <c r="E2388" i="3"/>
  <c r="M2388" i="3" s="1"/>
  <c r="L2387" i="3"/>
  <c r="L2386" i="3" s="1"/>
  <c r="E2387" i="3"/>
  <c r="K2386" i="3"/>
  <c r="J2386" i="3"/>
  <c r="I2386" i="3"/>
  <c r="H2386" i="3"/>
  <c r="G2386" i="3"/>
  <c r="F2386" i="3"/>
  <c r="L2385" i="3"/>
  <c r="E2385" i="3"/>
  <c r="M2385" i="3" s="1"/>
  <c r="L2384" i="3"/>
  <c r="E2384" i="3"/>
  <c r="M2384" i="3" s="1"/>
  <c r="L2383" i="3"/>
  <c r="E2383" i="3"/>
  <c r="M2383" i="3" s="1"/>
  <c r="L2382" i="3"/>
  <c r="E2382" i="3"/>
  <c r="L2381" i="3"/>
  <c r="E2381" i="3"/>
  <c r="M2381" i="3"/>
  <c r="L2380" i="3"/>
  <c r="E2380" i="3"/>
  <c r="L2379" i="3"/>
  <c r="M2379" i="3" s="1"/>
  <c r="E2379" i="3"/>
  <c r="L2378" i="3"/>
  <c r="E2378" i="3"/>
  <c r="M2378" i="3" s="1"/>
  <c r="K2377" i="3"/>
  <c r="J2377" i="3"/>
  <c r="I2377" i="3"/>
  <c r="H2377" i="3"/>
  <c r="G2377" i="3"/>
  <c r="F2377" i="3"/>
  <c r="L2376" i="3"/>
  <c r="E2376" i="3"/>
  <c r="M2376" i="3" s="1"/>
  <c r="L2375" i="3"/>
  <c r="E2375" i="3"/>
  <c r="M2375" i="3" s="1"/>
  <c r="L2374" i="3"/>
  <c r="E2374" i="3"/>
  <c r="M2374" i="3" s="1"/>
  <c r="L2373" i="3"/>
  <c r="E2373" i="3"/>
  <c r="M2373" i="3" s="1"/>
  <c r="L2372" i="3"/>
  <c r="E2372" i="3"/>
  <c r="M2372" i="3" s="1"/>
  <c r="L2371" i="3"/>
  <c r="E2371" i="3"/>
  <c r="L2370" i="3"/>
  <c r="M2370" i="3" s="1"/>
  <c r="E2370" i="3"/>
  <c r="L2369" i="3"/>
  <c r="E2369" i="3"/>
  <c r="K2368" i="3"/>
  <c r="J2368" i="3"/>
  <c r="I2368" i="3"/>
  <c r="H2368" i="3"/>
  <c r="G2368" i="3"/>
  <c r="F2368" i="3"/>
  <c r="L2367" i="3"/>
  <c r="E2367" i="3"/>
  <c r="M2367" i="3" s="1"/>
  <c r="L2366" i="3"/>
  <c r="M2366" i="3" s="1"/>
  <c r="E2366" i="3"/>
  <c r="L2365" i="3"/>
  <c r="E2365" i="3"/>
  <c r="E2364" i="3" s="1"/>
  <c r="K2364" i="3"/>
  <c r="J2364" i="3"/>
  <c r="I2364" i="3"/>
  <c r="H2364" i="3"/>
  <c r="G2364" i="3"/>
  <c r="F2364" i="3"/>
  <c r="L2363" i="3"/>
  <c r="M2363" i="3" s="1"/>
  <c r="E2363" i="3"/>
  <c r="L2362" i="3"/>
  <c r="E2362" i="3"/>
  <c r="M2362" i="3" s="1"/>
  <c r="L2361" i="3"/>
  <c r="E2361" i="3"/>
  <c r="M2361" i="3" s="1"/>
  <c r="L2360" i="3"/>
  <c r="E2360" i="3"/>
  <c r="L2359" i="3"/>
  <c r="L2358" i="3" s="1"/>
  <c r="E2359" i="3"/>
  <c r="E2358" i="3" s="1"/>
  <c r="K2358" i="3"/>
  <c r="J2358" i="3"/>
  <c r="I2358" i="3"/>
  <c r="H2358" i="3"/>
  <c r="H2430" i="3" s="1"/>
  <c r="G2358" i="3"/>
  <c r="F2358" i="3"/>
  <c r="L2357" i="3"/>
  <c r="E2357" i="3"/>
  <c r="M2357" i="3" s="1"/>
  <c r="L2356" i="3"/>
  <c r="E2356" i="3"/>
  <c r="M2356" i="3" s="1"/>
  <c r="L2355" i="3"/>
  <c r="E2355" i="3"/>
  <c r="L2354" i="3"/>
  <c r="E2354" i="3"/>
  <c r="M2354" i="3"/>
  <c r="L2353" i="3"/>
  <c r="E2353" i="3"/>
  <c r="E2352" i="3" s="1"/>
  <c r="K2352" i="3"/>
  <c r="J2352" i="3"/>
  <c r="I2352" i="3"/>
  <c r="H2352" i="3"/>
  <c r="G2352" i="3"/>
  <c r="F2352" i="3"/>
  <c r="L2351" i="3"/>
  <c r="E2351" i="3"/>
  <c r="L2350" i="3"/>
  <c r="E2350" i="3"/>
  <c r="L2349" i="3"/>
  <c r="E2349" i="3"/>
  <c r="E2348" i="3" s="1"/>
  <c r="K2348" i="3"/>
  <c r="J2348" i="3"/>
  <c r="I2348" i="3"/>
  <c r="H2348" i="3"/>
  <c r="G2348" i="3"/>
  <c r="F2348" i="3"/>
  <c r="L2347" i="3"/>
  <c r="E2347" i="3"/>
  <c r="M2347" i="3" s="1"/>
  <c r="L2346" i="3"/>
  <c r="E2346" i="3"/>
  <c r="M2346" i="3" s="1"/>
  <c r="L2345" i="3"/>
  <c r="E2345" i="3"/>
  <c r="M2345" i="3" s="1"/>
  <c r="L2344" i="3"/>
  <c r="E2344" i="3"/>
  <c r="M2344" i="3" s="1"/>
  <c r="L2343" i="3"/>
  <c r="E2343" i="3"/>
  <c r="M2343" i="3" s="1"/>
  <c r="L2342" i="3"/>
  <c r="E2342" i="3"/>
  <c r="L2341" i="3"/>
  <c r="E2341" i="3"/>
  <c r="L2340" i="3"/>
  <c r="E2340" i="3"/>
  <c r="L2339" i="3"/>
  <c r="E2339" i="3"/>
  <c r="L2338" i="3"/>
  <c r="E2338" i="3"/>
  <c r="M2338" i="3" s="1"/>
  <c r="L2337" i="3"/>
  <c r="E2337" i="3"/>
  <c r="L2336" i="3"/>
  <c r="E2336" i="3"/>
  <c r="M2336" i="3" s="1"/>
  <c r="L2335" i="3"/>
  <c r="E2335" i="3"/>
  <c r="L2334" i="3"/>
  <c r="E2334" i="3"/>
  <c r="L2333" i="3"/>
  <c r="E2333" i="3"/>
  <c r="L2332" i="3"/>
  <c r="E2332" i="3"/>
  <c r="M2332" i="3" s="1"/>
  <c r="L2331" i="3"/>
  <c r="E2331" i="3"/>
  <c r="K2330" i="3"/>
  <c r="J2330" i="3"/>
  <c r="I2330" i="3"/>
  <c r="H2330" i="3"/>
  <c r="G2330" i="3"/>
  <c r="F2330" i="3"/>
  <c r="M2329" i="3"/>
  <c r="L2329" i="3"/>
  <c r="E2329" i="3"/>
  <c r="L2328" i="3"/>
  <c r="E2328" i="3"/>
  <c r="M2328" i="3" s="1"/>
  <c r="L2327" i="3"/>
  <c r="M2327" i="3" s="1"/>
  <c r="E2327" i="3"/>
  <c r="L2326" i="3"/>
  <c r="E2326" i="3"/>
  <c r="L2325" i="3"/>
  <c r="E2325" i="3"/>
  <c r="M2325" i="3" s="1"/>
  <c r="L2324" i="3"/>
  <c r="E2324" i="3"/>
  <c r="L2323" i="3"/>
  <c r="E2323" i="3"/>
  <c r="L2322" i="3"/>
  <c r="L2321" i="3" s="1"/>
  <c r="E2322" i="3"/>
  <c r="M2322" i="3" s="1"/>
  <c r="K2321" i="3"/>
  <c r="J2321" i="3"/>
  <c r="I2321" i="3"/>
  <c r="H2321" i="3"/>
  <c r="G2321" i="3"/>
  <c r="F2321" i="3"/>
  <c r="L2320" i="3"/>
  <c r="E2320" i="3"/>
  <c r="M2320" i="3" s="1"/>
  <c r="M2319" i="3"/>
  <c r="L2319" i="3"/>
  <c r="E2319" i="3"/>
  <c r="L2318" i="3"/>
  <c r="E2318" i="3"/>
  <c r="M2318" i="3" s="1"/>
  <c r="L2317" i="3"/>
  <c r="E2317" i="3"/>
  <c r="M2317" i="3" s="1"/>
  <c r="L2316" i="3"/>
  <c r="L2315" i="3" s="1"/>
  <c r="E2316" i="3"/>
  <c r="K2315" i="3"/>
  <c r="J2315" i="3"/>
  <c r="I2315" i="3"/>
  <c r="H2315" i="3"/>
  <c r="G2315" i="3"/>
  <c r="F2315" i="3"/>
  <c r="L2314" i="3"/>
  <c r="L2312" i="3" s="1"/>
  <c r="E2314" i="3"/>
  <c r="L2313" i="3"/>
  <c r="E2313" i="3"/>
  <c r="M2313" i="3" s="1"/>
  <c r="K2312" i="3"/>
  <c r="J2312" i="3"/>
  <c r="J2430" i="3"/>
  <c r="I2312" i="3"/>
  <c r="H2312" i="3"/>
  <c r="G2312" i="3"/>
  <c r="F2312" i="3"/>
  <c r="F2430" i="3" s="1"/>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6" i="3" s="1"/>
  <c r="M2285" i="3"/>
  <c r="L2284" i="3"/>
  <c r="E2284" i="3"/>
  <c r="L2283" i="3"/>
  <c r="E2283" i="3"/>
  <c r="M2283" i="3" s="1"/>
  <c r="L2282" i="3"/>
  <c r="L2281" i="3" s="1"/>
  <c r="E2282" i="3"/>
  <c r="E2281" i="3" s="1"/>
  <c r="L2280" i="3"/>
  <c r="M2280" i="3"/>
  <c r="E2280" i="3"/>
  <c r="L2279" i="3"/>
  <c r="E2279" i="3"/>
  <c r="L2278" i="3"/>
  <c r="E2278" i="3"/>
  <c r="M2278" i="3" s="1"/>
  <c r="L2277" i="3"/>
  <c r="E2277" i="3"/>
  <c r="E2276" i="3" s="1"/>
  <c r="K2276" i="3"/>
  <c r="J2276" i="3"/>
  <c r="I2276" i="3"/>
  <c r="H2276" i="3"/>
  <c r="G2276" i="3"/>
  <c r="F2276" i="3"/>
  <c r="L2275" i="3"/>
  <c r="E2275" i="3"/>
  <c r="M2275" i="3" s="1"/>
  <c r="L2274" i="3"/>
  <c r="M2274" i="3"/>
  <c r="E2274" i="3"/>
  <c r="L2273" i="3"/>
  <c r="E2273" i="3"/>
  <c r="E2272" i="3"/>
  <c r="M2272" i="3" s="1"/>
  <c r="L2272" i="3"/>
  <c r="K2272" i="3"/>
  <c r="J2272" i="3"/>
  <c r="I2272" i="3"/>
  <c r="H2272" i="3"/>
  <c r="G2272" i="3"/>
  <c r="F2272" i="3"/>
  <c r="L2271" i="3"/>
  <c r="M2271" i="3" s="1"/>
  <c r="E2271" i="3"/>
  <c r="L2270" i="3"/>
  <c r="E2270" i="3"/>
  <c r="M2270" i="3"/>
  <c r="L2269" i="3"/>
  <c r="E2269" i="3"/>
  <c r="L2268" i="3"/>
  <c r="E2268" i="3"/>
  <c r="M2268" i="3" s="1"/>
  <c r="L2267" i="3"/>
  <c r="E2267" i="3"/>
  <c r="L2266" i="3"/>
  <c r="E2266" i="3"/>
  <c r="M2266" i="3" s="1"/>
  <c r="L2265" i="3"/>
  <c r="E2265" i="3"/>
  <c r="K2264" i="3"/>
  <c r="J2264" i="3"/>
  <c r="I2264" i="3"/>
  <c r="H2264" i="3"/>
  <c r="G2264" i="3"/>
  <c r="F2264" i="3"/>
  <c r="L2263" i="3"/>
  <c r="E2263" i="3"/>
  <c r="L2262" i="3"/>
  <c r="E2262" i="3"/>
  <c r="M2262" i="3" s="1"/>
  <c r="L2261" i="3"/>
  <c r="E2261" i="3"/>
  <c r="K2260" i="3"/>
  <c r="J2260" i="3"/>
  <c r="J2290" i="3" s="1"/>
  <c r="I2260" i="3"/>
  <c r="H2260" i="3"/>
  <c r="G2260" i="3"/>
  <c r="F2260" i="3"/>
  <c r="M2259" i="3"/>
  <c r="L2259" i="3"/>
  <c r="E2259" i="3"/>
  <c r="L2258" i="3"/>
  <c r="E2258" i="3"/>
  <c r="L2257" i="3"/>
  <c r="E2257" i="3"/>
  <c r="M2257" i="3"/>
  <c r="L2256" i="3"/>
  <c r="E2256" i="3"/>
  <c r="M2256" i="3" s="1"/>
  <c r="L2255" i="3"/>
  <c r="M2255" i="3" s="1"/>
  <c r="E2255" i="3"/>
  <c r="L2254" i="3"/>
  <c r="E2254" i="3"/>
  <c r="M2254" i="3" s="1"/>
  <c r="K2253" i="3"/>
  <c r="J2253" i="3"/>
  <c r="I2253" i="3"/>
  <c r="H2253" i="3"/>
  <c r="G2253" i="3"/>
  <c r="F2253" i="3"/>
  <c r="E2253" i="3"/>
  <c r="L2252" i="3"/>
  <c r="E2252" i="3"/>
  <c r="L2251" i="3"/>
  <c r="E2251" i="3"/>
  <c r="L2250" i="3"/>
  <c r="E2250" i="3"/>
  <c r="L2249" i="3"/>
  <c r="E2249" i="3"/>
  <c r="M2249" i="3" s="1"/>
  <c r="L2248" i="3"/>
  <c r="E2248" i="3"/>
  <c r="L2247" i="3"/>
  <c r="L2246" i="3" s="1"/>
  <c r="E2247" i="3"/>
  <c r="M2247" i="3" s="1"/>
  <c r="K2246" i="3"/>
  <c r="J2246" i="3"/>
  <c r="I2246" i="3"/>
  <c r="H2246" i="3"/>
  <c r="G2246" i="3"/>
  <c r="F2246" i="3"/>
  <c r="L2245" i="3"/>
  <c r="E2245" i="3"/>
  <c r="L2244" i="3"/>
  <c r="E2244" i="3"/>
  <c r="L2243" i="3"/>
  <c r="E2243" i="3"/>
  <c r="L2242" i="3"/>
  <c r="E2242" i="3"/>
  <c r="M2242" i="3"/>
  <c r="L2241" i="3"/>
  <c r="E2241" i="3"/>
  <c r="L2240" i="3"/>
  <c r="E2240" i="3"/>
  <c r="M2240" i="3" s="1"/>
  <c r="L2239" i="3"/>
  <c r="E2239" i="3"/>
  <c r="L2238" i="3"/>
  <c r="L2237" i="3" s="1"/>
  <c r="E2238" i="3"/>
  <c r="K2237" i="3"/>
  <c r="J2237" i="3"/>
  <c r="I2237" i="3"/>
  <c r="H2237" i="3"/>
  <c r="G2237" i="3"/>
  <c r="F2237" i="3"/>
  <c r="L2236" i="3"/>
  <c r="M2236" i="3" s="1"/>
  <c r="E2236" i="3"/>
  <c r="L2235" i="3"/>
  <c r="E2235" i="3"/>
  <c r="M2235" i="3" s="1"/>
  <c r="L2234" i="3"/>
  <c r="E2234" i="3"/>
  <c r="L2233" i="3"/>
  <c r="E2233" i="3"/>
  <c r="M2233" i="3" s="1"/>
  <c r="L2232" i="3"/>
  <c r="E2232" i="3"/>
  <c r="L2231" i="3"/>
  <c r="E2231" i="3"/>
  <c r="M2231" i="3" s="1"/>
  <c r="L2230" i="3"/>
  <c r="E2230" i="3"/>
  <c r="L2229" i="3"/>
  <c r="E2229" i="3"/>
  <c r="K2228" i="3"/>
  <c r="J2228" i="3"/>
  <c r="I2228" i="3"/>
  <c r="H2228" i="3"/>
  <c r="G2228" i="3"/>
  <c r="G2290" i="3" s="1"/>
  <c r="F2228" i="3"/>
  <c r="L2227" i="3"/>
  <c r="E2227" i="3"/>
  <c r="M2227" i="3" s="1"/>
  <c r="L2226" i="3"/>
  <c r="L2224" i="3" s="1"/>
  <c r="E2226" i="3"/>
  <c r="M2226" i="3" s="1"/>
  <c r="L2225" i="3"/>
  <c r="E2225" i="3"/>
  <c r="E2224" i="3" s="1"/>
  <c r="K2224" i="3"/>
  <c r="J2224" i="3"/>
  <c r="I2224" i="3"/>
  <c r="H2224" i="3"/>
  <c r="G2224" i="3"/>
  <c r="F2224" i="3"/>
  <c r="M2223" i="3"/>
  <c r="L2223" i="3"/>
  <c r="E2223" i="3"/>
  <c r="L2222" i="3"/>
  <c r="E2222" i="3"/>
  <c r="M2222" i="3" s="1"/>
  <c r="L2221" i="3"/>
  <c r="M2221" i="3" s="1"/>
  <c r="E2221" i="3"/>
  <c r="L2220" i="3"/>
  <c r="E2220" i="3"/>
  <c r="L2219" i="3"/>
  <c r="E2219" i="3"/>
  <c r="E2218" i="3" s="1"/>
  <c r="L2218" i="3"/>
  <c r="K2218" i="3"/>
  <c r="J2218" i="3"/>
  <c r="I2218" i="3"/>
  <c r="H2218" i="3"/>
  <c r="G2218" i="3"/>
  <c r="F2218" i="3"/>
  <c r="L2217" i="3"/>
  <c r="E2217" i="3"/>
  <c r="M2217" i="3" s="1"/>
  <c r="L2216" i="3"/>
  <c r="E2216" i="3"/>
  <c r="L2215" i="3"/>
  <c r="E2215" i="3"/>
  <c r="M2215" i="3" s="1"/>
  <c r="L2214" i="3"/>
  <c r="M2214" i="3" s="1"/>
  <c r="E2214" i="3"/>
  <c r="L2213" i="3"/>
  <c r="E2213" i="3"/>
  <c r="E2212" i="3" s="1"/>
  <c r="K2212" i="3"/>
  <c r="J2212" i="3"/>
  <c r="I2212" i="3"/>
  <c r="H2212" i="3"/>
  <c r="G2212" i="3"/>
  <c r="F2212" i="3"/>
  <c r="L2211" i="3"/>
  <c r="E2211" i="3"/>
  <c r="M2211" i="3" s="1"/>
  <c r="L2210" i="3"/>
  <c r="E2210" i="3"/>
  <c r="L2209" i="3"/>
  <c r="E2209" i="3"/>
  <c r="M2209" i="3" s="1"/>
  <c r="K2208" i="3"/>
  <c r="J2208" i="3"/>
  <c r="I2208" i="3"/>
  <c r="H2208" i="3"/>
  <c r="G2208" i="3"/>
  <c r="F2208" i="3"/>
  <c r="L2207" i="3"/>
  <c r="E2207" i="3"/>
  <c r="M2207" i="3" s="1"/>
  <c r="L2206" i="3"/>
  <c r="E2206" i="3"/>
  <c r="M2206" i="3" s="1"/>
  <c r="M2205" i="3"/>
  <c r="L2205" i="3"/>
  <c r="E2205" i="3"/>
  <c r="L2204" i="3"/>
  <c r="E2204" i="3"/>
  <c r="M2204" i="3" s="1"/>
  <c r="L2203" i="3"/>
  <c r="E2203" i="3"/>
  <c r="M2203" i="3"/>
  <c r="L2202" i="3"/>
  <c r="E2202" i="3"/>
  <c r="L2201" i="3"/>
  <c r="E2201" i="3"/>
  <c r="M2201" i="3" s="1"/>
  <c r="L2200" i="3"/>
  <c r="M2200" i="3" s="1"/>
  <c r="E2200" i="3"/>
  <c r="L2199" i="3"/>
  <c r="E2199" i="3"/>
  <c r="M2199" i="3" s="1"/>
  <c r="L2198" i="3"/>
  <c r="E2198" i="3"/>
  <c r="M2198" i="3" s="1"/>
  <c r="M2197" i="3"/>
  <c r="L2197" i="3"/>
  <c r="E2197" i="3"/>
  <c r="L2196" i="3"/>
  <c r="E2196" i="3"/>
  <c r="M2196" i="3" s="1"/>
  <c r="L2195" i="3"/>
  <c r="E2195" i="3"/>
  <c r="M2195" i="3"/>
  <c r="L2194" i="3"/>
  <c r="E2194" i="3"/>
  <c r="L2193" i="3"/>
  <c r="E2193" i="3"/>
  <c r="M2193" i="3" s="1"/>
  <c r="L2192" i="3"/>
  <c r="E2192" i="3"/>
  <c r="L2191" i="3"/>
  <c r="L2190" i="3" s="1"/>
  <c r="E2191" i="3"/>
  <c r="E2190" i="3" s="1"/>
  <c r="M2190" i="3" s="1"/>
  <c r="K2190" i="3"/>
  <c r="J2190" i="3"/>
  <c r="I2190" i="3"/>
  <c r="H2190" i="3"/>
  <c r="G2190" i="3"/>
  <c r="F2190" i="3"/>
  <c r="L2189" i="3"/>
  <c r="E2189" i="3"/>
  <c r="L2188" i="3"/>
  <c r="E2188" i="3"/>
  <c r="M2188" i="3" s="1"/>
  <c r="L2187" i="3"/>
  <c r="E2187" i="3"/>
  <c r="M2187" i="3" s="1"/>
  <c r="L2186" i="3"/>
  <c r="E2186" i="3"/>
  <c r="L2185" i="3"/>
  <c r="E2185" i="3"/>
  <c r="L2184" i="3"/>
  <c r="E2184" i="3"/>
  <c r="M2184" i="3" s="1"/>
  <c r="L2183" i="3"/>
  <c r="E2183" i="3"/>
  <c r="L2182" i="3"/>
  <c r="E2182" i="3"/>
  <c r="M2182" i="3" s="1"/>
  <c r="K2181" i="3"/>
  <c r="J2181" i="3"/>
  <c r="I2181" i="3"/>
  <c r="H2181" i="3"/>
  <c r="G2181" i="3"/>
  <c r="F2181" i="3"/>
  <c r="L2180" i="3"/>
  <c r="E2180" i="3"/>
  <c r="L2179" i="3"/>
  <c r="E2179" i="3"/>
  <c r="L2178" i="3"/>
  <c r="E2178" i="3"/>
  <c r="M2178" i="3" s="1"/>
  <c r="L2177" i="3"/>
  <c r="E2177" i="3"/>
  <c r="M2177" i="3" s="1"/>
  <c r="L2176" i="3"/>
  <c r="L2175" i="3" s="1"/>
  <c r="E2176" i="3"/>
  <c r="M2176" i="3" s="1"/>
  <c r="K2175" i="3"/>
  <c r="J2175" i="3"/>
  <c r="I2175" i="3"/>
  <c r="H2175" i="3"/>
  <c r="G2175" i="3"/>
  <c r="F2175" i="3"/>
  <c r="L2174" i="3"/>
  <c r="E2174" i="3"/>
  <c r="L2173" i="3"/>
  <c r="E2173" i="3"/>
  <c r="E2172" i="3" s="1"/>
  <c r="K2172" i="3"/>
  <c r="K2290" i="3" s="1"/>
  <c r="J2172" i="3"/>
  <c r="I2172" i="3"/>
  <c r="H2172" i="3"/>
  <c r="G2172" i="3"/>
  <c r="F2172" i="3"/>
  <c r="C2169" i="3"/>
  <c r="N2287"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6" i="3" s="1"/>
  <c r="M2145" i="3"/>
  <c r="L2144" i="3"/>
  <c r="E2144" i="3"/>
  <c r="L2143" i="3"/>
  <c r="E2143" i="3"/>
  <c r="L2142" i="3"/>
  <c r="E2142" i="3"/>
  <c r="E2141" i="3"/>
  <c r="L2140" i="3"/>
  <c r="E2140" i="3"/>
  <c r="M2140" i="3" s="1"/>
  <c r="L2139" i="3"/>
  <c r="M2139" i="3" s="1"/>
  <c r="E2139" i="3"/>
  <c r="L2138" i="3"/>
  <c r="E2138" i="3"/>
  <c r="L2137" i="3"/>
  <c r="E2137" i="3"/>
  <c r="K2136" i="3"/>
  <c r="J2136" i="3"/>
  <c r="I2136" i="3"/>
  <c r="H2136" i="3"/>
  <c r="G2136" i="3"/>
  <c r="F2136" i="3"/>
  <c r="E2136" i="3"/>
  <c r="L2135" i="3"/>
  <c r="E2135" i="3"/>
  <c r="M2135" i="3" s="1"/>
  <c r="M2134" i="3"/>
  <c r="L2134" i="3"/>
  <c r="E2134" i="3"/>
  <c r="L2133" i="3"/>
  <c r="L2132" i="3" s="1"/>
  <c r="E2133" i="3"/>
  <c r="E2132" i="3" s="1"/>
  <c r="M2132" i="3" s="1"/>
  <c r="K2132" i="3"/>
  <c r="J2132" i="3"/>
  <c r="I2132" i="3"/>
  <c r="H2132" i="3"/>
  <c r="G2132" i="3"/>
  <c r="F2132" i="3"/>
  <c r="L2131" i="3"/>
  <c r="E2131" i="3"/>
  <c r="M2131" i="3" s="1"/>
  <c r="L2130" i="3"/>
  <c r="E2130" i="3"/>
  <c r="M2130" i="3" s="1"/>
  <c r="L2129" i="3"/>
  <c r="M2129" i="3" s="1"/>
  <c r="E2129" i="3"/>
  <c r="M2128" i="3"/>
  <c r="L2128" i="3"/>
  <c r="E2128" i="3"/>
  <c r="L2127" i="3"/>
  <c r="M2127" i="3"/>
  <c r="E2127" i="3"/>
  <c r="L2126" i="3"/>
  <c r="E2126" i="3"/>
  <c r="M2126" i="3"/>
  <c r="L2125" i="3"/>
  <c r="E2125" i="3"/>
  <c r="M2125" i="3" s="1"/>
  <c r="K2124" i="3"/>
  <c r="J2124" i="3"/>
  <c r="I2124" i="3"/>
  <c r="H2124" i="3"/>
  <c r="G2124" i="3"/>
  <c r="F2124" i="3"/>
  <c r="L2123" i="3"/>
  <c r="E2123" i="3"/>
  <c r="L2122" i="3"/>
  <c r="E2122" i="3"/>
  <c r="L2121" i="3"/>
  <c r="E2121" i="3"/>
  <c r="E2120" i="3" s="1"/>
  <c r="K2120" i="3"/>
  <c r="J2120" i="3"/>
  <c r="I2120" i="3"/>
  <c r="H2120" i="3"/>
  <c r="G2120" i="3"/>
  <c r="F2120" i="3"/>
  <c r="L2119" i="3"/>
  <c r="E2119" i="3"/>
  <c r="L2118" i="3"/>
  <c r="E2118" i="3"/>
  <c r="L2117" i="3"/>
  <c r="E2117" i="3"/>
  <c r="M2117" i="3"/>
  <c r="L2116" i="3"/>
  <c r="E2116" i="3"/>
  <c r="M2116" i="3" s="1"/>
  <c r="L2115" i="3"/>
  <c r="M2115" i="3" s="1"/>
  <c r="E2115" i="3"/>
  <c r="L2114" i="3"/>
  <c r="L2113" i="3" s="1"/>
  <c r="E2114" i="3"/>
  <c r="M2114" i="3" s="1"/>
  <c r="K2113" i="3"/>
  <c r="J2113" i="3"/>
  <c r="I2113" i="3"/>
  <c r="H2113" i="3"/>
  <c r="G2113" i="3"/>
  <c r="F2113" i="3"/>
  <c r="L2112" i="3"/>
  <c r="E2112" i="3"/>
  <c r="L2111" i="3"/>
  <c r="E2111" i="3"/>
  <c r="M2111" i="3" s="1"/>
  <c r="L2110" i="3"/>
  <c r="E2110" i="3"/>
  <c r="M2110" i="3" s="1"/>
  <c r="L2109" i="3"/>
  <c r="E2109" i="3"/>
  <c r="M2109" i="3" s="1"/>
  <c r="L2108" i="3"/>
  <c r="E2108" i="3"/>
  <c r="L2107" i="3"/>
  <c r="E2107" i="3"/>
  <c r="K2106" i="3"/>
  <c r="J2106" i="3"/>
  <c r="I2106" i="3"/>
  <c r="H2106" i="3"/>
  <c r="G2106" i="3"/>
  <c r="F2106" i="3"/>
  <c r="L2105" i="3"/>
  <c r="E2105" i="3"/>
  <c r="M2105" i="3" s="1"/>
  <c r="M2104" i="3"/>
  <c r="L2104" i="3"/>
  <c r="E2104" i="3"/>
  <c r="L2103" i="3"/>
  <c r="E2103" i="3"/>
  <c r="L2102" i="3"/>
  <c r="E2102" i="3"/>
  <c r="M2102" i="3" s="1"/>
  <c r="L2101" i="3"/>
  <c r="E2101" i="3"/>
  <c r="M2101" i="3" s="1"/>
  <c r="L2100" i="3"/>
  <c r="E2100" i="3"/>
  <c r="M2100" i="3" s="1"/>
  <c r="L2099" i="3"/>
  <c r="E2099" i="3"/>
  <c r="L2098" i="3"/>
  <c r="L2097" i="3"/>
  <c r="E2098" i="3"/>
  <c r="K2097" i="3"/>
  <c r="J2097" i="3"/>
  <c r="I2097" i="3"/>
  <c r="H2097" i="3"/>
  <c r="G2097" i="3"/>
  <c r="F2097" i="3"/>
  <c r="L2096" i="3"/>
  <c r="M2096" i="3" s="1"/>
  <c r="E2096" i="3"/>
  <c r="L2095" i="3"/>
  <c r="E2095" i="3"/>
  <c r="L2094" i="3"/>
  <c r="E2094" i="3"/>
  <c r="L2093" i="3"/>
  <c r="E2093" i="3"/>
  <c r="M2093" i="3" s="1"/>
  <c r="L2092" i="3"/>
  <c r="M2092" i="3" s="1"/>
  <c r="E2092" i="3"/>
  <c r="L2091" i="3"/>
  <c r="E2091" i="3"/>
  <c r="L2090" i="3"/>
  <c r="L2088" i="3" s="1"/>
  <c r="E2090" i="3"/>
  <c r="L2089" i="3"/>
  <c r="E2089" i="3"/>
  <c r="E2088" i="3" s="1"/>
  <c r="K2088" i="3"/>
  <c r="J2088" i="3"/>
  <c r="I2088" i="3"/>
  <c r="H2088" i="3"/>
  <c r="G2088" i="3"/>
  <c r="F2088" i="3"/>
  <c r="L2087" i="3"/>
  <c r="E2087" i="3"/>
  <c r="E2084" i="3" s="1"/>
  <c r="L2086" i="3"/>
  <c r="E2086" i="3"/>
  <c r="M2086" i="3"/>
  <c r="L2085" i="3"/>
  <c r="L2084" i="3" s="1"/>
  <c r="E2085" i="3"/>
  <c r="M2085" i="3" s="1"/>
  <c r="K2084" i="3"/>
  <c r="J2084" i="3"/>
  <c r="I2084" i="3"/>
  <c r="H2084" i="3"/>
  <c r="G2084" i="3"/>
  <c r="F2084" i="3"/>
  <c r="L2083" i="3"/>
  <c r="M2083" i="3" s="1"/>
  <c r="E2083" i="3"/>
  <c r="L2082" i="3"/>
  <c r="E2082" i="3"/>
  <c r="M2082" i="3" s="1"/>
  <c r="L2081" i="3"/>
  <c r="E2081" i="3"/>
  <c r="M2081" i="3" s="1"/>
  <c r="L2080" i="3"/>
  <c r="M2080" i="3" s="1"/>
  <c r="E2080" i="3"/>
  <c r="L2079" i="3"/>
  <c r="L2078" i="3" s="1"/>
  <c r="M2078" i="3" s="1"/>
  <c r="E2079" i="3"/>
  <c r="M2079" i="3" s="1"/>
  <c r="K2078" i="3"/>
  <c r="J2078" i="3"/>
  <c r="I2078" i="3"/>
  <c r="H2078" i="3"/>
  <c r="G2078" i="3"/>
  <c r="F2078" i="3"/>
  <c r="E2078" i="3"/>
  <c r="L2077" i="3"/>
  <c r="E2077" i="3"/>
  <c r="M2076" i="3"/>
  <c r="L2076" i="3"/>
  <c r="E2076" i="3"/>
  <c r="L2075" i="3"/>
  <c r="M2075" i="3"/>
  <c r="E2075" i="3"/>
  <c r="L2074" i="3"/>
  <c r="E2074" i="3"/>
  <c r="L2073" i="3"/>
  <c r="E2073" i="3"/>
  <c r="E2072" i="3" s="1"/>
  <c r="K2072" i="3"/>
  <c r="J2072" i="3"/>
  <c r="I2072" i="3"/>
  <c r="H2072" i="3"/>
  <c r="G2072" i="3"/>
  <c r="F2072" i="3"/>
  <c r="L2071" i="3"/>
  <c r="E2071" i="3"/>
  <c r="L2070" i="3"/>
  <c r="E2070" i="3"/>
  <c r="M2070" i="3" s="1"/>
  <c r="L2069" i="3"/>
  <c r="M2069" i="3" s="1"/>
  <c r="E2069" i="3"/>
  <c r="K2068" i="3"/>
  <c r="J2068" i="3"/>
  <c r="I2068" i="3"/>
  <c r="H2068" i="3"/>
  <c r="G2068" i="3"/>
  <c r="F2068" i="3"/>
  <c r="F2150" i="3" s="1"/>
  <c r="L2067" i="3"/>
  <c r="M2067" i="3" s="1"/>
  <c r="E2067" i="3"/>
  <c r="L2066" i="3"/>
  <c r="E2066" i="3"/>
  <c r="M2066" i="3" s="1"/>
  <c r="L2065" i="3"/>
  <c r="E2065" i="3"/>
  <c r="M2065" i="3" s="1"/>
  <c r="M2064" i="3"/>
  <c r="L2064" i="3"/>
  <c r="E2064" i="3"/>
  <c r="L2063" i="3"/>
  <c r="E2063" i="3"/>
  <c r="L2062" i="3"/>
  <c r="E2062" i="3"/>
  <c r="M2062" i="3" s="1"/>
  <c r="L2061" i="3"/>
  <c r="E2061" i="3"/>
  <c r="M2061" i="3" s="1"/>
  <c r="L2060" i="3"/>
  <c r="E2060" i="3"/>
  <c r="M2060" i="3" s="1"/>
  <c r="L2059" i="3"/>
  <c r="E2059" i="3"/>
  <c r="L2058" i="3"/>
  <c r="E2058" i="3"/>
  <c r="M2058" i="3" s="1"/>
  <c r="L2057" i="3"/>
  <c r="E2057" i="3"/>
  <c r="M2057" i="3" s="1"/>
  <c r="M2056" i="3"/>
  <c r="L2056" i="3"/>
  <c r="E2056" i="3"/>
  <c r="L2055" i="3"/>
  <c r="E2055" i="3"/>
  <c r="L2054" i="3"/>
  <c r="E2054" i="3"/>
  <c r="M2054" i="3" s="1"/>
  <c r="L2053" i="3"/>
  <c r="E2053" i="3"/>
  <c r="L2052" i="3"/>
  <c r="E2052" i="3"/>
  <c r="L2051" i="3"/>
  <c r="L2050" i="3" s="1"/>
  <c r="E2051" i="3"/>
  <c r="K2050" i="3"/>
  <c r="J2050" i="3"/>
  <c r="I2050" i="3"/>
  <c r="H2050" i="3"/>
  <c r="G2050" i="3"/>
  <c r="F2050" i="3"/>
  <c r="L2049" i="3"/>
  <c r="E2049" i="3"/>
  <c r="M2049" i="3" s="1"/>
  <c r="L2048" i="3"/>
  <c r="E2048" i="3"/>
  <c r="L2047" i="3"/>
  <c r="E2047" i="3"/>
  <c r="M2047" i="3" s="1"/>
  <c r="L2046" i="3"/>
  <c r="E2046" i="3"/>
  <c r="L2045" i="3"/>
  <c r="E2045" i="3"/>
  <c r="L2044" i="3"/>
  <c r="E2044" i="3"/>
  <c r="M2044" i="3" s="1"/>
  <c r="L2043" i="3"/>
  <c r="E2043" i="3"/>
  <c r="L2042" i="3"/>
  <c r="E2042" i="3"/>
  <c r="M2042" i="3" s="1"/>
  <c r="K2041" i="3"/>
  <c r="J2041" i="3"/>
  <c r="I2041" i="3"/>
  <c r="H2041" i="3"/>
  <c r="G2041" i="3"/>
  <c r="F2041" i="3"/>
  <c r="L2040" i="3"/>
  <c r="E2040" i="3"/>
  <c r="M2040" i="3" s="1"/>
  <c r="M2039" i="3"/>
  <c r="L2039" i="3"/>
  <c r="E2039" i="3"/>
  <c r="L2038" i="3"/>
  <c r="E2038" i="3"/>
  <c r="L2037" i="3"/>
  <c r="E2037" i="3"/>
  <c r="L2036" i="3"/>
  <c r="L2035" i="3" s="1"/>
  <c r="E2036" i="3"/>
  <c r="K2035" i="3"/>
  <c r="J2035" i="3"/>
  <c r="I2035" i="3"/>
  <c r="I2150" i="3" s="1"/>
  <c r="H2035" i="3"/>
  <c r="G2035" i="3"/>
  <c r="F2035" i="3"/>
  <c r="E2035" i="3"/>
  <c r="M2035" i="3" s="1"/>
  <c r="L2034" i="3"/>
  <c r="E2034" i="3"/>
  <c r="L2033" i="3"/>
  <c r="L2032" i="3" s="1"/>
  <c r="E2033" i="3"/>
  <c r="M2033" i="3" s="1"/>
  <c r="K2032" i="3"/>
  <c r="J2032" i="3"/>
  <c r="J2150" i="3" s="1"/>
  <c r="I2032" i="3"/>
  <c r="H2032" i="3"/>
  <c r="H2150" i="3"/>
  <c r="G2032" i="3"/>
  <c r="F2032" i="3"/>
  <c r="C2029" i="3"/>
  <c r="N2147"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6" i="3" s="1"/>
  <c r="M2005" i="3"/>
  <c r="L2004" i="3"/>
  <c r="E2004" i="3"/>
  <c r="M2004" i="3" s="1"/>
  <c r="L2003" i="3"/>
  <c r="E2003" i="3"/>
  <c r="L2002" i="3"/>
  <c r="E2002" i="3"/>
  <c r="E2001" i="3"/>
  <c r="L2000" i="3"/>
  <c r="E2000" i="3"/>
  <c r="L1999" i="3"/>
  <c r="E1999" i="3"/>
  <c r="M1999" i="3" s="1"/>
  <c r="L1998" i="3"/>
  <c r="E1998" i="3"/>
  <c r="M1998" i="3" s="1"/>
  <c r="L1997" i="3"/>
  <c r="L1996" i="3" s="1"/>
  <c r="E1997" i="3"/>
  <c r="K1996" i="3"/>
  <c r="J1996" i="3"/>
  <c r="I1996" i="3"/>
  <c r="H1996" i="3"/>
  <c r="G1996" i="3"/>
  <c r="F1996" i="3"/>
  <c r="L1995" i="3"/>
  <c r="E1995" i="3"/>
  <c r="L1994" i="3"/>
  <c r="E1994" i="3"/>
  <c r="E1992" i="3" s="1"/>
  <c r="M1992" i="3" s="1"/>
  <c r="L1993" i="3"/>
  <c r="L1992" i="3" s="1"/>
  <c r="E1993" i="3"/>
  <c r="M1993" i="3" s="1"/>
  <c r="K1992" i="3"/>
  <c r="J1992" i="3"/>
  <c r="I1992" i="3"/>
  <c r="H1992" i="3"/>
  <c r="G1992" i="3"/>
  <c r="F1992" i="3"/>
  <c r="L1991" i="3"/>
  <c r="E1991" i="3"/>
  <c r="L1990" i="3"/>
  <c r="M1990" i="3" s="1"/>
  <c r="E1990" i="3"/>
  <c r="L1989" i="3"/>
  <c r="E1989" i="3"/>
  <c r="M1989" i="3" s="1"/>
  <c r="L1988" i="3"/>
  <c r="E1988" i="3"/>
  <c r="L1987" i="3"/>
  <c r="E1987" i="3"/>
  <c r="M1987" i="3" s="1"/>
  <c r="L1986" i="3"/>
  <c r="E1986" i="3"/>
  <c r="M1986" i="3" s="1"/>
  <c r="L1985" i="3"/>
  <c r="L1984" i="3" s="1"/>
  <c r="E1985" i="3"/>
  <c r="K1984" i="3"/>
  <c r="J1984" i="3"/>
  <c r="I1984" i="3"/>
  <c r="H1984" i="3"/>
  <c r="G1984" i="3"/>
  <c r="F1984" i="3"/>
  <c r="L1983" i="3"/>
  <c r="E1983" i="3"/>
  <c r="M1983" i="3" s="1"/>
  <c r="L1982" i="3"/>
  <c r="E1982" i="3"/>
  <c r="M1982" i="3" s="1"/>
  <c r="L1981" i="3"/>
  <c r="E1981" i="3"/>
  <c r="M1981" i="3" s="1"/>
  <c r="L1980" i="3"/>
  <c r="K1980" i="3"/>
  <c r="J1980" i="3"/>
  <c r="I1980" i="3"/>
  <c r="H1980" i="3"/>
  <c r="G1980" i="3"/>
  <c r="F1980" i="3"/>
  <c r="L1979" i="3"/>
  <c r="E1979" i="3"/>
  <c r="M1979" i="3" s="1"/>
  <c r="L1978" i="3"/>
  <c r="E1978" i="3"/>
  <c r="L1977" i="3"/>
  <c r="E1977" i="3"/>
  <c r="M1977" i="3"/>
  <c r="L1976" i="3"/>
  <c r="E1976" i="3"/>
  <c r="L1975" i="3"/>
  <c r="E1975" i="3"/>
  <c r="M1975" i="3" s="1"/>
  <c r="L1974" i="3"/>
  <c r="L1973" i="3" s="1"/>
  <c r="E1974" i="3"/>
  <c r="M1974" i="3" s="1"/>
  <c r="K1973" i="3"/>
  <c r="J1973" i="3"/>
  <c r="I1973" i="3"/>
  <c r="H1973" i="3"/>
  <c r="G1973" i="3"/>
  <c r="F1973" i="3"/>
  <c r="L1972" i="3"/>
  <c r="E1972" i="3"/>
  <c r="M1972" i="3" s="1"/>
  <c r="L1971" i="3"/>
  <c r="E1971" i="3"/>
  <c r="M1971" i="3" s="1"/>
  <c r="L1970" i="3"/>
  <c r="E1970" i="3"/>
  <c r="M1970" i="3" s="1"/>
  <c r="L1969" i="3"/>
  <c r="E1969" i="3"/>
  <c r="M1969" i="3" s="1"/>
  <c r="L1968" i="3"/>
  <c r="E1968" i="3"/>
  <c r="M1968" i="3" s="1"/>
  <c r="L1967" i="3"/>
  <c r="L1966" i="3" s="1"/>
  <c r="E1967" i="3"/>
  <c r="M1967" i="3" s="1"/>
  <c r="K1966" i="3"/>
  <c r="J1966" i="3"/>
  <c r="I1966" i="3"/>
  <c r="H1966" i="3"/>
  <c r="G1966" i="3"/>
  <c r="F1966" i="3"/>
  <c r="L1965" i="3"/>
  <c r="E1965" i="3"/>
  <c r="M1965" i="3" s="1"/>
  <c r="M1964" i="3"/>
  <c r="L1964" i="3"/>
  <c r="E1964" i="3"/>
  <c r="L1963" i="3"/>
  <c r="E1963" i="3"/>
  <c r="M1963" i="3" s="1"/>
  <c r="L1962" i="3"/>
  <c r="E1962" i="3"/>
  <c r="M1962" i="3" s="1"/>
  <c r="L1961" i="3"/>
  <c r="M1961" i="3" s="1"/>
  <c r="E1961" i="3"/>
  <c r="L1960" i="3"/>
  <c r="M1960" i="3" s="1"/>
  <c r="E1960" i="3"/>
  <c r="L1959" i="3"/>
  <c r="L1957" i="3" s="1"/>
  <c r="E1959" i="3"/>
  <c r="M1959" i="3" s="1"/>
  <c r="L1958" i="3"/>
  <c r="E1958" i="3"/>
  <c r="M1958" i="3" s="1"/>
  <c r="K1957" i="3"/>
  <c r="J1957" i="3"/>
  <c r="I1957" i="3"/>
  <c r="H1957" i="3"/>
  <c r="G1957" i="3"/>
  <c r="F1957" i="3"/>
  <c r="L1956" i="3"/>
  <c r="E1956" i="3"/>
  <c r="M1956" i="3" s="1"/>
  <c r="L1955" i="3"/>
  <c r="E1955" i="3"/>
  <c r="L1954" i="3"/>
  <c r="E1954" i="3"/>
  <c r="M1954" i="3" s="1"/>
  <c r="L1953" i="3"/>
  <c r="E1953" i="3"/>
  <c r="L1952" i="3"/>
  <c r="E1952" i="3"/>
  <c r="M1952" i="3" s="1"/>
  <c r="L1951" i="3"/>
  <c r="E1951" i="3"/>
  <c r="L1950" i="3"/>
  <c r="E1950" i="3"/>
  <c r="M1950" i="3" s="1"/>
  <c r="L1949" i="3"/>
  <c r="E1949" i="3"/>
  <c r="K1948" i="3"/>
  <c r="J1948" i="3"/>
  <c r="I1948" i="3"/>
  <c r="H1948" i="3"/>
  <c r="G1948" i="3"/>
  <c r="F1948" i="3"/>
  <c r="L1947" i="3"/>
  <c r="E1947" i="3"/>
  <c r="M1947" i="3" s="1"/>
  <c r="L1946" i="3"/>
  <c r="L1944" i="3" s="1"/>
  <c r="E1946" i="3"/>
  <c r="L1945" i="3"/>
  <c r="E1945" i="3"/>
  <c r="E1944" i="3" s="1"/>
  <c r="K1944" i="3"/>
  <c r="J1944" i="3"/>
  <c r="I1944" i="3"/>
  <c r="H1944" i="3"/>
  <c r="G1944" i="3"/>
  <c r="F1944" i="3"/>
  <c r="L1943" i="3"/>
  <c r="E1943" i="3"/>
  <c r="M1943" i="3" s="1"/>
  <c r="L1942" i="3"/>
  <c r="E1942" i="3"/>
  <c r="M1942" i="3" s="1"/>
  <c r="M1941" i="3"/>
  <c r="L1941" i="3"/>
  <c r="E1941" i="3"/>
  <c r="L1940" i="3"/>
  <c r="E1940" i="3"/>
  <c r="M1940" i="3" s="1"/>
  <c r="L1939" i="3"/>
  <c r="E1939" i="3"/>
  <c r="K1938" i="3"/>
  <c r="J1938" i="3"/>
  <c r="I1938" i="3"/>
  <c r="H1938" i="3"/>
  <c r="G1938" i="3"/>
  <c r="F1938" i="3"/>
  <c r="L1937" i="3"/>
  <c r="E1937" i="3"/>
  <c r="M1937" i="3"/>
  <c r="M1936" i="3"/>
  <c r="L1936" i="3"/>
  <c r="E1936" i="3"/>
  <c r="L1935" i="3"/>
  <c r="E1935" i="3"/>
  <c r="M1935" i="3" s="1"/>
  <c r="L1934" i="3"/>
  <c r="E1934" i="3"/>
  <c r="M1934" i="3"/>
  <c r="L1933" i="3"/>
  <c r="L1932" i="3" s="1"/>
  <c r="E1933" i="3"/>
  <c r="K1932" i="3"/>
  <c r="J1932" i="3"/>
  <c r="I1932" i="3"/>
  <c r="H1932" i="3"/>
  <c r="G1932" i="3"/>
  <c r="F1932" i="3"/>
  <c r="L1931" i="3"/>
  <c r="E1931" i="3"/>
  <c r="M1931" i="3" s="1"/>
  <c r="L1930" i="3"/>
  <c r="E1930" i="3"/>
  <c r="M1930" i="3" s="1"/>
  <c r="L1929" i="3"/>
  <c r="E1929" i="3"/>
  <c r="K1928" i="3"/>
  <c r="J1928" i="3"/>
  <c r="I1928" i="3"/>
  <c r="H1928" i="3"/>
  <c r="G1928" i="3"/>
  <c r="F1928" i="3"/>
  <c r="L1927" i="3"/>
  <c r="E1927" i="3"/>
  <c r="L1926" i="3"/>
  <c r="E1926" i="3"/>
  <c r="M1926" i="3" s="1"/>
  <c r="L1925" i="3"/>
  <c r="E1925" i="3"/>
  <c r="L1924" i="3"/>
  <c r="E1924" i="3"/>
  <c r="M1924" i="3" s="1"/>
  <c r="L1923" i="3"/>
  <c r="M1923" i="3" s="1"/>
  <c r="E1923" i="3"/>
  <c r="L1922" i="3"/>
  <c r="E1922" i="3"/>
  <c r="M1922" i="3" s="1"/>
  <c r="L1921" i="3"/>
  <c r="E1921" i="3"/>
  <c r="L1920" i="3"/>
  <c r="E1920" i="3"/>
  <c r="M1920" i="3" s="1"/>
  <c r="L1919" i="3"/>
  <c r="E1919" i="3"/>
  <c r="L1918" i="3"/>
  <c r="E1918" i="3"/>
  <c r="M1918" i="3" s="1"/>
  <c r="L1917" i="3"/>
  <c r="E1917" i="3"/>
  <c r="L1916" i="3"/>
  <c r="E1916" i="3"/>
  <c r="M1916" i="3" s="1"/>
  <c r="L1915" i="3"/>
  <c r="E1915" i="3"/>
  <c r="L1914" i="3"/>
  <c r="E1914" i="3"/>
  <c r="L1913" i="3"/>
  <c r="E1913" i="3"/>
  <c r="L1912" i="3"/>
  <c r="E1912" i="3"/>
  <c r="M1912" i="3" s="1"/>
  <c r="L1911" i="3"/>
  <c r="E1911" i="3"/>
  <c r="K1910" i="3"/>
  <c r="J1910" i="3"/>
  <c r="I1910" i="3"/>
  <c r="H1910" i="3"/>
  <c r="G1910" i="3"/>
  <c r="F1910" i="3"/>
  <c r="M1909" i="3"/>
  <c r="L1909" i="3"/>
  <c r="E1909" i="3"/>
  <c r="L1908" i="3"/>
  <c r="E1908" i="3"/>
  <c r="L1907" i="3"/>
  <c r="E1907" i="3"/>
  <c r="M1907" i="3"/>
  <c r="L1906" i="3"/>
  <c r="E1906" i="3"/>
  <c r="L1905" i="3"/>
  <c r="E1905" i="3"/>
  <c r="M1905" i="3" s="1"/>
  <c r="L1904" i="3"/>
  <c r="E1904" i="3"/>
  <c r="L1903" i="3"/>
  <c r="E1903" i="3"/>
  <c r="L1902" i="3"/>
  <c r="L1901" i="3" s="1"/>
  <c r="E1902" i="3"/>
  <c r="M1902" i="3" s="1"/>
  <c r="K1901" i="3"/>
  <c r="J1901" i="3"/>
  <c r="I1901" i="3"/>
  <c r="H1901" i="3"/>
  <c r="G1901" i="3"/>
  <c r="F1901" i="3"/>
  <c r="L1900" i="3"/>
  <c r="E1900" i="3"/>
  <c r="M1900" i="3" s="1"/>
  <c r="L1899" i="3"/>
  <c r="E1899" i="3"/>
  <c r="L1898" i="3"/>
  <c r="E1898" i="3"/>
  <c r="M1898" i="3" s="1"/>
  <c r="L1897" i="3"/>
  <c r="E1897" i="3"/>
  <c r="L1896" i="3"/>
  <c r="L1895" i="3" s="1"/>
  <c r="E1896" i="3"/>
  <c r="M1896" i="3" s="1"/>
  <c r="K1895" i="3"/>
  <c r="J1895" i="3"/>
  <c r="I1895" i="3"/>
  <c r="H1895" i="3"/>
  <c r="G1895" i="3"/>
  <c r="G2010" i="3" s="1"/>
  <c r="F1895" i="3"/>
  <c r="L1894" i="3"/>
  <c r="L1892" i="3" s="1"/>
  <c r="M1892" i="3" s="1"/>
  <c r="E1894" i="3"/>
  <c r="M1894" i="3" s="1"/>
  <c r="L1893" i="3"/>
  <c r="E1893" i="3"/>
  <c r="E1892" i="3" s="1"/>
  <c r="K1892" i="3"/>
  <c r="K2010" i="3" s="1"/>
  <c r="J1892" i="3"/>
  <c r="I1892" i="3"/>
  <c r="H1892" i="3"/>
  <c r="G1892" i="3"/>
  <c r="F1892" i="3"/>
  <c r="F2010" i="3" s="1"/>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M1866" i="3" s="1"/>
  <c r="E1866" i="3"/>
  <c r="M1865" i="3"/>
  <c r="L1864" i="3"/>
  <c r="E1864" i="3"/>
  <c r="L1863" i="3"/>
  <c r="E1863" i="3"/>
  <c r="L1862" i="3"/>
  <c r="E1862" i="3"/>
  <c r="L1860" i="3"/>
  <c r="E1860" i="3"/>
  <c r="L1859" i="3"/>
  <c r="E1859" i="3"/>
  <c r="M1859" i="3" s="1"/>
  <c r="L1858" i="3"/>
  <c r="E1858" i="3"/>
  <c r="L1857" i="3"/>
  <c r="E1857" i="3"/>
  <c r="M1857" i="3" s="1"/>
  <c r="K1856" i="3"/>
  <c r="J1856" i="3"/>
  <c r="I1856" i="3"/>
  <c r="H1856" i="3"/>
  <c r="G1856" i="3"/>
  <c r="F1856" i="3"/>
  <c r="L1855" i="3"/>
  <c r="E1855" i="3"/>
  <c r="M1855" i="3" s="1"/>
  <c r="L1854" i="3"/>
  <c r="E1854" i="3"/>
  <c r="M1854" i="3" s="1"/>
  <c r="L1853" i="3"/>
  <c r="L1852" i="3" s="1"/>
  <c r="E1853" i="3"/>
  <c r="K1852" i="3"/>
  <c r="J1852" i="3"/>
  <c r="I1852" i="3"/>
  <c r="H1852" i="3"/>
  <c r="G1852" i="3"/>
  <c r="F1852" i="3"/>
  <c r="L1851" i="3"/>
  <c r="M1851" i="3" s="1"/>
  <c r="E1851" i="3"/>
  <c r="L1850" i="3"/>
  <c r="E1850" i="3"/>
  <c r="M1850" i="3" s="1"/>
  <c r="L1849" i="3"/>
  <c r="E1849" i="3"/>
  <c r="M1849" i="3" s="1"/>
  <c r="L1848" i="3"/>
  <c r="E1848" i="3"/>
  <c r="M1848" i="3" s="1"/>
  <c r="L1847" i="3"/>
  <c r="M1847" i="3" s="1"/>
  <c r="E1847" i="3"/>
  <c r="L1846" i="3"/>
  <c r="E1846" i="3"/>
  <c r="M1846" i="3" s="1"/>
  <c r="L1845" i="3"/>
  <c r="E1845" i="3"/>
  <c r="M1845" i="3" s="1"/>
  <c r="K1844" i="3"/>
  <c r="J1844" i="3"/>
  <c r="I1844" i="3"/>
  <c r="H1844" i="3"/>
  <c r="G1844" i="3"/>
  <c r="F1844" i="3"/>
  <c r="L1843" i="3"/>
  <c r="E1843" i="3"/>
  <c r="L1842" i="3"/>
  <c r="E1842" i="3"/>
  <c r="L1841" i="3"/>
  <c r="E1841" i="3"/>
  <c r="E1840" i="3" s="1"/>
  <c r="K1840" i="3"/>
  <c r="J1840" i="3"/>
  <c r="I1840" i="3"/>
  <c r="H1840" i="3"/>
  <c r="G1840" i="3"/>
  <c r="F1840" i="3"/>
  <c r="L1839" i="3"/>
  <c r="E1839" i="3"/>
  <c r="L1838" i="3"/>
  <c r="E1838" i="3"/>
  <c r="M1838" i="3" s="1"/>
  <c r="L1837" i="3"/>
  <c r="E1837" i="3"/>
  <c r="M1837" i="3" s="1"/>
  <c r="L1836" i="3"/>
  <c r="E1836" i="3"/>
  <c r="M1836" i="3" s="1"/>
  <c r="L1835" i="3"/>
  <c r="E1835" i="3"/>
  <c r="L1834" i="3"/>
  <c r="L1833" i="3"/>
  <c r="E1834" i="3"/>
  <c r="K1833" i="3"/>
  <c r="J1833" i="3"/>
  <c r="I1833" i="3"/>
  <c r="H1833" i="3"/>
  <c r="G1833" i="3"/>
  <c r="F1833" i="3"/>
  <c r="L1832" i="3"/>
  <c r="E1832" i="3"/>
  <c r="L1831" i="3"/>
  <c r="E1831" i="3"/>
  <c r="L1830" i="3"/>
  <c r="E1830" i="3"/>
  <c r="L1829" i="3"/>
  <c r="E1829" i="3"/>
  <c r="M1829" i="3" s="1"/>
  <c r="L1828" i="3"/>
  <c r="E1828" i="3"/>
  <c r="L1827" i="3"/>
  <c r="E1827" i="3"/>
  <c r="M1827" i="3" s="1"/>
  <c r="K1826" i="3"/>
  <c r="J1826" i="3"/>
  <c r="I1826" i="3"/>
  <c r="H1826" i="3"/>
  <c r="G1826" i="3"/>
  <c r="F1826" i="3"/>
  <c r="L1825" i="3"/>
  <c r="E1825" i="3"/>
  <c r="M1825" i="3"/>
  <c r="L1824" i="3"/>
  <c r="E1824" i="3"/>
  <c r="M1824" i="3" s="1"/>
  <c r="L1823" i="3"/>
  <c r="E1823" i="3"/>
  <c r="M1823" i="3" s="1"/>
  <c r="L1822" i="3"/>
  <c r="E1822" i="3"/>
  <c r="M1822" i="3" s="1"/>
  <c r="L1821" i="3"/>
  <c r="E1821" i="3"/>
  <c r="M1821" i="3" s="1"/>
  <c r="L1820" i="3"/>
  <c r="E1820" i="3"/>
  <c r="L1819" i="3"/>
  <c r="L1817" i="3" s="1"/>
  <c r="E1819" i="3"/>
  <c r="L1818" i="3"/>
  <c r="E1818" i="3"/>
  <c r="M1818" i="3" s="1"/>
  <c r="K1817" i="3"/>
  <c r="J1817" i="3"/>
  <c r="I1817" i="3"/>
  <c r="H1817" i="3"/>
  <c r="G1817" i="3"/>
  <c r="F1817" i="3"/>
  <c r="L1816" i="3"/>
  <c r="E1816" i="3"/>
  <c r="L1815" i="3"/>
  <c r="E1815" i="3"/>
  <c r="M1815" i="3" s="1"/>
  <c r="L1814" i="3"/>
  <c r="E1814" i="3"/>
  <c r="M1814" i="3" s="1"/>
  <c r="L1813" i="3"/>
  <c r="E1813" i="3"/>
  <c r="M1813" i="3" s="1"/>
  <c r="L1812" i="3"/>
  <c r="E1812" i="3"/>
  <c r="L1811" i="3"/>
  <c r="E1811" i="3"/>
  <c r="L1810" i="3"/>
  <c r="L1808" i="3" s="1"/>
  <c r="E1810" i="3"/>
  <c r="M1810" i="3" s="1"/>
  <c r="L1809" i="3"/>
  <c r="E1809" i="3"/>
  <c r="K1808" i="3"/>
  <c r="J1808" i="3"/>
  <c r="I1808" i="3"/>
  <c r="H1808" i="3"/>
  <c r="G1808" i="3"/>
  <c r="F1808" i="3"/>
  <c r="L1807" i="3"/>
  <c r="M1807" i="3"/>
  <c r="E1807" i="3"/>
  <c r="L1806" i="3"/>
  <c r="M1806" i="3" s="1"/>
  <c r="E1806" i="3"/>
  <c r="L1805" i="3"/>
  <c r="E1805" i="3"/>
  <c r="M1805" i="3" s="1"/>
  <c r="K1804" i="3"/>
  <c r="J1804" i="3"/>
  <c r="I1804" i="3"/>
  <c r="H1804" i="3"/>
  <c r="G1804" i="3"/>
  <c r="F1804" i="3"/>
  <c r="L1803" i="3"/>
  <c r="E1803" i="3"/>
  <c r="M1803" i="3" s="1"/>
  <c r="L1802" i="3"/>
  <c r="M1802" i="3" s="1"/>
  <c r="E1802" i="3"/>
  <c r="L1801" i="3"/>
  <c r="E1801" i="3"/>
  <c r="M1801" i="3" s="1"/>
  <c r="L1800" i="3"/>
  <c r="E1800" i="3"/>
  <c r="E1798" i="3" s="1"/>
  <c r="L1799" i="3"/>
  <c r="E1799" i="3"/>
  <c r="K1798" i="3"/>
  <c r="J1798" i="3"/>
  <c r="I1798" i="3"/>
  <c r="H1798" i="3"/>
  <c r="G1798" i="3"/>
  <c r="F1798" i="3"/>
  <c r="L1797" i="3"/>
  <c r="E1797" i="3"/>
  <c r="M1796" i="3"/>
  <c r="L1796" i="3"/>
  <c r="E1796" i="3"/>
  <c r="L1795" i="3"/>
  <c r="M1795" i="3"/>
  <c r="E1795" i="3"/>
  <c r="L1794" i="3"/>
  <c r="E1794" i="3"/>
  <c r="M1794" i="3"/>
  <c r="L1793" i="3"/>
  <c r="E1793" i="3"/>
  <c r="M1793" i="3" s="1"/>
  <c r="K1792" i="3"/>
  <c r="J1792" i="3"/>
  <c r="I1792" i="3"/>
  <c r="H1792" i="3"/>
  <c r="G1792" i="3"/>
  <c r="F1792" i="3"/>
  <c r="E1792" i="3"/>
  <c r="L1791" i="3"/>
  <c r="E1791" i="3"/>
  <c r="M1791" i="3" s="1"/>
  <c r="L1790" i="3"/>
  <c r="E1790" i="3"/>
  <c r="M1790" i="3" s="1"/>
  <c r="L1789" i="3"/>
  <c r="M1789" i="3" s="1"/>
  <c r="E1789" i="3"/>
  <c r="K1788" i="3"/>
  <c r="J1788" i="3"/>
  <c r="I1788" i="3"/>
  <c r="H1788" i="3"/>
  <c r="G1788" i="3"/>
  <c r="F1788" i="3"/>
  <c r="L1787" i="3"/>
  <c r="E1787" i="3"/>
  <c r="L1786" i="3"/>
  <c r="E1786" i="3"/>
  <c r="M1786" i="3" s="1"/>
  <c r="L1785" i="3"/>
  <c r="E1785" i="3"/>
  <c r="L1784" i="3"/>
  <c r="E1784" i="3"/>
  <c r="M1784" i="3" s="1"/>
  <c r="L1783" i="3"/>
  <c r="E1783" i="3"/>
  <c r="L1782" i="3"/>
  <c r="E1782" i="3"/>
  <c r="M1782" i="3" s="1"/>
  <c r="L1781" i="3"/>
  <c r="E1781" i="3"/>
  <c r="L1780" i="3"/>
  <c r="E1780" i="3"/>
  <c r="M1780" i="3" s="1"/>
  <c r="L1779" i="3"/>
  <c r="E1779" i="3"/>
  <c r="L1778" i="3"/>
  <c r="E1778" i="3"/>
  <c r="M1778" i="3" s="1"/>
  <c r="L1777" i="3"/>
  <c r="E1777" i="3"/>
  <c r="L1776" i="3"/>
  <c r="E1776" i="3"/>
  <c r="M1776" i="3" s="1"/>
  <c r="L1775" i="3"/>
  <c r="E1775" i="3"/>
  <c r="L1774" i="3"/>
  <c r="E1774" i="3"/>
  <c r="M1774" i="3" s="1"/>
  <c r="L1773" i="3"/>
  <c r="E1773" i="3"/>
  <c r="L1772" i="3"/>
  <c r="E1772" i="3"/>
  <c r="M1772" i="3" s="1"/>
  <c r="L1771" i="3"/>
  <c r="L1770" i="3" s="1"/>
  <c r="E1771" i="3"/>
  <c r="K1770" i="3"/>
  <c r="J1770" i="3"/>
  <c r="I1770" i="3"/>
  <c r="H1770" i="3"/>
  <c r="G1770" i="3"/>
  <c r="F1770" i="3"/>
  <c r="L1769" i="3"/>
  <c r="M1769" i="3" s="1"/>
  <c r="E1769" i="3"/>
  <c r="L1768" i="3"/>
  <c r="E1768" i="3"/>
  <c r="M1768" i="3" s="1"/>
  <c r="L1767" i="3"/>
  <c r="E1767" i="3"/>
  <c r="M1767" i="3" s="1"/>
  <c r="M1766" i="3"/>
  <c r="L1766" i="3"/>
  <c r="E1766" i="3"/>
  <c r="L1765" i="3"/>
  <c r="M1765" i="3"/>
  <c r="E1765" i="3"/>
  <c r="L1764" i="3"/>
  <c r="E1764" i="3"/>
  <c r="M1764" i="3"/>
  <c r="L1763" i="3"/>
  <c r="E1763" i="3"/>
  <c r="L1762" i="3"/>
  <c r="E1762" i="3"/>
  <c r="K1761" i="3"/>
  <c r="J1761" i="3"/>
  <c r="I1761" i="3"/>
  <c r="H1761" i="3"/>
  <c r="G1761" i="3"/>
  <c r="F1761" i="3"/>
  <c r="L1760" i="3"/>
  <c r="E1760" i="3"/>
  <c r="L1759" i="3"/>
  <c r="E1759" i="3"/>
  <c r="M1759" i="3" s="1"/>
  <c r="L1758" i="3"/>
  <c r="E1758" i="3"/>
  <c r="L1757" i="3"/>
  <c r="E1757" i="3"/>
  <c r="M1757" i="3" s="1"/>
  <c r="L1756" i="3"/>
  <c r="E1756" i="3"/>
  <c r="K1755" i="3"/>
  <c r="J1755" i="3"/>
  <c r="I1755" i="3"/>
  <c r="H1755" i="3"/>
  <c r="G1755" i="3"/>
  <c r="F1755" i="3"/>
  <c r="L1754" i="3"/>
  <c r="M1754" i="3" s="1"/>
  <c r="E1754" i="3"/>
  <c r="L1753" i="3"/>
  <c r="E1753" i="3"/>
  <c r="E1752" i="3" s="1"/>
  <c r="K1752" i="3"/>
  <c r="J1752" i="3"/>
  <c r="J1870" i="3" s="1"/>
  <c r="I1752" i="3"/>
  <c r="H1752" i="3"/>
  <c r="H1870" i="3" s="1"/>
  <c r="G1752" i="3"/>
  <c r="F1752" i="3"/>
  <c r="F1870" i="3" s="1"/>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6" i="3" s="1"/>
  <c r="M1725" i="3"/>
  <c r="L1724" i="3"/>
  <c r="E1724" i="3"/>
  <c r="L1723" i="3"/>
  <c r="E1723" i="3"/>
  <c r="L1722" i="3"/>
  <c r="E1722" i="3"/>
  <c r="E1721" i="3"/>
  <c r="L1720" i="3"/>
  <c r="E1720" i="3"/>
  <c r="M1720" i="3" s="1"/>
  <c r="L1719" i="3"/>
  <c r="E1719" i="3"/>
  <c r="M1719" i="3" s="1"/>
  <c r="L1718" i="3"/>
  <c r="E1718" i="3"/>
  <c r="L1717" i="3"/>
  <c r="L1716" i="3" s="1"/>
  <c r="E1717" i="3"/>
  <c r="K1716" i="3"/>
  <c r="J1716" i="3"/>
  <c r="I1716" i="3"/>
  <c r="H1716" i="3"/>
  <c r="G1716" i="3"/>
  <c r="F1716" i="3"/>
  <c r="L1715" i="3"/>
  <c r="M1715" i="3" s="1"/>
  <c r="E1715" i="3"/>
  <c r="L1714" i="3"/>
  <c r="E1714" i="3"/>
  <c r="M1714" i="3" s="1"/>
  <c r="L1713" i="3"/>
  <c r="L1712" i="3"/>
  <c r="E1713" i="3"/>
  <c r="K1712" i="3"/>
  <c r="J1712" i="3"/>
  <c r="I1712" i="3"/>
  <c r="H1712" i="3"/>
  <c r="G1712" i="3"/>
  <c r="F1712" i="3"/>
  <c r="L1711" i="3"/>
  <c r="E1711" i="3"/>
  <c r="M1711" i="3" s="1"/>
  <c r="L1710" i="3"/>
  <c r="E1710" i="3"/>
  <c r="M1710" i="3"/>
  <c r="L1709" i="3"/>
  <c r="E1709" i="3"/>
  <c r="M1709" i="3" s="1"/>
  <c r="L1708" i="3"/>
  <c r="M1708" i="3"/>
  <c r="E1708" i="3"/>
  <c r="L1707" i="3"/>
  <c r="E1707" i="3"/>
  <c r="L1706" i="3"/>
  <c r="M1706" i="3" s="1"/>
  <c r="E1706" i="3"/>
  <c r="L1705" i="3"/>
  <c r="E1705" i="3"/>
  <c r="M1705" i="3" s="1"/>
  <c r="K1704" i="3"/>
  <c r="J1704" i="3"/>
  <c r="I1704" i="3"/>
  <c r="H1704" i="3"/>
  <c r="G1704" i="3"/>
  <c r="F1704" i="3"/>
  <c r="L1703" i="3"/>
  <c r="E1703" i="3"/>
  <c r="M1703" i="3" s="1"/>
  <c r="L1702" i="3"/>
  <c r="E1702" i="3"/>
  <c r="L1701" i="3"/>
  <c r="L1700" i="3" s="1"/>
  <c r="E1701" i="3"/>
  <c r="K1700" i="3"/>
  <c r="J1700" i="3"/>
  <c r="I1700" i="3"/>
  <c r="H1700" i="3"/>
  <c r="G1700" i="3"/>
  <c r="F1700" i="3"/>
  <c r="E1700" i="3"/>
  <c r="M1700" i="3" s="1"/>
  <c r="L1699" i="3"/>
  <c r="E1699" i="3"/>
  <c r="M1699" i="3" s="1"/>
  <c r="L1698" i="3"/>
  <c r="E1698" i="3"/>
  <c r="M1698" i="3" s="1"/>
  <c r="L1697" i="3"/>
  <c r="E1697" i="3"/>
  <c r="L1696" i="3"/>
  <c r="E1696" i="3"/>
  <c r="L1695" i="3"/>
  <c r="E1695" i="3"/>
  <c r="M1695" i="3" s="1"/>
  <c r="L1694" i="3"/>
  <c r="E1694" i="3"/>
  <c r="M1694" i="3" s="1"/>
  <c r="K1693" i="3"/>
  <c r="J1693" i="3"/>
  <c r="I1693" i="3"/>
  <c r="H1693" i="3"/>
  <c r="G1693" i="3"/>
  <c r="F1693" i="3"/>
  <c r="L1692" i="3"/>
  <c r="E1692" i="3"/>
  <c r="M1692" i="3"/>
  <c r="L1691" i="3"/>
  <c r="E1691" i="3"/>
  <c r="M1691" i="3" s="1"/>
  <c r="L1690" i="3"/>
  <c r="E1690" i="3"/>
  <c r="M1690" i="3" s="1"/>
  <c r="L1689" i="3"/>
  <c r="M1689" i="3"/>
  <c r="E1689" i="3"/>
  <c r="L1688" i="3"/>
  <c r="E1688" i="3"/>
  <c r="L1687" i="3"/>
  <c r="E1687" i="3"/>
  <c r="K1686" i="3"/>
  <c r="J1686" i="3"/>
  <c r="I1686" i="3"/>
  <c r="H1686" i="3"/>
  <c r="G1686" i="3"/>
  <c r="F1686" i="3"/>
  <c r="L1685" i="3"/>
  <c r="E1685" i="3"/>
  <c r="L1684" i="3"/>
  <c r="E1684" i="3"/>
  <c r="L1683" i="3"/>
  <c r="E1683" i="3"/>
  <c r="L1682" i="3"/>
  <c r="E1682" i="3"/>
  <c r="L1681" i="3"/>
  <c r="E1681" i="3"/>
  <c r="L1680" i="3"/>
  <c r="E1680" i="3"/>
  <c r="L1679" i="3"/>
  <c r="E1679" i="3"/>
  <c r="M1679" i="3"/>
  <c r="L1678" i="3"/>
  <c r="E1678" i="3"/>
  <c r="M1678" i="3" s="1"/>
  <c r="K1677" i="3"/>
  <c r="J1677" i="3"/>
  <c r="I1677" i="3"/>
  <c r="H1677" i="3"/>
  <c r="G1677" i="3"/>
  <c r="F1677" i="3"/>
  <c r="L1676" i="3"/>
  <c r="E1676" i="3"/>
  <c r="M1676" i="3" s="1"/>
  <c r="L1675" i="3"/>
  <c r="E1675" i="3"/>
  <c r="L1674" i="3"/>
  <c r="E1674" i="3"/>
  <c r="M1674" i="3" s="1"/>
  <c r="L1673" i="3"/>
  <c r="E1673" i="3"/>
  <c r="M1673" i="3" s="1"/>
  <c r="L1672" i="3"/>
  <c r="E1672" i="3"/>
  <c r="L1671" i="3"/>
  <c r="E1671" i="3"/>
  <c r="M1671" i="3"/>
  <c r="L1670" i="3"/>
  <c r="E1670" i="3"/>
  <c r="M1670" i="3" s="1"/>
  <c r="L1669" i="3"/>
  <c r="E1669" i="3"/>
  <c r="E1668" i="3" s="1"/>
  <c r="K1668" i="3"/>
  <c r="J1668" i="3"/>
  <c r="I1668" i="3"/>
  <c r="H1668" i="3"/>
  <c r="G1668" i="3"/>
  <c r="F1668" i="3"/>
  <c r="L1667" i="3"/>
  <c r="E1667" i="3"/>
  <c r="M1667" i="3" s="1"/>
  <c r="L1666" i="3"/>
  <c r="E1666" i="3"/>
  <c r="L1665" i="3"/>
  <c r="E1665" i="3"/>
  <c r="M1665" i="3" s="1"/>
  <c r="K1664" i="3"/>
  <c r="J1664" i="3"/>
  <c r="I1664" i="3"/>
  <c r="H1664" i="3"/>
  <c r="G1664" i="3"/>
  <c r="F1664" i="3"/>
  <c r="L1663" i="3"/>
  <c r="E1663" i="3"/>
  <c r="M1663" i="3" s="1"/>
  <c r="L1662" i="3"/>
  <c r="E1662" i="3"/>
  <c r="M1662" i="3" s="1"/>
  <c r="L1661" i="3"/>
  <c r="E1661" i="3"/>
  <c r="L1660" i="3"/>
  <c r="E1660" i="3"/>
  <c r="M1660" i="3"/>
  <c r="L1659" i="3"/>
  <c r="E1659" i="3"/>
  <c r="M1659" i="3" s="1"/>
  <c r="L1658" i="3"/>
  <c r="K1658" i="3"/>
  <c r="J1658" i="3"/>
  <c r="I1658" i="3"/>
  <c r="H1658" i="3"/>
  <c r="G1658" i="3"/>
  <c r="F1658" i="3"/>
  <c r="E1658" i="3"/>
  <c r="M1658" i="3" s="1"/>
  <c r="L1657" i="3"/>
  <c r="E1657" i="3"/>
  <c r="L1656" i="3"/>
  <c r="E1656" i="3"/>
  <c r="M1656" i="3" s="1"/>
  <c r="L1655" i="3"/>
  <c r="E1655" i="3"/>
  <c r="M1655" i="3" s="1"/>
  <c r="L1654" i="3"/>
  <c r="E1654" i="3"/>
  <c r="M1654" i="3" s="1"/>
  <c r="L1653" i="3"/>
  <c r="E1653" i="3"/>
  <c r="L1652" i="3"/>
  <c r="K1652" i="3"/>
  <c r="J1652" i="3"/>
  <c r="I1652" i="3"/>
  <c r="H1652" i="3"/>
  <c r="G1652" i="3"/>
  <c r="F1652" i="3"/>
  <c r="L1651" i="3"/>
  <c r="E1651" i="3"/>
  <c r="M1651" i="3" s="1"/>
  <c r="L1650" i="3"/>
  <c r="E1650" i="3"/>
  <c r="M1650" i="3" s="1"/>
  <c r="L1649" i="3"/>
  <c r="L1648" i="3" s="1"/>
  <c r="E1649" i="3"/>
  <c r="M1649" i="3" s="1"/>
  <c r="K1648" i="3"/>
  <c r="J1648" i="3"/>
  <c r="I1648" i="3"/>
  <c r="H1648" i="3"/>
  <c r="G1648" i="3"/>
  <c r="F1648" i="3"/>
  <c r="L1647" i="3"/>
  <c r="E1647" i="3"/>
  <c r="L1646" i="3"/>
  <c r="E1646" i="3"/>
  <c r="L1645" i="3"/>
  <c r="E1645" i="3"/>
  <c r="L1644" i="3"/>
  <c r="E1644" i="3"/>
  <c r="L1643" i="3"/>
  <c r="M1643" i="3" s="1"/>
  <c r="E1643" i="3"/>
  <c r="L1642" i="3"/>
  <c r="E1642" i="3"/>
  <c r="L1641" i="3"/>
  <c r="E1641" i="3"/>
  <c r="M1641" i="3" s="1"/>
  <c r="L1640" i="3"/>
  <c r="E1640" i="3"/>
  <c r="M1640" i="3" s="1"/>
  <c r="L1639" i="3"/>
  <c r="E1639" i="3"/>
  <c r="M1639" i="3" s="1"/>
  <c r="L1638" i="3"/>
  <c r="E1638" i="3"/>
  <c r="M1638" i="3" s="1"/>
  <c r="L1637" i="3"/>
  <c r="E1637" i="3"/>
  <c r="M1637" i="3" s="1"/>
  <c r="L1636" i="3"/>
  <c r="E1636" i="3"/>
  <c r="M1636" i="3" s="1"/>
  <c r="L1635" i="3"/>
  <c r="E1635" i="3"/>
  <c r="M1635" i="3" s="1"/>
  <c r="L1634" i="3"/>
  <c r="E1634" i="3"/>
  <c r="L1633" i="3"/>
  <c r="E1633" i="3"/>
  <c r="M1633" i="3" s="1"/>
  <c r="L1632" i="3"/>
  <c r="E1632" i="3"/>
  <c r="M1632" i="3" s="1"/>
  <c r="L1631" i="3"/>
  <c r="E1631" i="3"/>
  <c r="K1630" i="3"/>
  <c r="J1630" i="3"/>
  <c r="I1630" i="3"/>
  <c r="H1630" i="3"/>
  <c r="G1630" i="3"/>
  <c r="F1630" i="3"/>
  <c r="L1629" i="3"/>
  <c r="E1629" i="3"/>
  <c r="M1629" i="3" s="1"/>
  <c r="L1628" i="3"/>
  <c r="E1628" i="3"/>
  <c r="L1627" i="3"/>
  <c r="M1627" i="3" s="1"/>
  <c r="E1627" i="3"/>
  <c r="L1626" i="3"/>
  <c r="E1626" i="3"/>
  <c r="M1626" i="3" s="1"/>
  <c r="L1625" i="3"/>
  <c r="E1625" i="3"/>
  <c r="E1621" i="3" s="1"/>
  <c r="L1624" i="3"/>
  <c r="E1624" i="3"/>
  <c r="M1624" i="3" s="1"/>
  <c r="L1623" i="3"/>
  <c r="E1623" i="3"/>
  <c r="M1623" i="3" s="1"/>
  <c r="L1622" i="3"/>
  <c r="E1622" i="3"/>
  <c r="K1621" i="3"/>
  <c r="K1730" i="3" s="1"/>
  <c r="J1621" i="3"/>
  <c r="I1621" i="3"/>
  <c r="H1621" i="3"/>
  <c r="G1621" i="3"/>
  <c r="G1730" i="3" s="1"/>
  <c r="F1621" i="3"/>
  <c r="L1620" i="3"/>
  <c r="E1620" i="3"/>
  <c r="M1620" i="3" s="1"/>
  <c r="L1619" i="3"/>
  <c r="E1619" i="3"/>
  <c r="M1619" i="3" s="1"/>
  <c r="L1618" i="3"/>
  <c r="E1618" i="3"/>
  <c r="M1618" i="3" s="1"/>
  <c r="L1617" i="3"/>
  <c r="E1617" i="3"/>
  <c r="M1617" i="3" s="1"/>
  <c r="L1616" i="3"/>
  <c r="E1616" i="3"/>
  <c r="M1616" i="3" s="1"/>
  <c r="K1615" i="3"/>
  <c r="J1615" i="3"/>
  <c r="I1615" i="3"/>
  <c r="I1730" i="3" s="1"/>
  <c r="H1615" i="3"/>
  <c r="G1615" i="3"/>
  <c r="F1615" i="3"/>
  <c r="L1614" i="3"/>
  <c r="E1614" i="3"/>
  <c r="M1614" i="3" s="1"/>
  <c r="L1613" i="3"/>
  <c r="E1613" i="3"/>
  <c r="K1612" i="3"/>
  <c r="J1612" i="3"/>
  <c r="J1730" i="3"/>
  <c r="I1612" i="3"/>
  <c r="H1612" i="3"/>
  <c r="H1730" i="3"/>
  <c r="G1612" i="3"/>
  <c r="F1612" i="3"/>
  <c r="E1612" i="3"/>
  <c r="C1609" i="3"/>
  <c r="N1727"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6" i="3" s="1"/>
  <c r="M1585" i="3"/>
  <c r="L1584" i="3"/>
  <c r="E1584" i="3"/>
  <c r="E1581" i="3" s="1"/>
  <c r="M1581" i="3" s="1"/>
  <c r="L1583" i="3"/>
  <c r="E1583" i="3"/>
  <c r="M1583" i="3" s="1"/>
  <c r="L1582" i="3"/>
  <c r="L1581" i="3"/>
  <c r="E1582" i="3"/>
  <c r="L1580" i="3"/>
  <c r="E1580" i="3"/>
  <c r="M1580" i="3" s="1"/>
  <c r="L1579" i="3"/>
  <c r="E1579" i="3"/>
  <c r="L1578" i="3"/>
  <c r="E1578" i="3"/>
  <c r="M1578" i="3" s="1"/>
  <c r="L1577" i="3"/>
  <c r="L1576" i="3" s="1"/>
  <c r="E1577" i="3"/>
  <c r="M1577" i="3" s="1"/>
  <c r="K1576" i="3"/>
  <c r="J1576" i="3"/>
  <c r="I1576" i="3"/>
  <c r="H1576" i="3"/>
  <c r="G1576" i="3"/>
  <c r="F1576" i="3"/>
  <c r="L1575" i="3"/>
  <c r="E1575" i="3"/>
  <c r="M1575" i="3" s="1"/>
  <c r="L1574" i="3"/>
  <c r="E1574" i="3"/>
  <c r="M1574" i="3" s="1"/>
  <c r="L1573" i="3"/>
  <c r="E1573" i="3"/>
  <c r="E1572" i="3" s="1"/>
  <c r="K1572" i="3"/>
  <c r="J1572" i="3"/>
  <c r="I1572" i="3"/>
  <c r="H1572" i="3"/>
  <c r="G1572" i="3"/>
  <c r="F1572" i="3"/>
  <c r="L1571" i="3"/>
  <c r="E1571" i="3"/>
  <c r="M1571" i="3" s="1"/>
  <c r="L1570" i="3"/>
  <c r="E1570" i="3"/>
  <c r="L1569" i="3"/>
  <c r="E1569" i="3"/>
  <c r="M1569" i="3" s="1"/>
  <c r="L1568" i="3"/>
  <c r="E1568" i="3"/>
  <c r="M1568" i="3" s="1"/>
  <c r="L1567" i="3"/>
  <c r="E1567" i="3"/>
  <c r="M1567" i="3" s="1"/>
  <c r="L1566" i="3"/>
  <c r="E1566" i="3"/>
  <c r="L1565" i="3"/>
  <c r="E1565" i="3"/>
  <c r="M1565" i="3" s="1"/>
  <c r="K1564" i="3"/>
  <c r="J1564" i="3"/>
  <c r="I1564" i="3"/>
  <c r="H1564" i="3"/>
  <c r="G1564" i="3"/>
  <c r="F1564" i="3"/>
  <c r="L1563" i="3"/>
  <c r="E1563" i="3"/>
  <c r="M1563" i="3" s="1"/>
  <c r="L1562" i="3"/>
  <c r="M1562" i="3" s="1"/>
  <c r="E1562" i="3"/>
  <c r="L1561" i="3"/>
  <c r="L1560" i="3" s="1"/>
  <c r="E1561" i="3"/>
  <c r="E1560" i="3" s="1"/>
  <c r="M1560" i="3" s="1"/>
  <c r="K1560" i="3"/>
  <c r="J1560" i="3"/>
  <c r="I1560" i="3"/>
  <c r="H1560" i="3"/>
  <c r="G1560" i="3"/>
  <c r="F1560" i="3"/>
  <c r="L1559" i="3"/>
  <c r="E1559" i="3"/>
  <c r="M1559" i="3" s="1"/>
  <c r="L1558" i="3"/>
  <c r="E1558" i="3"/>
  <c r="L1557" i="3"/>
  <c r="E1557" i="3"/>
  <c r="M1557" i="3" s="1"/>
  <c r="L1556" i="3"/>
  <c r="E1556" i="3"/>
  <c r="M1556" i="3" s="1"/>
  <c r="L1555" i="3"/>
  <c r="E1555" i="3"/>
  <c r="M1555" i="3" s="1"/>
  <c r="L1554" i="3"/>
  <c r="L1553" i="3" s="1"/>
  <c r="E1554" i="3"/>
  <c r="M1554" i="3" s="1"/>
  <c r="K1553" i="3"/>
  <c r="J1553" i="3"/>
  <c r="I1553" i="3"/>
  <c r="H1553" i="3"/>
  <c r="G1553" i="3"/>
  <c r="F1553" i="3"/>
  <c r="L1552" i="3"/>
  <c r="E1552" i="3"/>
  <c r="M1552" i="3" s="1"/>
  <c r="L1551" i="3"/>
  <c r="E1551" i="3"/>
  <c r="L1550" i="3"/>
  <c r="E1550" i="3"/>
  <c r="M1550" i="3" s="1"/>
  <c r="L1549" i="3"/>
  <c r="E1549" i="3"/>
  <c r="M1549" i="3" s="1"/>
  <c r="L1548" i="3"/>
  <c r="E1548" i="3"/>
  <c r="M1548" i="3" s="1"/>
  <c r="L1547" i="3"/>
  <c r="E1547" i="3"/>
  <c r="L1546" i="3"/>
  <c r="K1546" i="3"/>
  <c r="J1546" i="3"/>
  <c r="I1546" i="3"/>
  <c r="H1546" i="3"/>
  <c r="G1546" i="3"/>
  <c r="F1546" i="3"/>
  <c r="L1545" i="3"/>
  <c r="E1545" i="3"/>
  <c r="M1545" i="3" s="1"/>
  <c r="L1544" i="3"/>
  <c r="E1544" i="3"/>
  <c r="M1544" i="3" s="1"/>
  <c r="L1543" i="3"/>
  <c r="E1543" i="3"/>
  <c r="M1543" i="3" s="1"/>
  <c r="L1542" i="3"/>
  <c r="E1542" i="3"/>
  <c r="L1541" i="3"/>
  <c r="E1541" i="3"/>
  <c r="M1541" i="3" s="1"/>
  <c r="L1540" i="3"/>
  <c r="E1540" i="3"/>
  <c r="L1539" i="3"/>
  <c r="M1539" i="3"/>
  <c r="E1539" i="3"/>
  <c r="L1538" i="3"/>
  <c r="L1537" i="3" s="1"/>
  <c r="E1538" i="3"/>
  <c r="K1537" i="3"/>
  <c r="J1537" i="3"/>
  <c r="I1537" i="3"/>
  <c r="H1537" i="3"/>
  <c r="G1537" i="3"/>
  <c r="F1537" i="3"/>
  <c r="L1536" i="3"/>
  <c r="M1536" i="3" s="1"/>
  <c r="E1536" i="3"/>
  <c r="L1535" i="3"/>
  <c r="E1535" i="3"/>
  <c r="M1535" i="3" s="1"/>
  <c r="L1534" i="3"/>
  <c r="E1534" i="3"/>
  <c r="M1534" i="3" s="1"/>
  <c r="L1533" i="3"/>
  <c r="M1533" i="3"/>
  <c r="E1533" i="3"/>
  <c r="L1532" i="3"/>
  <c r="M1532" i="3" s="1"/>
  <c r="E1532" i="3"/>
  <c r="L1531" i="3"/>
  <c r="E1531" i="3"/>
  <c r="L1530" i="3"/>
  <c r="E1530" i="3"/>
  <c r="L1529" i="3"/>
  <c r="E1529" i="3"/>
  <c r="K1528" i="3"/>
  <c r="J1528" i="3"/>
  <c r="I1528" i="3"/>
  <c r="H1528" i="3"/>
  <c r="G1528" i="3"/>
  <c r="F1528" i="3"/>
  <c r="L1527" i="3"/>
  <c r="E1527" i="3"/>
  <c r="L1526" i="3"/>
  <c r="E1526" i="3"/>
  <c r="L1525" i="3"/>
  <c r="E1525" i="3"/>
  <c r="E1524" i="3" s="1"/>
  <c r="K1524" i="3"/>
  <c r="J1524" i="3"/>
  <c r="I1524" i="3"/>
  <c r="H1524" i="3"/>
  <c r="G1524" i="3"/>
  <c r="F1524" i="3"/>
  <c r="L1523" i="3"/>
  <c r="E1523" i="3"/>
  <c r="M1523" i="3" s="1"/>
  <c r="L1522" i="3"/>
  <c r="M1522" i="3"/>
  <c r="E1522" i="3"/>
  <c r="L1521" i="3"/>
  <c r="E1521" i="3"/>
  <c r="L1520" i="3"/>
  <c r="E1520" i="3"/>
  <c r="L1519" i="3"/>
  <c r="L1518" i="3" s="1"/>
  <c r="E1519" i="3"/>
  <c r="K1518" i="3"/>
  <c r="J1518" i="3"/>
  <c r="I1518" i="3"/>
  <c r="H1518" i="3"/>
  <c r="G1518" i="3"/>
  <c r="F1518" i="3"/>
  <c r="E1518" i="3"/>
  <c r="L1517" i="3"/>
  <c r="E1517" i="3"/>
  <c r="L1516" i="3"/>
  <c r="E1516" i="3"/>
  <c r="M1516" i="3" s="1"/>
  <c r="L1515" i="3"/>
  <c r="E1515" i="3"/>
  <c r="M1515" i="3" s="1"/>
  <c r="L1514" i="3"/>
  <c r="E1514" i="3"/>
  <c r="M1514" i="3" s="1"/>
  <c r="L1513" i="3"/>
  <c r="E1513" i="3"/>
  <c r="M1513" i="3" s="1"/>
  <c r="K1512" i="3"/>
  <c r="J1512" i="3"/>
  <c r="I1512" i="3"/>
  <c r="H1512" i="3"/>
  <c r="G1512" i="3"/>
  <c r="F1512" i="3"/>
  <c r="L1511" i="3"/>
  <c r="E1511" i="3"/>
  <c r="M1511" i="3" s="1"/>
  <c r="L1510" i="3"/>
  <c r="E1510" i="3"/>
  <c r="M1510" i="3" s="1"/>
  <c r="L1509" i="3"/>
  <c r="E1509" i="3"/>
  <c r="M1509" i="3" s="1"/>
  <c r="K1508" i="3"/>
  <c r="J1508" i="3"/>
  <c r="I1508" i="3"/>
  <c r="H1508" i="3"/>
  <c r="G1508" i="3"/>
  <c r="F1508" i="3"/>
  <c r="L1507" i="3"/>
  <c r="E1507" i="3"/>
  <c r="L1506" i="3"/>
  <c r="E1506" i="3"/>
  <c r="M1506" i="3" s="1"/>
  <c r="L1505" i="3"/>
  <c r="E1505" i="3"/>
  <c r="M1505" i="3" s="1"/>
  <c r="L1504" i="3"/>
  <c r="E1504" i="3"/>
  <c r="M1504" i="3" s="1"/>
  <c r="L1503" i="3"/>
  <c r="E1503" i="3"/>
  <c r="M1503" i="3" s="1"/>
  <c r="L1502" i="3"/>
  <c r="E1502" i="3"/>
  <c r="M1502" i="3" s="1"/>
  <c r="L1501" i="3"/>
  <c r="E1501" i="3"/>
  <c r="M1501" i="3" s="1"/>
  <c r="L1500" i="3"/>
  <c r="E1500" i="3"/>
  <c r="M1500" i="3" s="1"/>
  <c r="L1499" i="3"/>
  <c r="E1499" i="3"/>
  <c r="L1498" i="3"/>
  <c r="E1498" i="3"/>
  <c r="M1498" i="3" s="1"/>
  <c r="L1497" i="3"/>
  <c r="E1497" i="3"/>
  <c r="M1497" i="3" s="1"/>
  <c r="L1496" i="3"/>
  <c r="E1496" i="3"/>
  <c r="M1496" i="3" s="1"/>
  <c r="L1495" i="3"/>
  <c r="E1495" i="3"/>
  <c r="M1495" i="3" s="1"/>
  <c r="L1494" i="3"/>
  <c r="E1494" i="3"/>
  <c r="M1494" i="3" s="1"/>
  <c r="L1493" i="3"/>
  <c r="E1493" i="3"/>
  <c r="M1493" i="3" s="1"/>
  <c r="L1492" i="3"/>
  <c r="E1492" i="3"/>
  <c r="M1492" i="3" s="1"/>
  <c r="L1491" i="3"/>
  <c r="E1491" i="3"/>
  <c r="K1490" i="3"/>
  <c r="J1490" i="3"/>
  <c r="I1490" i="3"/>
  <c r="H1490" i="3"/>
  <c r="G1490" i="3"/>
  <c r="F1490" i="3"/>
  <c r="L1489" i="3"/>
  <c r="E1489" i="3"/>
  <c r="M1489" i="3" s="1"/>
  <c r="L1488" i="3"/>
  <c r="E1488" i="3"/>
  <c r="L1487" i="3"/>
  <c r="E1487" i="3"/>
  <c r="M1487" i="3" s="1"/>
  <c r="L1486" i="3"/>
  <c r="E1486" i="3"/>
  <c r="M1486" i="3" s="1"/>
  <c r="L1485" i="3"/>
  <c r="E1485" i="3"/>
  <c r="M1485" i="3" s="1"/>
  <c r="L1484" i="3"/>
  <c r="E1484" i="3"/>
  <c r="M1484" i="3" s="1"/>
  <c r="L1483" i="3"/>
  <c r="E1483" i="3"/>
  <c r="L1482" i="3"/>
  <c r="L1481" i="3" s="1"/>
  <c r="E1482" i="3"/>
  <c r="K1481" i="3"/>
  <c r="J1481" i="3"/>
  <c r="I1481" i="3"/>
  <c r="H1481" i="3"/>
  <c r="G1481" i="3"/>
  <c r="F1481" i="3"/>
  <c r="L1480" i="3"/>
  <c r="E1480" i="3"/>
  <c r="L1479" i="3"/>
  <c r="E1479" i="3"/>
  <c r="L1478" i="3"/>
  <c r="E1478" i="3"/>
  <c r="L1477" i="3"/>
  <c r="E1477" i="3"/>
  <c r="L1476" i="3"/>
  <c r="L1475" i="3" s="1"/>
  <c r="E1476" i="3"/>
  <c r="K1475" i="3"/>
  <c r="J1475" i="3"/>
  <c r="I1475" i="3"/>
  <c r="H1475" i="3"/>
  <c r="G1475" i="3"/>
  <c r="F1475" i="3"/>
  <c r="L1474" i="3"/>
  <c r="E1474" i="3"/>
  <c r="M1474" i="3" s="1"/>
  <c r="L1473" i="3"/>
  <c r="L1472" i="3" s="1"/>
  <c r="E1473" i="3"/>
  <c r="E1472" i="3" s="1"/>
  <c r="M1472" i="3" s="1"/>
  <c r="K1472" i="3"/>
  <c r="K1590" i="3" s="1"/>
  <c r="J1472" i="3"/>
  <c r="J1590" i="3" s="1"/>
  <c r="I1472" i="3"/>
  <c r="I1590" i="3" s="1"/>
  <c r="H1472" i="3"/>
  <c r="H1590" i="3" s="1"/>
  <c r="G1472" i="3"/>
  <c r="G1590" i="3"/>
  <c r="F1472" i="3"/>
  <c r="F1590" i="3" s="1"/>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6" i="3" s="1"/>
  <c r="M1445" i="3"/>
  <c r="L1444" i="3"/>
  <c r="E1444" i="3"/>
  <c r="L1443" i="3"/>
  <c r="E1443" i="3"/>
  <c r="M1443" i="3" s="1"/>
  <c r="L1442" i="3"/>
  <c r="E1442" i="3"/>
  <c r="L1440" i="3"/>
  <c r="E1440" i="3"/>
  <c r="M1440" i="3" s="1"/>
  <c r="L1439" i="3"/>
  <c r="E1439" i="3"/>
  <c r="M1439" i="3" s="1"/>
  <c r="L1438" i="3"/>
  <c r="E1438" i="3"/>
  <c r="M1438" i="3" s="1"/>
  <c r="L1437" i="3"/>
  <c r="L1436" i="3" s="1"/>
  <c r="E1437" i="3"/>
  <c r="M1437" i="3" s="1"/>
  <c r="K1436" i="3"/>
  <c r="J1436" i="3"/>
  <c r="I1436" i="3"/>
  <c r="H1436" i="3"/>
  <c r="G1436" i="3"/>
  <c r="F1436" i="3"/>
  <c r="L1435" i="3"/>
  <c r="M1435" i="3" s="1"/>
  <c r="E1435" i="3"/>
  <c r="L1434" i="3"/>
  <c r="E1434" i="3"/>
  <c r="L1433" i="3"/>
  <c r="E1433" i="3"/>
  <c r="E1432" i="3" s="1"/>
  <c r="K1432" i="3"/>
  <c r="J1432" i="3"/>
  <c r="I1432" i="3"/>
  <c r="H1432" i="3"/>
  <c r="G1432" i="3"/>
  <c r="F1432" i="3"/>
  <c r="L1431" i="3"/>
  <c r="E1431" i="3"/>
  <c r="M1431" i="3" s="1"/>
  <c r="L1430" i="3"/>
  <c r="E1430" i="3"/>
  <c r="M1430" i="3" s="1"/>
  <c r="L1429" i="3"/>
  <c r="E1429" i="3"/>
  <c r="L1428" i="3"/>
  <c r="E1428" i="3"/>
  <c r="M1428" i="3" s="1"/>
  <c r="L1427" i="3"/>
  <c r="M1427" i="3"/>
  <c r="E1427" i="3"/>
  <c r="L1426" i="3"/>
  <c r="M1426" i="3" s="1"/>
  <c r="E1426" i="3"/>
  <c r="L1425" i="3"/>
  <c r="L1424" i="3"/>
  <c r="E1425" i="3"/>
  <c r="M1425" i="3"/>
  <c r="K1424" i="3"/>
  <c r="J1424" i="3"/>
  <c r="I1424" i="3"/>
  <c r="H1424" i="3"/>
  <c r="G1424" i="3"/>
  <c r="F1424" i="3"/>
  <c r="L1423" i="3"/>
  <c r="E1423" i="3"/>
  <c r="M1423" i="3" s="1"/>
  <c r="L1422" i="3"/>
  <c r="E1422" i="3"/>
  <c r="M1422" i="3" s="1"/>
  <c r="L1421" i="3"/>
  <c r="L1420" i="3"/>
  <c r="E1421" i="3"/>
  <c r="K1420" i="3"/>
  <c r="J1420" i="3"/>
  <c r="I1420" i="3"/>
  <c r="H1420" i="3"/>
  <c r="G1420" i="3"/>
  <c r="F1420" i="3"/>
  <c r="L1419" i="3"/>
  <c r="E1419" i="3"/>
  <c r="L1418" i="3"/>
  <c r="E1418" i="3"/>
  <c r="L1417" i="3"/>
  <c r="E1417" i="3"/>
  <c r="M1417" i="3"/>
  <c r="L1416" i="3"/>
  <c r="E1416" i="3"/>
  <c r="M1416" i="3" s="1"/>
  <c r="L1415" i="3"/>
  <c r="E1415" i="3"/>
  <c r="M1415" i="3" s="1"/>
  <c r="L1414" i="3"/>
  <c r="L1413" i="3"/>
  <c r="E1414" i="3"/>
  <c r="M1414" i="3"/>
  <c r="K1413" i="3"/>
  <c r="J1413" i="3"/>
  <c r="I1413" i="3"/>
  <c r="H1413" i="3"/>
  <c r="G1413" i="3"/>
  <c r="F1413" i="3"/>
  <c r="L1412" i="3"/>
  <c r="E1412" i="3"/>
  <c r="M1412" i="3" s="1"/>
  <c r="L1411" i="3"/>
  <c r="E1411" i="3"/>
  <c r="L1410" i="3"/>
  <c r="E1410" i="3"/>
  <c r="M1410" i="3" s="1"/>
  <c r="L1409" i="3"/>
  <c r="E1409" i="3"/>
  <c r="L1408" i="3"/>
  <c r="E1408" i="3"/>
  <c r="M1408" i="3" s="1"/>
  <c r="L1407" i="3"/>
  <c r="L1406" i="3" s="1"/>
  <c r="E1407" i="3"/>
  <c r="M1407" i="3" s="1"/>
  <c r="K1406" i="3"/>
  <c r="J1406" i="3"/>
  <c r="I1406" i="3"/>
  <c r="H1406" i="3"/>
  <c r="G1406" i="3"/>
  <c r="F1406" i="3"/>
  <c r="L1405" i="3"/>
  <c r="E1405" i="3"/>
  <c r="L1404" i="3"/>
  <c r="E1404" i="3"/>
  <c r="M1404" i="3" s="1"/>
  <c r="L1403" i="3"/>
  <c r="E1403" i="3"/>
  <c r="M1403" i="3" s="1"/>
  <c r="L1402" i="3"/>
  <c r="E1402" i="3"/>
  <c r="M1402" i="3" s="1"/>
  <c r="L1401" i="3"/>
  <c r="E1401" i="3"/>
  <c r="L1400" i="3"/>
  <c r="E1400" i="3"/>
  <c r="M1400" i="3" s="1"/>
  <c r="L1399" i="3"/>
  <c r="E1399" i="3"/>
  <c r="M1399" i="3" s="1"/>
  <c r="L1398" i="3"/>
  <c r="E1398" i="3"/>
  <c r="M1398" i="3" s="1"/>
  <c r="K1397" i="3"/>
  <c r="J1397" i="3"/>
  <c r="I1397" i="3"/>
  <c r="H1397" i="3"/>
  <c r="G1397" i="3"/>
  <c r="F1397" i="3"/>
  <c r="L1396" i="3"/>
  <c r="E1396" i="3"/>
  <c r="L1395" i="3"/>
  <c r="E1395" i="3"/>
  <c r="M1395" i="3"/>
  <c r="L1394" i="3"/>
  <c r="E1394" i="3"/>
  <c r="M1394" i="3" s="1"/>
  <c r="L1393" i="3"/>
  <c r="E1393" i="3"/>
  <c r="M1393" i="3" s="1"/>
  <c r="L1392" i="3"/>
  <c r="E1392" i="3"/>
  <c r="M1392" i="3" s="1"/>
  <c r="L1391" i="3"/>
  <c r="E1391" i="3"/>
  <c r="L1390" i="3"/>
  <c r="E1390" i="3"/>
  <c r="M1390" i="3" s="1"/>
  <c r="L1389" i="3"/>
  <c r="E1389" i="3"/>
  <c r="K1388" i="3"/>
  <c r="J1388" i="3"/>
  <c r="I1388" i="3"/>
  <c r="H1388" i="3"/>
  <c r="G1388" i="3"/>
  <c r="F1388" i="3"/>
  <c r="L1387" i="3"/>
  <c r="E1387" i="3"/>
  <c r="L1386" i="3"/>
  <c r="E1386" i="3"/>
  <c r="M1386" i="3" s="1"/>
  <c r="L1385" i="3"/>
  <c r="L1384" i="3" s="1"/>
  <c r="E1385" i="3"/>
  <c r="M1385" i="3" s="1"/>
  <c r="K1384" i="3"/>
  <c r="J1384" i="3"/>
  <c r="I1384" i="3"/>
  <c r="H1384" i="3"/>
  <c r="G1384" i="3"/>
  <c r="F1384" i="3"/>
  <c r="L1383" i="3"/>
  <c r="E1383" i="3"/>
  <c r="L1382" i="3"/>
  <c r="E1382" i="3"/>
  <c r="L1381" i="3"/>
  <c r="E1381" i="3"/>
  <c r="M1381" i="3" s="1"/>
  <c r="L1380" i="3"/>
  <c r="E1380" i="3"/>
  <c r="M1380" i="3" s="1"/>
  <c r="L1379" i="3"/>
  <c r="L1378" i="3" s="1"/>
  <c r="E1379" i="3"/>
  <c r="M1379" i="3" s="1"/>
  <c r="K1378" i="3"/>
  <c r="J1378" i="3"/>
  <c r="I1378" i="3"/>
  <c r="H1378" i="3"/>
  <c r="G1378" i="3"/>
  <c r="F1378" i="3"/>
  <c r="L1377" i="3"/>
  <c r="M1377" i="3" s="1"/>
  <c r="E1377" i="3"/>
  <c r="L1376" i="3"/>
  <c r="E1376" i="3"/>
  <c r="L1375" i="3"/>
  <c r="E1375" i="3"/>
  <c r="L1374" i="3"/>
  <c r="E1374" i="3"/>
  <c r="L1373" i="3"/>
  <c r="M1373" i="3" s="1"/>
  <c r="E1373" i="3"/>
  <c r="E1372" i="3" s="1"/>
  <c r="K1372" i="3"/>
  <c r="J1372" i="3"/>
  <c r="I1372" i="3"/>
  <c r="H1372" i="3"/>
  <c r="G1372" i="3"/>
  <c r="F1372" i="3"/>
  <c r="L1371" i="3"/>
  <c r="E1371" i="3"/>
  <c r="M1371" i="3" s="1"/>
  <c r="L1370" i="3"/>
  <c r="E1370" i="3"/>
  <c r="M1370" i="3" s="1"/>
  <c r="L1369" i="3"/>
  <c r="E1369" i="3"/>
  <c r="M1369" i="3" s="1"/>
  <c r="K1368" i="3"/>
  <c r="J1368" i="3"/>
  <c r="I1368" i="3"/>
  <c r="H1368" i="3"/>
  <c r="G1368" i="3"/>
  <c r="F1368" i="3"/>
  <c r="L1367" i="3"/>
  <c r="M1367" i="3"/>
  <c r="E1367" i="3"/>
  <c r="L1366" i="3"/>
  <c r="M1366" i="3" s="1"/>
  <c r="E1366" i="3"/>
  <c r="L1365" i="3"/>
  <c r="E1365" i="3"/>
  <c r="M1365" i="3" s="1"/>
  <c r="L1364" i="3"/>
  <c r="M1364" i="3" s="1"/>
  <c r="E1364" i="3"/>
  <c r="L1363" i="3"/>
  <c r="E1363" i="3"/>
  <c r="M1363" i="3" s="1"/>
  <c r="L1362" i="3"/>
  <c r="E1362" i="3"/>
  <c r="M1362" i="3" s="1"/>
  <c r="L1361" i="3"/>
  <c r="E1361" i="3"/>
  <c r="M1360" i="3"/>
  <c r="L1360" i="3"/>
  <c r="E1360" i="3"/>
  <c r="L1359" i="3"/>
  <c r="M1359" i="3"/>
  <c r="E1359" i="3"/>
  <c r="L1358" i="3"/>
  <c r="E1358" i="3"/>
  <c r="M1358" i="3"/>
  <c r="L1357" i="3"/>
  <c r="E1357" i="3"/>
  <c r="M1357" i="3" s="1"/>
  <c r="L1356" i="3"/>
  <c r="E1356" i="3"/>
  <c r="M1356" i="3" s="1"/>
  <c r="L1355" i="3"/>
  <c r="E1355" i="3"/>
  <c r="M1355" i="3" s="1"/>
  <c r="L1354" i="3"/>
  <c r="E1354" i="3"/>
  <c r="M1354" i="3" s="1"/>
  <c r="L1353" i="3"/>
  <c r="E1353" i="3"/>
  <c r="L1352" i="3"/>
  <c r="E1352" i="3"/>
  <c r="L1351" i="3"/>
  <c r="L1350" i="3" s="1"/>
  <c r="E1351" i="3"/>
  <c r="K1350" i="3"/>
  <c r="J1350" i="3"/>
  <c r="I1350" i="3"/>
  <c r="H1350" i="3"/>
  <c r="G1350" i="3"/>
  <c r="F1350" i="3"/>
  <c r="L1349" i="3"/>
  <c r="E1349" i="3"/>
  <c r="L1348" i="3"/>
  <c r="M1348" i="3" s="1"/>
  <c r="E1348" i="3"/>
  <c r="L1347" i="3"/>
  <c r="E1347" i="3"/>
  <c r="L1346" i="3"/>
  <c r="E1346" i="3"/>
  <c r="L1345" i="3"/>
  <c r="E1345" i="3"/>
  <c r="L1344" i="3"/>
  <c r="M1344" i="3" s="1"/>
  <c r="E1344" i="3"/>
  <c r="L1343" i="3"/>
  <c r="E1343" i="3"/>
  <c r="L1342" i="3"/>
  <c r="E1342" i="3"/>
  <c r="K1341" i="3"/>
  <c r="J1341" i="3"/>
  <c r="I1341" i="3"/>
  <c r="H1341" i="3"/>
  <c r="G1341" i="3"/>
  <c r="F1341" i="3"/>
  <c r="L1340" i="3"/>
  <c r="E1340" i="3"/>
  <c r="L1339" i="3"/>
  <c r="E1339" i="3"/>
  <c r="L1338" i="3"/>
  <c r="E1338" i="3"/>
  <c r="L1337" i="3"/>
  <c r="E1337" i="3"/>
  <c r="L1336" i="3"/>
  <c r="E1336" i="3"/>
  <c r="K1335" i="3"/>
  <c r="J1335" i="3"/>
  <c r="I1335" i="3"/>
  <c r="H1335" i="3"/>
  <c r="G1335" i="3"/>
  <c r="F1335" i="3"/>
  <c r="L1334" i="3"/>
  <c r="E1334" i="3"/>
  <c r="M1334" i="3" s="1"/>
  <c r="L1333" i="3"/>
  <c r="L1332" i="3"/>
  <c r="E1333" i="3"/>
  <c r="K1332" i="3"/>
  <c r="K1450" i="3" s="1"/>
  <c r="J1332" i="3"/>
  <c r="J1450" i="3" s="1"/>
  <c r="I1332" i="3"/>
  <c r="I1450" i="3"/>
  <c r="H1332" i="3"/>
  <c r="H1450" i="3"/>
  <c r="G1332" i="3"/>
  <c r="G1450" i="3"/>
  <c r="F1332" i="3"/>
  <c r="F1450" i="3"/>
  <c r="C1329" i="3"/>
  <c r="N1447" i="3"/>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M1306" i="3"/>
  <c r="L1306" i="3"/>
  <c r="E1306" i="3"/>
  <c r="M1305" i="3"/>
  <c r="M1304" i="3"/>
  <c r="L1304" i="3"/>
  <c r="E1304" i="3"/>
  <c r="L1303" i="3"/>
  <c r="M1303" i="3"/>
  <c r="E1303" i="3"/>
  <c r="L1302" i="3"/>
  <c r="E1302" i="3"/>
  <c r="L1300" i="3"/>
  <c r="E1300" i="3"/>
  <c r="L1299" i="3"/>
  <c r="E1299" i="3"/>
  <c r="L1298" i="3"/>
  <c r="E1298" i="3"/>
  <c r="L1297" i="3"/>
  <c r="E1297" i="3"/>
  <c r="K1296" i="3"/>
  <c r="J1296" i="3"/>
  <c r="I1296" i="3"/>
  <c r="H1296" i="3"/>
  <c r="G1296" i="3"/>
  <c r="F1296" i="3"/>
  <c r="L1295" i="3"/>
  <c r="M1295" i="3" s="1"/>
  <c r="E1295" i="3"/>
  <c r="L1294" i="3"/>
  <c r="E1294" i="3"/>
  <c r="L1293" i="3"/>
  <c r="E1293" i="3"/>
  <c r="K1292" i="3"/>
  <c r="J1292" i="3"/>
  <c r="I1292" i="3"/>
  <c r="H1292" i="3"/>
  <c r="G1292" i="3"/>
  <c r="F1292" i="3"/>
  <c r="L1291" i="3"/>
  <c r="E1291" i="3"/>
  <c r="M1291" i="3" s="1"/>
  <c r="L1290" i="3"/>
  <c r="M1290" i="3" s="1"/>
  <c r="E1290" i="3"/>
  <c r="L1289" i="3"/>
  <c r="E1289" i="3"/>
  <c r="M1289" i="3" s="1"/>
  <c r="L1288" i="3"/>
  <c r="E1288" i="3"/>
  <c r="L1287" i="3"/>
  <c r="M1287" i="3"/>
  <c r="E1287" i="3"/>
  <c r="L1286" i="3"/>
  <c r="M1286" i="3" s="1"/>
  <c r="E1286" i="3"/>
  <c r="L1285" i="3"/>
  <c r="L1284" i="3" s="1"/>
  <c r="E1285" i="3"/>
  <c r="M1285" i="3" s="1"/>
  <c r="K1284" i="3"/>
  <c r="J1284" i="3"/>
  <c r="I1284" i="3"/>
  <c r="H1284" i="3"/>
  <c r="G1284" i="3"/>
  <c r="F1284" i="3"/>
  <c r="L1283" i="3"/>
  <c r="E1283" i="3"/>
  <c r="M1282" i="3"/>
  <c r="L1282" i="3"/>
  <c r="E1282" i="3"/>
  <c r="L1281" i="3"/>
  <c r="E1281" i="3"/>
  <c r="E1280" i="3" s="1"/>
  <c r="K1280" i="3"/>
  <c r="J1280" i="3"/>
  <c r="I1280" i="3"/>
  <c r="H1280" i="3"/>
  <c r="G1280" i="3"/>
  <c r="F1280" i="3"/>
  <c r="L1279" i="3"/>
  <c r="M1279" i="3"/>
  <c r="E1279" i="3"/>
  <c r="L1278" i="3"/>
  <c r="M1278" i="3" s="1"/>
  <c r="E1278" i="3"/>
  <c r="L1277" i="3"/>
  <c r="E1277" i="3"/>
  <c r="L1276" i="3"/>
  <c r="E1276" i="3"/>
  <c r="L1275" i="3"/>
  <c r="M1275" i="3" s="1"/>
  <c r="E1275" i="3"/>
  <c r="L1274" i="3"/>
  <c r="E1274" i="3"/>
  <c r="M1274" i="3" s="1"/>
  <c r="K1273" i="3"/>
  <c r="J1273" i="3"/>
  <c r="I1273" i="3"/>
  <c r="H1273" i="3"/>
  <c r="G1273" i="3"/>
  <c r="F1273" i="3"/>
  <c r="L1272" i="3"/>
  <c r="E1272" i="3"/>
  <c r="M1272" i="3" s="1"/>
  <c r="L1271" i="3"/>
  <c r="E1271" i="3"/>
  <c r="M1271" i="3" s="1"/>
  <c r="M1270" i="3"/>
  <c r="L1270" i="3"/>
  <c r="E1270" i="3"/>
  <c r="L1269" i="3"/>
  <c r="M1269" i="3"/>
  <c r="E1269" i="3"/>
  <c r="L1268" i="3"/>
  <c r="E1268" i="3"/>
  <c r="M1268" i="3"/>
  <c r="L1267" i="3"/>
  <c r="L1266" i="3" s="1"/>
  <c r="E1267" i="3"/>
  <c r="M1267" i="3"/>
  <c r="K1266" i="3"/>
  <c r="J1266" i="3"/>
  <c r="I1266" i="3"/>
  <c r="H1266" i="3"/>
  <c r="G1266" i="3"/>
  <c r="F1266" i="3"/>
  <c r="L1265" i="3"/>
  <c r="E1265" i="3"/>
  <c r="M1265" i="3" s="1"/>
  <c r="L1264" i="3"/>
  <c r="E1264" i="3"/>
  <c r="M1264" i="3" s="1"/>
  <c r="L1263" i="3"/>
  <c r="M1263" i="3"/>
  <c r="E1263" i="3"/>
  <c r="L1262" i="3"/>
  <c r="M1262" i="3" s="1"/>
  <c r="E1262" i="3"/>
  <c r="L1261" i="3"/>
  <c r="E1261" i="3"/>
  <c r="L1260" i="3"/>
  <c r="E1260" i="3"/>
  <c r="L1259" i="3"/>
  <c r="E1259" i="3"/>
  <c r="M1259" i="3" s="1"/>
  <c r="L1258" i="3"/>
  <c r="E1258" i="3"/>
  <c r="M1258" i="3" s="1"/>
  <c r="K1257" i="3"/>
  <c r="J1257" i="3"/>
  <c r="I1257" i="3"/>
  <c r="H1257" i="3"/>
  <c r="G1257" i="3"/>
  <c r="F1257" i="3"/>
  <c r="L1256" i="3"/>
  <c r="E1256" i="3"/>
  <c r="M1256" i="3" s="1"/>
  <c r="L1255" i="3"/>
  <c r="E1255" i="3"/>
  <c r="M1255" i="3" s="1"/>
  <c r="M1254" i="3"/>
  <c r="L1254" i="3"/>
  <c r="E1254" i="3"/>
  <c r="L1253" i="3"/>
  <c r="M1253" i="3"/>
  <c r="E1253" i="3"/>
  <c r="L1252" i="3"/>
  <c r="E1252" i="3"/>
  <c r="M1252" i="3"/>
  <c r="L1251" i="3"/>
  <c r="E1251" i="3"/>
  <c r="M1251" i="3"/>
  <c r="M1250" i="3"/>
  <c r="L1250" i="3"/>
  <c r="E1250" i="3"/>
  <c r="L1249" i="3"/>
  <c r="L1248" i="3"/>
  <c r="E1249" i="3"/>
  <c r="E1248" i="3" s="1"/>
  <c r="K1248" i="3"/>
  <c r="J1248" i="3"/>
  <c r="I1248" i="3"/>
  <c r="H1248" i="3"/>
  <c r="G1248" i="3"/>
  <c r="F1248" i="3"/>
  <c r="L1247" i="3"/>
  <c r="E1247" i="3"/>
  <c r="L1246" i="3"/>
  <c r="E1246" i="3"/>
  <c r="M1246" i="3" s="1"/>
  <c r="L1245" i="3"/>
  <c r="L1244" i="3" s="1"/>
  <c r="E1245" i="3"/>
  <c r="K1244" i="3"/>
  <c r="J1244" i="3"/>
  <c r="I1244" i="3"/>
  <c r="H1244" i="3"/>
  <c r="G1244" i="3"/>
  <c r="F1244" i="3"/>
  <c r="L1243" i="3"/>
  <c r="M1243" i="3" s="1"/>
  <c r="E1243" i="3"/>
  <c r="L1242" i="3"/>
  <c r="E1242" i="3"/>
  <c r="M1242" i="3" s="1"/>
  <c r="L1241" i="3"/>
  <c r="E1241" i="3"/>
  <c r="L1240" i="3"/>
  <c r="E1240" i="3"/>
  <c r="M1240" i="3" s="1"/>
  <c r="L1239" i="3"/>
  <c r="L1238" i="3" s="1"/>
  <c r="E1239" i="3"/>
  <c r="K1238" i="3"/>
  <c r="J1238" i="3"/>
  <c r="I1238" i="3"/>
  <c r="H1238" i="3"/>
  <c r="G1238" i="3"/>
  <c r="F1238" i="3"/>
  <c r="E1238" i="3"/>
  <c r="M1238" i="3" s="1"/>
  <c r="L1237" i="3"/>
  <c r="M1237" i="3" s="1"/>
  <c r="E1237" i="3"/>
  <c r="L1236" i="3"/>
  <c r="E1236" i="3"/>
  <c r="M1236" i="3" s="1"/>
  <c r="L1235" i="3"/>
  <c r="E1235" i="3"/>
  <c r="L1234" i="3"/>
  <c r="E1234" i="3"/>
  <c r="L1233" i="3"/>
  <c r="E1233" i="3"/>
  <c r="M1233" i="3"/>
  <c r="K1232" i="3"/>
  <c r="J1232" i="3"/>
  <c r="I1232" i="3"/>
  <c r="H1232" i="3"/>
  <c r="G1232" i="3"/>
  <c r="F1232" i="3"/>
  <c r="L1231" i="3"/>
  <c r="E1231" i="3"/>
  <c r="M1231" i="3" s="1"/>
  <c r="L1230" i="3"/>
  <c r="E1230" i="3"/>
  <c r="L1229" i="3"/>
  <c r="E1229" i="3"/>
  <c r="M1229" i="3" s="1"/>
  <c r="K1228" i="3"/>
  <c r="J1228" i="3"/>
  <c r="I1228" i="3"/>
  <c r="H1228" i="3"/>
  <c r="G1228" i="3"/>
  <c r="F1228" i="3"/>
  <c r="L1227" i="3"/>
  <c r="M1227" i="3"/>
  <c r="E1227" i="3"/>
  <c r="L1226" i="3"/>
  <c r="E1226" i="3"/>
  <c r="M1226" i="3"/>
  <c r="L1225" i="3"/>
  <c r="E1225" i="3"/>
  <c r="M1225" i="3" s="1"/>
  <c r="M1224" i="3"/>
  <c r="L1224" i="3"/>
  <c r="E1224" i="3"/>
  <c r="L1223" i="3"/>
  <c r="M1223" i="3"/>
  <c r="E1223" i="3"/>
  <c r="L1222" i="3"/>
  <c r="E1222" i="3"/>
  <c r="M1222" i="3"/>
  <c r="L1221" i="3"/>
  <c r="E1221" i="3"/>
  <c r="M1221" i="3" s="1"/>
  <c r="M1220" i="3"/>
  <c r="L1220" i="3"/>
  <c r="E1220" i="3"/>
  <c r="L1219" i="3"/>
  <c r="M1219" i="3"/>
  <c r="E1219" i="3"/>
  <c r="L1218" i="3"/>
  <c r="E1218" i="3"/>
  <c r="M1218" i="3"/>
  <c r="L1217" i="3"/>
  <c r="E1217" i="3"/>
  <c r="M1217" i="3" s="1"/>
  <c r="M1216" i="3"/>
  <c r="L1216" i="3"/>
  <c r="E1216" i="3"/>
  <c r="L1215" i="3"/>
  <c r="M1215" i="3"/>
  <c r="E1215" i="3"/>
  <c r="L1214" i="3"/>
  <c r="E1214" i="3"/>
  <c r="M1214" i="3"/>
  <c r="L1213" i="3"/>
  <c r="E1213" i="3"/>
  <c r="M1213" i="3" s="1"/>
  <c r="M1212" i="3"/>
  <c r="L1212" i="3"/>
  <c r="E1212" i="3"/>
  <c r="L1211" i="3"/>
  <c r="L1210" i="3" s="1"/>
  <c r="E1211" i="3"/>
  <c r="E1210" i="3" s="1"/>
  <c r="M1210" i="3" s="1"/>
  <c r="K1210" i="3"/>
  <c r="J1210" i="3"/>
  <c r="I1210" i="3"/>
  <c r="H1210" i="3"/>
  <c r="G1210" i="3"/>
  <c r="F1210" i="3"/>
  <c r="L1209" i="3"/>
  <c r="E1209" i="3"/>
  <c r="L1208" i="3"/>
  <c r="E1208" i="3"/>
  <c r="M1208" i="3" s="1"/>
  <c r="L1207" i="3"/>
  <c r="E1207" i="3"/>
  <c r="L1206" i="3"/>
  <c r="E1206" i="3"/>
  <c r="M1206" i="3" s="1"/>
  <c r="L1205" i="3"/>
  <c r="E1205" i="3"/>
  <c r="L1204" i="3"/>
  <c r="E1204" i="3"/>
  <c r="M1204" i="3" s="1"/>
  <c r="L1203" i="3"/>
  <c r="E1203" i="3"/>
  <c r="L1202" i="3"/>
  <c r="E1202" i="3"/>
  <c r="M1202" i="3" s="1"/>
  <c r="K1201" i="3"/>
  <c r="J1201" i="3"/>
  <c r="I1201" i="3"/>
  <c r="H1201" i="3"/>
  <c r="G1201" i="3"/>
  <c r="F1201" i="3"/>
  <c r="L1200" i="3"/>
  <c r="E1200" i="3"/>
  <c r="M1200" i="3" s="1"/>
  <c r="L1199" i="3"/>
  <c r="E1199" i="3"/>
  <c r="M1199" i="3" s="1"/>
  <c r="L1198" i="3"/>
  <c r="E1198" i="3"/>
  <c r="M1198" i="3" s="1"/>
  <c r="L1197" i="3"/>
  <c r="E1197" i="3"/>
  <c r="M1197" i="3" s="1"/>
  <c r="L1196" i="3"/>
  <c r="L1195" i="3" s="1"/>
  <c r="E1196" i="3"/>
  <c r="M1196" i="3" s="1"/>
  <c r="K1195" i="3"/>
  <c r="J1195" i="3"/>
  <c r="I1195" i="3"/>
  <c r="H1195" i="3"/>
  <c r="G1195" i="3"/>
  <c r="F1195" i="3"/>
  <c r="L1194" i="3"/>
  <c r="E1194" i="3"/>
  <c r="L1193" i="3"/>
  <c r="L1192" i="3" s="1"/>
  <c r="E1193" i="3"/>
  <c r="E1192" i="3" s="1"/>
  <c r="M1192" i="3" s="1"/>
  <c r="K1192" i="3"/>
  <c r="K1310" i="3" s="1"/>
  <c r="J1192" i="3"/>
  <c r="I1192" i="3"/>
  <c r="I1310" i="3" s="1"/>
  <c r="H1192" i="3"/>
  <c r="H1310" i="3"/>
  <c r="G1192" i="3"/>
  <c r="G1310" i="3" s="1"/>
  <c r="F1192" i="3"/>
  <c r="F1310" i="3" s="1"/>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M1166" i="3" s="1"/>
  <c r="E1166" i="3"/>
  <c r="M1165" i="3"/>
  <c r="L1164" i="3"/>
  <c r="E1164" i="3"/>
  <c r="L1163" i="3"/>
  <c r="E1163" i="3"/>
  <c r="M1163" i="3" s="1"/>
  <c r="L1162" i="3"/>
  <c r="E1162" i="3"/>
  <c r="E1161" i="3" s="1"/>
  <c r="L1160" i="3"/>
  <c r="E1160" i="3"/>
  <c r="L1159" i="3"/>
  <c r="E1159" i="3"/>
  <c r="L1158" i="3"/>
  <c r="M1158" i="3" s="1"/>
  <c r="E1158" i="3"/>
  <c r="L1157" i="3"/>
  <c r="E1157" i="3"/>
  <c r="K1156" i="3"/>
  <c r="J1156" i="3"/>
  <c r="I1156" i="3"/>
  <c r="H1156" i="3"/>
  <c r="G1156" i="3"/>
  <c r="F1156" i="3"/>
  <c r="L1155" i="3"/>
  <c r="E1155" i="3"/>
  <c r="M1155" i="3" s="1"/>
  <c r="L1154" i="3"/>
  <c r="L1152" i="3" s="1"/>
  <c r="E1154" i="3"/>
  <c r="L1153" i="3"/>
  <c r="E1153" i="3"/>
  <c r="E1152" i="3" s="1"/>
  <c r="K1152" i="3"/>
  <c r="J1152" i="3"/>
  <c r="I1152" i="3"/>
  <c r="H1152" i="3"/>
  <c r="G1152" i="3"/>
  <c r="F1152" i="3"/>
  <c r="L1151" i="3"/>
  <c r="E1151" i="3"/>
  <c r="M1151" i="3" s="1"/>
  <c r="L1150" i="3"/>
  <c r="E1150" i="3"/>
  <c r="L1149" i="3"/>
  <c r="E1149" i="3"/>
  <c r="M1149" i="3" s="1"/>
  <c r="L1148" i="3"/>
  <c r="E1148" i="3"/>
  <c r="L1147" i="3"/>
  <c r="E1147" i="3"/>
  <c r="L1146" i="3"/>
  <c r="E1146" i="3"/>
  <c r="M1146" i="3" s="1"/>
  <c r="L1145" i="3"/>
  <c r="E1145" i="3"/>
  <c r="K1144" i="3"/>
  <c r="J1144" i="3"/>
  <c r="I1144" i="3"/>
  <c r="H1144" i="3"/>
  <c r="G1144" i="3"/>
  <c r="F1144" i="3"/>
  <c r="E1144" i="3"/>
  <c r="L1143" i="3"/>
  <c r="E1143" i="3"/>
  <c r="M1143" i="3" s="1"/>
  <c r="L1142" i="3"/>
  <c r="E1142" i="3"/>
  <c r="E1140" i="3" s="1"/>
  <c r="L1141" i="3"/>
  <c r="E1141" i="3"/>
  <c r="M1141" i="3" s="1"/>
  <c r="K1140" i="3"/>
  <c r="J1140" i="3"/>
  <c r="I1140" i="3"/>
  <c r="H1140" i="3"/>
  <c r="G1140" i="3"/>
  <c r="F1140" i="3"/>
  <c r="L1139" i="3"/>
  <c r="E1139" i="3"/>
  <c r="L1138" i="3"/>
  <c r="E1138" i="3"/>
  <c r="L1137" i="3"/>
  <c r="E1137" i="3"/>
  <c r="M1137" i="3"/>
  <c r="L1136" i="3"/>
  <c r="E1136" i="3"/>
  <c r="M1136" i="3" s="1"/>
  <c r="L1135" i="3"/>
  <c r="E1135" i="3"/>
  <c r="M1135" i="3" s="1"/>
  <c r="L1134" i="3"/>
  <c r="E1134" i="3"/>
  <c r="K1133" i="3"/>
  <c r="J1133" i="3"/>
  <c r="I1133" i="3"/>
  <c r="H1133" i="3"/>
  <c r="G1133" i="3"/>
  <c r="F1133" i="3"/>
  <c r="L1132" i="3"/>
  <c r="E1132" i="3"/>
  <c r="M1132" i="3" s="1"/>
  <c r="L1131" i="3"/>
  <c r="E1131" i="3"/>
  <c r="L1130" i="3"/>
  <c r="E1130" i="3"/>
  <c r="L1129" i="3"/>
  <c r="E1129" i="3"/>
  <c r="L1128" i="3"/>
  <c r="E1128" i="3"/>
  <c r="M1128" i="3" s="1"/>
  <c r="L1127" i="3"/>
  <c r="L1126" i="3" s="1"/>
  <c r="M1126" i="3" s="1"/>
  <c r="E1127" i="3"/>
  <c r="K1126" i="3"/>
  <c r="J1126" i="3"/>
  <c r="I1126" i="3"/>
  <c r="H1126" i="3"/>
  <c r="G1126" i="3"/>
  <c r="F1126" i="3"/>
  <c r="L1125" i="3"/>
  <c r="E1125" i="3"/>
  <c r="M1125" i="3"/>
  <c r="M1124" i="3"/>
  <c r="L1124" i="3"/>
  <c r="E1124" i="3"/>
  <c r="L1123" i="3"/>
  <c r="M1123" i="3"/>
  <c r="E1123" i="3"/>
  <c r="L1122" i="3"/>
  <c r="E1122" i="3"/>
  <c r="M1122" i="3"/>
  <c r="L1121" i="3"/>
  <c r="E1121" i="3"/>
  <c r="M1121" i="3"/>
  <c r="M1120" i="3"/>
  <c r="L1120" i="3"/>
  <c r="E1120" i="3"/>
  <c r="L1119" i="3"/>
  <c r="M1119" i="3"/>
  <c r="E1119" i="3"/>
  <c r="L1118" i="3"/>
  <c r="L1117" i="3"/>
  <c r="E1118" i="3"/>
  <c r="M1118" i="3" s="1"/>
  <c r="K1117" i="3"/>
  <c r="J1117" i="3"/>
  <c r="I1117" i="3"/>
  <c r="H1117" i="3"/>
  <c r="G1117" i="3"/>
  <c r="F1117" i="3"/>
  <c r="L1116" i="3"/>
  <c r="E1116" i="3"/>
  <c r="M1116" i="3" s="1"/>
  <c r="L1115" i="3"/>
  <c r="E1115" i="3"/>
  <c r="M1115" i="3" s="1"/>
  <c r="L1114" i="3"/>
  <c r="E1114" i="3"/>
  <c r="M1114" i="3" s="1"/>
  <c r="L1113" i="3"/>
  <c r="E1113" i="3"/>
  <c r="M1113" i="3" s="1"/>
  <c r="L1112" i="3"/>
  <c r="E1112" i="3"/>
  <c r="M1112" i="3" s="1"/>
  <c r="L1111" i="3"/>
  <c r="E1111" i="3"/>
  <c r="L1110" i="3"/>
  <c r="E1110" i="3"/>
  <c r="L1109" i="3"/>
  <c r="E1109" i="3"/>
  <c r="K1108" i="3"/>
  <c r="J1108" i="3"/>
  <c r="I1108" i="3"/>
  <c r="H1108" i="3"/>
  <c r="G1108" i="3"/>
  <c r="F1108" i="3"/>
  <c r="L1107" i="3"/>
  <c r="M1107" i="3"/>
  <c r="E1107" i="3"/>
  <c r="L1106" i="3"/>
  <c r="M1106" i="3" s="1"/>
  <c r="E1106" i="3"/>
  <c r="L1105" i="3"/>
  <c r="E1105" i="3"/>
  <c r="M1105" i="3" s="1"/>
  <c r="K1104" i="3"/>
  <c r="J1104" i="3"/>
  <c r="I1104" i="3"/>
  <c r="H1104" i="3"/>
  <c r="G1104" i="3"/>
  <c r="F1104" i="3"/>
  <c r="E1104" i="3"/>
  <c r="L1103" i="3"/>
  <c r="E1103" i="3"/>
  <c r="M1103" i="3" s="1"/>
  <c r="M1102" i="3"/>
  <c r="L1102" i="3"/>
  <c r="E1102" i="3"/>
  <c r="L1101" i="3"/>
  <c r="M1101" i="3"/>
  <c r="E1101" i="3"/>
  <c r="L1100" i="3"/>
  <c r="E1100" i="3"/>
  <c r="M1100" i="3"/>
  <c r="L1099" i="3"/>
  <c r="E1099" i="3"/>
  <c r="M1099" i="3" s="1"/>
  <c r="K1098" i="3"/>
  <c r="J1098" i="3"/>
  <c r="I1098" i="3"/>
  <c r="H1098" i="3"/>
  <c r="G1098" i="3"/>
  <c r="F1098" i="3"/>
  <c r="E1098" i="3"/>
  <c r="L1097" i="3"/>
  <c r="E1097" i="3"/>
  <c r="M1097" i="3" s="1"/>
  <c r="L1096" i="3"/>
  <c r="E1096" i="3"/>
  <c r="M1096" i="3" s="1"/>
  <c r="L1095" i="3"/>
  <c r="M1095" i="3"/>
  <c r="E1095" i="3"/>
  <c r="L1094" i="3"/>
  <c r="M1094" i="3" s="1"/>
  <c r="E1094" i="3"/>
  <c r="L1093" i="3"/>
  <c r="E1093" i="3"/>
  <c r="E1092" i="3" s="1"/>
  <c r="K1092" i="3"/>
  <c r="J1092" i="3"/>
  <c r="I1092" i="3"/>
  <c r="H1092" i="3"/>
  <c r="G1092" i="3"/>
  <c r="F1092" i="3"/>
  <c r="L1091" i="3"/>
  <c r="E1091" i="3"/>
  <c r="L1090" i="3"/>
  <c r="E1090" i="3"/>
  <c r="L1089" i="3"/>
  <c r="L1088" i="3" s="1"/>
  <c r="E1089" i="3"/>
  <c r="E1088" i="3" s="1"/>
  <c r="K1088" i="3"/>
  <c r="J1088" i="3"/>
  <c r="I1088" i="3"/>
  <c r="H1088" i="3"/>
  <c r="G1088" i="3"/>
  <c r="F1088" i="3"/>
  <c r="L1087" i="3"/>
  <c r="E1087" i="3"/>
  <c r="L1086" i="3"/>
  <c r="E1086" i="3"/>
  <c r="M1086" i="3" s="1"/>
  <c r="L1085" i="3"/>
  <c r="E1085" i="3"/>
  <c r="L1084" i="3"/>
  <c r="E1084" i="3"/>
  <c r="M1084" i="3" s="1"/>
  <c r="L1083" i="3"/>
  <c r="E1083" i="3"/>
  <c r="L1082" i="3"/>
  <c r="E1082" i="3"/>
  <c r="M1082" i="3" s="1"/>
  <c r="L1081" i="3"/>
  <c r="E1081" i="3"/>
  <c r="L1080" i="3"/>
  <c r="E1080" i="3"/>
  <c r="M1080" i="3" s="1"/>
  <c r="L1079" i="3"/>
  <c r="E1079" i="3"/>
  <c r="L1078" i="3"/>
  <c r="E1078" i="3"/>
  <c r="M1078" i="3" s="1"/>
  <c r="L1077" i="3"/>
  <c r="E1077" i="3"/>
  <c r="L1076" i="3"/>
  <c r="E1076" i="3"/>
  <c r="M1076" i="3" s="1"/>
  <c r="L1075" i="3"/>
  <c r="E1075" i="3"/>
  <c r="L1074" i="3"/>
  <c r="E1074" i="3"/>
  <c r="M1074" i="3" s="1"/>
  <c r="L1073" i="3"/>
  <c r="E1073" i="3"/>
  <c r="L1072" i="3"/>
  <c r="E1072" i="3"/>
  <c r="L1071" i="3"/>
  <c r="L1070" i="3" s="1"/>
  <c r="E1071" i="3"/>
  <c r="K1070" i="3"/>
  <c r="J1070" i="3"/>
  <c r="I1070" i="3"/>
  <c r="H1070" i="3"/>
  <c r="G1070" i="3"/>
  <c r="F1070" i="3"/>
  <c r="M1069" i="3"/>
  <c r="L1069" i="3"/>
  <c r="E1069" i="3"/>
  <c r="L1068" i="3"/>
  <c r="E1068" i="3"/>
  <c r="L1067" i="3"/>
  <c r="E1067" i="3"/>
  <c r="M1067" i="3"/>
  <c r="L1066" i="3"/>
  <c r="E1066" i="3"/>
  <c r="L1065" i="3"/>
  <c r="E1065" i="3"/>
  <c r="M1065" i="3" s="1"/>
  <c r="L1064" i="3"/>
  <c r="E1064" i="3"/>
  <c r="M1064" i="3" s="1"/>
  <c r="L1063" i="3"/>
  <c r="E1063" i="3"/>
  <c r="L1062" i="3"/>
  <c r="L1061" i="3" s="1"/>
  <c r="E1062" i="3"/>
  <c r="M1062" i="3" s="1"/>
  <c r="K1061" i="3"/>
  <c r="J1061" i="3"/>
  <c r="I1061" i="3"/>
  <c r="H1061" i="3"/>
  <c r="H1170" i="3" s="1"/>
  <c r="G1061" i="3"/>
  <c r="F1061" i="3"/>
  <c r="L1060" i="3"/>
  <c r="E1060" i="3"/>
  <c r="M1060" i="3" s="1"/>
  <c r="L1059" i="3"/>
  <c r="M1059" i="3" s="1"/>
  <c r="E1059" i="3"/>
  <c r="L1058" i="3"/>
  <c r="E1058" i="3"/>
  <c r="L1057" i="3"/>
  <c r="E1057" i="3"/>
  <c r="M1057" i="3"/>
  <c r="L1056" i="3"/>
  <c r="E1056" i="3"/>
  <c r="K1055" i="3"/>
  <c r="J1055" i="3"/>
  <c r="I1055" i="3"/>
  <c r="H1055" i="3"/>
  <c r="G1055" i="3"/>
  <c r="F1055" i="3"/>
  <c r="M1054" i="3"/>
  <c r="L1054" i="3"/>
  <c r="E1054" i="3"/>
  <c r="L1053" i="3"/>
  <c r="L1052" i="3" s="1"/>
  <c r="E1053" i="3"/>
  <c r="K1052" i="3"/>
  <c r="K1170" i="3" s="1"/>
  <c r="J1052" i="3"/>
  <c r="I1052" i="3"/>
  <c r="I1170" i="3" s="1"/>
  <c r="H1052" i="3"/>
  <c r="G1052" i="3"/>
  <c r="G1170" i="3" s="1"/>
  <c r="F1052" i="3"/>
  <c r="E1052" i="3"/>
  <c r="M1052" i="3" s="1"/>
  <c r="C1049" i="3"/>
  <c r="N1167" i="3"/>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M1024" i="3" s="1"/>
  <c r="L1023" i="3"/>
  <c r="E1023" i="3"/>
  <c r="M1023" i="3" s="1"/>
  <c r="L1022" i="3"/>
  <c r="L1021" i="3"/>
  <c r="E1022" i="3"/>
  <c r="L1020" i="3"/>
  <c r="E1020" i="3"/>
  <c r="M1020" i="3" s="1"/>
  <c r="L1019" i="3"/>
  <c r="M1019" i="3"/>
  <c r="E1019" i="3"/>
  <c r="L1018" i="3"/>
  <c r="M1018" i="3" s="1"/>
  <c r="E1018" i="3"/>
  <c r="L1017" i="3"/>
  <c r="E1017" i="3"/>
  <c r="M1017" i="3" s="1"/>
  <c r="K1016" i="3"/>
  <c r="J1016" i="3"/>
  <c r="I1016" i="3"/>
  <c r="H1016" i="3"/>
  <c r="G1016" i="3"/>
  <c r="F1016" i="3"/>
  <c r="E1016" i="3"/>
  <c r="L1015" i="3"/>
  <c r="E1015" i="3"/>
  <c r="M1015" i="3" s="1"/>
  <c r="M1014" i="3"/>
  <c r="L1014" i="3"/>
  <c r="E1014" i="3"/>
  <c r="L1013" i="3"/>
  <c r="L1012" i="3"/>
  <c r="E1013" i="3"/>
  <c r="K1012" i="3"/>
  <c r="J1012" i="3"/>
  <c r="I1012" i="3"/>
  <c r="H1012" i="3"/>
  <c r="G1012" i="3"/>
  <c r="F1012" i="3"/>
  <c r="E1012" i="3"/>
  <c r="M1012" i="3" s="1"/>
  <c r="L1011" i="3"/>
  <c r="E1011" i="3"/>
  <c r="M1011" i="3" s="1"/>
  <c r="L1010" i="3"/>
  <c r="E1010" i="3"/>
  <c r="M1010" i="3" s="1"/>
  <c r="L1009" i="3"/>
  <c r="E1009" i="3"/>
  <c r="L1008" i="3"/>
  <c r="M1008" i="3" s="1"/>
  <c r="E1008" i="3"/>
  <c r="L1007" i="3"/>
  <c r="E1007" i="3"/>
  <c r="L1006" i="3"/>
  <c r="M1006" i="3" s="1"/>
  <c r="E1006" i="3"/>
  <c r="L1005" i="3"/>
  <c r="E1005" i="3"/>
  <c r="K1004" i="3"/>
  <c r="J1004" i="3"/>
  <c r="I1004" i="3"/>
  <c r="H1004" i="3"/>
  <c r="G1004" i="3"/>
  <c r="F1004" i="3"/>
  <c r="L1003" i="3"/>
  <c r="E1003" i="3"/>
  <c r="M1003" i="3" s="1"/>
  <c r="L1002" i="3"/>
  <c r="E1002" i="3"/>
  <c r="L1001" i="3"/>
  <c r="L1000" i="3" s="1"/>
  <c r="E1001" i="3"/>
  <c r="K1000" i="3"/>
  <c r="J1000" i="3"/>
  <c r="I1000" i="3"/>
  <c r="H1000" i="3"/>
  <c r="G1000" i="3"/>
  <c r="F1000" i="3"/>
  <c r="L999" i="3"/>
  <c r="E999" i="3"/>
  <c r="M999" i="3" s="1"/>
  <c r="L998" i="3"/>
  <c r="E998" i="3"/>
  <c r="M998" i="3" s="1"/>
  <c r="L997" i="3"/>
  <c r="E997" i="3"/>
  <c r="M997" i="3"/>
  <c r="M996" i="3"/>
  <c r="L996" i="3"/>
  <c r="E996" i="3"/>
  <c r="L995" i="3"/>
  <c r="M995" i="3" s="1"/>
  <c r="E995" i="3"/>
  <c r="L994" i="3"/>
  <c r="L993" i="3"/>
  <c r="E994" i="3"/>
  <c r="M994" i="3" s="1"/>
  <c r="K993" i="3"/>
  <c r="J993" i="3"/>
  <c r="I993" i="3"/>
  <c r="H993" i="3"/>
  <c r="G993" i="3"/>
  <c r="F993" i="3"/>
  <c r="L992" i="3"/>
  <c r="E992" i="3"/>
  <c r="L991" i="3"/>
  <c r="E991" i="3"/>
  <c r="L990" i="3"/>
  <c r="E990" i="3"/>
  <c r="L989" i="3"/>
  <c r="E989" i="3"/>
  <c r="L988" i="3"/>
  <c r="E988" i="3"/>
  <c r="L987" i="3"/>
  <c r="L986" i="3" s="1"/>
  <c r="E987" i="3"/>
  <c r="M987" i="3" s="1"/>
  <c r="K986" i="3"/>
  <c r="J986" i="3"/>
  <c r="I986" i="3"/>
  <c r="H986" i="3"/>
  <c r="G986" i="3"/>
  <c r="F986" i="3"/>
  <c r="L985" i="3"/>
  <c r="E985" i="3"/>
  <c r="M985" i="3" s="1"/>
  <c r="L984" i="3"/>
  <c r="E984" i="3"/>
  <c r="L983" i="3"/>
  <c r="E983" i="3"/>
  <c r="M983" i="3" s="1"/>
  <c r="L982" i="3"/>
  <c r="E982" i="3"/>
  <c r="L981" i="3"/>
  <c r="E981" i="3"/>
  <c r="M981" i="3" s="1"/>
  <c r="L980" i="3"/>
  <c r="E980" i="3"/>
  <c r="L979" i="3"/>
  <c r="E979" i="3"/>
  <c r="M979" i="3" s="1"/>
  <c r="L978" i="3"/>
  <c r="L977" i="3" s="1"/>
  <c r="E978" i="3"/>
  <c r="K977" i="3"/>
  <c r="J977" i="3"/>
  <c r="I977" i="3"/>
  <c r="H977" i="3"/>
  <c r="G977" i="3"/>
  <c r="F977" i="3"/>
  <c r="L976" i="3"/>
  <c r="M976" i="3" s="1"/>
  <c r="E976" i="3"/>
  <c r="L975" i="3"/>
  <c r="E975" i="3"/>
  <c r="M975" i="3" s="1"/>
  <c r="L974" i="3"/>
  <c r="E974" i="3"/>
  <c r="M974" i="3" s="1"/>
  <c r="L973" i="3"/>
  <c r="E973" i="3"/>
  <c r="M973" i="3" s="1"/>
  <c r="L972" i="3"/>
  <c r="M972" i="3" s="1"/>
  <c r="E972" i="3"/>
  <c r="L971" i="3"/>
  <c r="E971" i="3"/>
  <c r="L970" i="3"/>
  <c r="E970" i="3"/>
  <c r="M970" i="3" s="1"/>
  <c r="L969" i="3"/>
  <c r="L968" i="3" s="1"/>
  <c r="E969" i="3"/>
  <c r="K968" i="3"/>
  <c r="J968" i="3"/>
  <c r="I968" i="3"/>
  <c r="H968" i="3"/>
  <c r="G968" i="3"/>
  <c r="F968" i="3"/>
  <c r="L967" i="3"/>
  <c r="E967" i="3"/>
  <c r="L966" i="3"/>
  <c r="E966" i="3"/>
  <c r="M966" i="3" s="1"/>
  <c r="L965" i="3"/>
  <c r="L964" i="3" s="1"/>
  <c r="E965" i="3"/>
  <c r="K964" i="3"/>
  <c r="J964" i="3"/>
  <c r="I964" i="3"/>
  <c r="H964" i="3"/>
  <c r="G964" i="3"/>
  <c r="F964" i="3"/>
  <c r="L963" i="3"/>
  <c r="E963" i="3"/>
  <c r="L962" i="3"/>
  <c r="E962" i="3"/>
  <c r="M962" i="3" s="1"/>
  <c r="L961" i="3"/>
  <c r="E961" i="3"/>
  <c r="L960" i="3"/>
  <c r="E960" i="3"/>
  <c r="L959" i="3"/>
  <c r="L958" i="3" s="1"/>
  <c r="E959" i="3"/>
  <c r="K958" i="3"/>
  <c r="J958" i="3"/>
  <c r="I958" i="3"/>
  <c r="H958" i="3"/>
  <c r="G958" i="3"/>
  <c r="F958" i="3"/>
  <c r="L957" i="3"/>
  <c r="E957" i="3"/>
  <c r="M957" i="3"/>
  <c r="L956" i="3"/>
  <c r="E956" i="3"/>
  <c r="M956" i="3" s="1"/>
  <c r="L955" i="3"/>
  <c r="M955" i="3" s="1"/>
  <c r="E955" i="3"/>
  <c r="L954" i="3"/>
  <c r="E954" i="3"/>
  <c r="L953" i="3"/>
  <c r="E953" i="3"/>
  <c r="E952" i="3" s="1"/>
  <c r="M953" i="3"/>
  <c r="K952" i="3"/>
  <c r="J952" i="3"/>
  <c r="I952" i="3"/>
  <c r="H952" i="3"/>
  <c r="G952" i="3"/>
  <c r="F952" i="3"/>
  <c r="L951" i="3"/>
  <c r="E951" i="3"/>
  <c r="M951" i="3" s="1"/>
  <c r="L950" i="3"/>
  <c r="E950" i="3"/>
  <c r="M950" i="3" s="1"/>
  <c r="L949" i="3"/>
  <c r="E949" i="3"/>
  <c r="E948" i="3" s="1"/>
  <c r="K948" i="3"/>
  <c r="J948" i="3"/>
  <c r="I948" i="3"/>
  <c r="H948" i="3"/>
  <c r="G948" i="3"/>
  <c r="F948" i="3"/>
  <c r="L947" i="3"/>
  <c r="M947" i="3"/>
  <c r="E947" i="3"/>
  <c r="L946" i="3"/>
  <c r="E946" i="3"/>
  <c r="M946" i="3"/>
  <c r="L945" i="3"/>
  <c r="E945" i="3"/>
  <c r="M945" i="3" s="1"/>
  <c r="M944" i="3"/>
  <c r="L944" i="3"/>
  <c r="E944" i="3"/>
  <c r="L943" i="3"/>
  <c r="M943" i="3"/>
  <c r="E943" i="3"/>
  <c r="L942" i="3"/>
  <c r="E942" i="3"/>
  <c r="M942" i="3"/>
  <c r="L941" i="3"/>
  <c r="E941" i="3"/>
  <c r="M941" i="3" s="1"/>
  <c r="M940" i="3"/>
  <c r="L940" i="3"/>
  <c r="E940" i="3"/>
  <c r="L939" i="3"/>
  <c r="M939" i="3"/>
  <c r="E939" i="3"/>
  <c r="L938" i="3"/>
  <c r="E938" i="3"/>
  <c r="M938" i="3"/>
  <c r="L937" i="3"/>
  <c r="E937" i="3"/>
  <c r="M937" i="3" s="1"/>
  <c r="M936" i="3"/>
  <c r="L936" i="3"/>
  <c r="E936" i="3"/>
  <c r="L935" i="3"/>
  <c r="M935" i="3"/>
  <c r="E935" i="3"/>
  <c r="L934" i="3"/>
  <c r="E934" i="3"/>
  <c r="M934" i="3"/>
  <c r="L933" i="3"/>
  <c r="E933" i="3"/>
  <c r="L932" i="3"/>
  <c r="E932" i="3"/>
  <c r="M932" i="3" s="1"/>
  <c r="L931" i="3"/>
  <c r="L930" i="3" s="1"/>
  <c r="E931" i="3"/>
  <c r="K930" i="3"/>
  <c r="J930" i="3"/>
  <c r="I930" i="3"/>
  <c r="H930" i="3"/>
  <c r="G930" i="3"/>
  <c r="F930" i="3"/>
  <c r="L929" i="3"/>
  <c r="E929" i="3"/>
  <c r="L928" i="3"/>
  <c r="E928" i="3"/>
  <c r="M928" i="3" s="1"/>
  <c r="L927" i="3"/>
  <c r="E927" i="3"/>
  <c r="M927" i="3" s="1"/>
  <c r="L926" i="3"/>
  <c r="E926" i="3"/>
  <c r="M926" i="3" s="1"/>
  <c r="L925" i="3"/>
  <c r="E925" i="3"/>
  <c r="L924" i="3"/>
  <c r="E924" i="3"/>
  <c r="M924" i="3" s="1"/>
  <c r="L923" i="3"/>
  <c r="E923" i="3"/>
  <c r="M923" i="3" s="1"/>
  <c r="L922" i="3"/>
  <c r="E922" i="3"/>
  <c r="M922" i="3" s="1"/>
  <c r="K921" i="3"/>
  <c r="J921" i="3"/>
  <c r="I921" i="3"/>
  <c r="H921" i="3"/>
  <c r="G921" i="3"/>
  <c r="F921" i="3"/>
  <c r="L920" i="3"/>
  <c r="E920" i="3"/>
  <c r="L919" i="3"/>
  <c r="E919" i="3"/>
  <c r="L918" i="3"/>
  <c r="E918" i="3"/>
  <c r="M918" i="3" s="1"/>
  <c r="L917" i="3"/>
  <c r="E917" i="3"/>
  <c r="L916" i="3"/>
  <c r="L915" i="3" s="1"/>
  <c r="E916" i="3"/>
  <c r="K915" i="3"/>
  <c r="J915" i="3"/>
  <c r="I915" i="3"/>
  <c r="H915" i="3"/>
  <c r="G915" i="3"/>
  <c r="F915" i="3"/>
  <c r="M914" i="3"/>
  <c r="L914" i="3"/>
  <c r="E914" i="3"/>
  <c r="L913" i="3"/>
  <c r="L912" i="3"/>
  <c r="E913" i="3"/>
  <c r="K912" i="3"/>
  <c r="J912" i="3"/>
  <c r="I912" i="3"/>
  <c r="H912" i="3"/>
  <c r="G912" i="3"/>
  <c r="F912" i="3"/>
  <c r="E912" i="3"/>
  <c r="C909" i="3"/>
  <c r="N1027"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M886" i="3"/>
  <c r="E886" i="3"/>
  <c r="M885" i="3"/>
  <c r="L884" i="3"/>
  <c r="E884" i="3"/>
  <c r="M884" i="3" s="1"/>
  <c r="L883" i="3"/>
  <c r="E883" i="3"/>
  <c r="L882" i="3"/>
  <c r="E882" i="3"/>
  <c r="M882" i="3" s="1"/>
  <c r="L880" i="3"/>
  <c r="M880" i="3" s="1"/>
  <c r="E880" i="3"/>
  <c r="L879" i="3"/>
  <c r="E879" i="3"/>
  <c r="M879" i="3" s="1"/>
  <c r="L878" i="3"/>
  <c r="E878" i="3"/>
  <c r="M878" i="3" s="1"/>
  <c r="M877" i="3"/>
  <c r="L877" i="3"/>
  <c r="E877" i="3"/>
  <c r="E876" i="3"/>
  <c r="K876" i="3"/>
  <c r="J876" i="3"/>
  <c r="I876" i="3"/>
  <c r="H876" i="3"/>
  <c r="G876" i="3"/>
  <c r="F876" i="3"/>
  <c r="L875" i="3"/>
  <c r="E875" i="3"/>
  <c r="M875" i="3" s="1"/>
  <c r="L874" i="3"/>
  <c r="E874" i="3"/>
  <c r="M874" i="3" s="1"/>
  <c r="L873" i="3"/>
  <c r="E873" i="3"/>
  <c r="E872" i="3" s="1"/>
  <c r="K872" i="3"/>
  <c r="J872" i="3"/>
  <c r="I872" i="3"/>
  <c r="H872" i="3"/>
  <c r="G872" i="3"/>
  <c r="F872" i="3"/>
  <c r="L871" i="3"/>
  <c r="E871" i="3"/>
  <c r="M871" i="3" s="1"/>
  <c r="L870" i="3"/>
  <c r="M870" i="3" s="1"/>
  <c r="E870" i="3"/>
  <c r="L869" i="3"/>
  <c r="E869" i="3"/>
  <c r="L868" i="3"/>
  <c r="L864" i="3" s="1"/>
  <c r="E868" i="3"/>
  <c r="L867" i="3"/>
  <c r="E867" i="3"/>
  <c r="M867" i="3"/>
  <c r="L866" i="3"/>
  <c r="E866" i="3"/>
  <c r="L865" i="3"/>
  <c r="E865" i="3"/>
  <c r="K864" i="3"/>
  <c r="J864" i="3"/>
  <c r="I864" i="3"/>
  <c r="H864" i="3"/>
  <c r="G864" i="3"/>
  <c r="F864" i="3"/>
  <c r="L863" i="3"/>
  <c r="M863" i="3" s="1"/>
  <c r="E863" i="3"/>
  <c r="L862" i="3"/>
  <c r="E862" i="3"/>
  <c r="M862" i="3" s="1"/>
  <c r="L861" i="3"/>
  <c r="L860" i="3" s="1"/>
  <c r="E861" i="3"/>
  <c r="K860" i="3"/>
  <c r="J860" i="3"/>
  <c r="I860" i="3"/>
  <c r="H860" i="3"/>
  <c r="G860" i="3"/>
  <c r="F860" i="3"/>
  <c r="L859" i="3"/>
  <c r="E859" i="3"/>
  <c r="M859" i="3" s="1"/>
  <c r="L858" i="3"/>
  <c r="E858" i="3"/>
  <c r="L857" i="3"/>
  <c r="E857" i="3"/>
  <c r="M857" i="3" s="1"/>
  <c r="L856" i="3"/>
  <c r="E856" i="3"/>
  <c r="L855" i="3"/>
  <c r="E855" i="3"/>
  <c r="L854" i="3"/>
  <c r="M854" i="3" s="1"/>
  <c r="E854" i="3"/>
  <c r="K853" i="3"/>
  <c r="J853" i="3"/>
  <c r="I853" i="3"/>
  <c r="H853" i="3"/>
  <c r="G853" i="3"/>
  <c r="F853" i="3"/>
  <c r="L852" i="3"/>
  <c r="E852" i="3"/>
  <c r="L851" i="3"/>
  <c r="E851" i="3"/>
  <c r="L850" i="3"/>
  <c r="E850" i="3"/>
  <c r="L849" i="3"/>
  <c r="E849" i="3"/>
  <c r="M849" i="3" s="1"/>
  <c r="L848" i="3"/>
  <c r="E848" i="3"/>
  <c r="M848" i="3" s="1"/>
  <c r="L847" i="3"/>
  <c r="M847" i="3" s="1"/>
  <c r="E847" i="3"/>
  <c r="K846" i="3"/>
  <c r="J846" i="3"/>
  <c r="I846" i="3"/>
  <c r="H846" i="3"/>
  <c r="G846" i="3"/>
  <c r="F846" i="3"/>
  <c r="L845" i="3"/>
  <c r="M845" i="3" s="1"/>
  <c r="E845" i="3"/>
  <c r="L844" i="3"/>
  <c r="E844" i="3"/>
  <c r="M844" i="3" s="1"/>
  <c r="L843" i="3"/>
  <c r="M843" i="3" s="1"/>
  <c r="E843" i="3"/>
  <c r="L842" i="3"/>
  <c r="M842" i="3" s="1"/>
  <c r="E842" i="3"/>
  <c r="L841" i="3"/>
  <c r="E841" i="3"/>
  <c r="L840" i="3"/>
  <c r="E840" i="3"/>
  <c r="L839" i="3"/>
  <c r="E839" i="3"/>
  <c r="M839" i="3" s="1"/>
  <c r="L838" i="3"/>
  <c r="E838" i="3"/>
  <c r="M838" i="3" s="1"/>
  <c r="K837" i="3"/>
  <c r="J837" i="3"/>
  <c r="I837" i="3"/>
  <c r="H837" i="3"/>
  <c r="G837" i="3"/>
  <c r="F837" i="3"/>
  <c r="L836" i="3"/>
  <c r="E836" i="3"/>
  <c r="L835" i="3"/>
  <c r="E835" i="3"/>
  <c r="L834" i="3"/>
  <c r="E834" i="3"/>
  <c r="L833" i="3"/>
  <c r="E833" i="3"/>
  <c r="M833" i="3" s="1"/>
  <c r="L832" i="3"/>
  <c r="E832" i="3"/>
  <c r="M832" i="3" s="1"/>
  <c r="M831" i="3"/>
  <c r="L831" i="3"/>
  <c r="E831" i="3"/>
  <c r="L830" i="3"/>
  <c r="M830" i="3"/>
  <c r="E830" i="3"/>
  <c r="L829" i="3"/>
  <c r="E829" i="3"/>
  <c r="E828" i="3"/>
  <c r="K828" i="3"/>
  <c r="J828" i="3"/>
  <c r="I828" i="3"/>
  <c r="H828" i="3"/>
  <c r="G828" i="3"/>
  <c r="F828" i="3"/>
  <c r="L827" i="3"/>
  <c r="E827" i="3"/>
  <c r="L826" i="3"/>
  <c r="E826" i="3"/>
  <c r="M826" i="3"/>
  <c r="L825" i="3"/>
  <c r="E825" i="3"/>
  <c r="E824" i="3" s="1"/>
  <c r="K824" i="3"/>
  <c r="J824" i="3"/>
  <c r="I824" i="3"/>
  <c r="H824" i="3"/>
  <c r="G824" i="3"/>
  <c r="F824" i="3"/>
  <c r="L823" i="3"/>
  <c r="E823" i="3"/>
  <c r="M823" i="3" s="1"/>
  <c r="L822" i="3"/>
  <c r="E822" i="3"/>
  <c r="M822" i="3" s="1"/>
  <c r="L821" i="3"/>
  <c r="E821" i="3"/>
  <c r="L820" i="3"/>
  <c r="E820" i="3"/>
  <c r="M820" i="3" s="1"/>
  <c r="L819" i="3"/>
  <c r="L818" i="3" s="1"/>
  <c r="M818" i="3" s="1"/>
  <c r="E819" i="3"/>
  <c r="M819" i="3" s="1"/>
  <c r="E818" i="3"/>
  <c r="K818" i="3"/>
  <c r="J818" i="3"/>
  <c r="I818" i="3"/>
  <c r="H818" i="3"/>
  <c r="G818" i="3"/>
  <c r="F818" i="3"/>
  <c r="M817" i="3"/>
  <c r="L817" i="3"/>
  <c r="E817" i="3"/>
  <c r="L816" i="3"/>
  <c r="E816" i="3"/>
  <c r="M816" i="3" s="1"/>
  <c r="L815" i="3"/>
  <c r="E815" i="3"/>
  <c r="L814" i="3"/>
  <c r="E814" i="3"/>
  <c r="M814" i="3" s="1"/>
  <c r="L813" i="3"/>
  <c r="E813" i="3"/>
  <c r="M813" i="3" s="1"/>
  <c r="E812" i="3"/>
  <c r="K812" i="3"/>
  <c r="J812" i="3"/>
  <c r="I812" i="3"/>
  <c r="H812" i="3"/>
  <c r="G812" i="3"/>
  <c r="F812" i="3"/>
  <c r="L811" i="3"/>
  <c r="E811" i="3"/>
  <c r="L810" i="3"/>
  <c r="E810" i="3"/>
  <c r="L809" i="3"/>
  <c r="E809" i="3"/>
  <c r="M809" i="3" s="1"/>
  <c r="K808" i="3"/>
  <c r="J808" i="3"/>
  <c r="I808" i="3"/>
  <c r="H808" i="3"/>
  <c r="G808" i="3"/>
  <c r="F808" i="3"/>
  <c r="L807" i="3"/>
  <c r="E807" i="3"/>
  <c r="L806" i="3"/>
  <c r="E806" i="3"/>
  <c r="M806" i="3" s="1"/>
  <c r="L805" i="3"/>
  <c r="E805" i="3"/>
  <c r="L804" i="3"/>
  <c r="E804" i="3"/>
  <c r="M804" i="3" s="1"/>
  <c r="L803" i="3"/>
  <c r="E803" i="3"/>
  <c r="M803" i="3" s="1"/>
  <c r="L802" i="3"/>
  <c r="E802" i="3"/>
  <c r="L801" i="3"/>
  <c r="E801" i="3"/>
  <c r="M801" i="3" s="1"/>
  <c r="L800" i="3"/>
  <c r="E800" i="3"/>
  <c r="L799" i="3"/>
  <c r="E799" i="3"/>
  <c r="M799" i="3" s="1"/>
  <c r="L798" i="3"/>
  <c r="M798" i="3" s="1"/>
  <c r="E798" i="3"/>
  <c r="L797" i="3"/>
  <c r="E797" i="3"/>
  <c r="M797" i="3" s="1"/>
  <c r="L796" i="3"/>
  <c r="E796" i="3"/>
  <c r="M796" i="3"/>
  <c r="L795" i="3"/>
  <c r="E795" i="3"/>
  <c r="L794" i="3"/>
  <c r="E794" i="3"/>
  <c r="M794" i="3" s="1"/>
  <c r="L793" i="3"/>
  <c r="E793" i="3"/>
  <c r="L792" i="3"/>
  <c r="E792" i="3"/>
  <c r="L791" i="3"/>
  <c r="L790" i="3" s="1"/>
  <c r="E791" i="3"/>
  <c r="K790" i="3"/>
  <c r="J790" i="3"/>
  <c r="I790" i="3"/>
  <c r="H790" i="3"/>
  <c r="G790" i="3"/>
  <c r="F790" i="3"/>
  <c r="L789" i="3"/>
  <c r="E789" i="3"/>
  <c r="M789" i="3" s="1"/>
  <c r="L788" i="3"/>
  <c r="E788" i="3"/>
  <c r="M788" i="3" s="1"/>
  <c r="L787" i="3"/>
  <c r="M787" i="3" s="1"/>
  <c r="E787" i="3"/>
  <c r="L786" i="3"/>
  <c r="E786" i="3"/>
  <c r="M786" i="3" s="1"/>
  <c r="L785" i="3"/>
  <c r="E785" i="3"/>
  <c r="L784" i="3"/>
  <c r="E784" i="3"/>
  <c r="M784" i="3" s="1"/>
  <c r="L783" i="3"/>
  <c r="M783" i="3" s="1"/>
  <c r="E783" i="3"/>
  <c r="L782" i="3"/>
  <c r="L781" i="3" s="1"/>
  <c r="E782" i="3"/>
  <c r="M782" i="3" s="1"/>
  <c r="K781" i="3"/>
  <c r="J781" i="3"/>
  <c r="I781" i="3"/>
  <c r="H781" i="3"/>
  <c r="G781" i="3"/>
  <c r="F781" i="3"/>
  <c r="L780" i="3"/>
  <c r="E780" i="3"/>
  <c r="M780" i="3" s="1"/>
  <c r="L779" i="3"/>
  <c r="E779" i="3"/>
  <c r="L778" i="3"/>
  <c r="E778" i="3"/>
  <c r="M778" i="3" s="1"/>
  <c r="L777" i="3"/>
  <c r="E777" i="3"/>
  <c r="L776" i="3"/>
  <c r="L775" i="3" s="1"/>
  <c r="E776" i="3"/>
  <c r="E775" i="3" s="1"/>
  <c r="M775" i="3" s="1"/>
  <c r="K775" i="3"/>
  <c r="J775" i="3"/>
  <c r="I775" i="3"/>
  <c r="I890" i="3" s="1"/>
  <c r="H775" i="3"/>
  <c r="G775" i="3"/>
  <c r="F775" i="3"/>
  <c r="L774" i="3"/>
  <c r="L772" i="3" s="1"/>
  <c r="E774" i="3"/>
  <c r="L773" i="3"/>
  <c r="E773" i="3"/>
  <c r="K772" i="3"/>
  <c r="K890" i="3" s="1"/>
  <c r="J772" i="3"/>
  <c r="J890" i="3" s="1"/>
  <c r="I772" i="3"/>
  <c r="H772" i="3"/>
  <c r="G772" i="3"/>
  <c r="G890" i="3" s="1"/>
  <c r="F772"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6" i="3" s="1"/>
  <c r="M745" i="3"/>
  <c r="L744" i="3"/>
  <c r="M744" i="3" s="1"/>
  <c r="E744" i="3"/>
  <c r="L743" i="3"/>
  <c r="E743" i="3"/>
  <c r="M743" i="3" s="1"/>
  <c r="L742" i="3"/>
  <c r="L741" i="3" s="1"/>
  <c r="E742" i="3"/>
  <c r="L740" i="3"/>
  <c r="E740" i="3"/>
  <c r="M740" i="3"/>
  <c r="L739" i="3"/>
  <c r="E739" i="3"/>
  <c r="M739" i="3" s="1"/>
  <c r="L738" i="3"/>
  <c r="M738" i="3" s="1"/>
  <c r="E738" i="3"/>
  <c r="L737" i="3"/>
  <c r="E737" i="3"/>
  <c r="M737" i="3" s="1"/>
  <c r="K736" i="3"/>
  <c r="J736" i="3"/>
  <c r="I736" i="3"/>
  <c r="H736" i="3"/>
  <c r="G736" i="3"/>
  <c r="F736" i="3"/>
  <c r="L735" i="3"/>
  <c r="E735" i="3"/>
  <c r="L734" i="3"/>
  <c r="E734" i="3"/>
  <c r="E732" i="3"/>
  <c r="L733" i="3"/>
  <c r="E733" i="3"/>
  <c r="M733" i="3" s="1"/>
  <c r="K732" i="3"/>
  <c r="J732" i="3"/>
  <c r="I732" i="3"/>
  <c r="H732" i="3"/>
  <c r="G732" i="3"/>
  <c r="F732" i="3"/>
  <c r="L731" i="3"/>
  <c r="E731" i="3"/>
  <c r="M731" i="3" s="1"/>
  <c r="M730" i="3"/>
  <c r="L730" i="3"/>
  <c r="E730" i="3"/>
  <c r="L729" i="3"/>
  <c r="E729" i="3"/>
  <c r="M729" i="3" s="1"/>
  <c r="L728" i="3"/>
  <c r="E728" i="3"/>
  <c r="M728" i="3"/>
  <c r="L727" i="3"/>
  <c r="E727" i="3"/>
  <c r="M727" i="3" s="1"/>
  <c r="L726" i="3"/>
  <c r="E726" i="3"/>
  <c r="L725" i="3"/>
  <c r="L724" i="3" s="1"/>
  <c r="M724" i="3" s="1"/>
  <c r="E725" i="3"/>
  <c r="M725" i="3"/>
  <c r="K724" i="3"/>
  <c r="J724" i="3"/>
  <c r="I724" i="3"/>
  <c r="H724" i="3"/>
  <c r="G724" i="3"/>
  <c r="F724" i="3"/>
  <c r="L723" i="3"/>
  <c r="E723" i="3"/>
  <c r="M723" i="3" s="1"/>
  <c r="L722" i="3"/>
  <c r="E722" i="3"/>
  <c r="E720" i="3"/>
  <c r="L721" i="3"/>
  <c r="M721" i="3" s="1"/>
  <c r="E721" i="3"/>
  <c r="K720" i="3"/>
  <c r="J720" i="3"/>
  <c r="I720" i="3"/>
  <c r="H720" i="3"/>
  <c r="G720" i="3"/>
  <c r="F720" i="3"/>
  <c r="L719" i="3"/>
  <c r="E719" i="3"/>
  <c r="L718" i="3"/>
  <c r="M718" i="3" s="1"/>
  <c r="E718" i="3"/>
  <c r="L717" i="3"/>
  <c r="E717" i="3"/>
  <c r="M717" i="3" s="1"/>
  <c r="L716" i="3"/>
  <c r="E716" i="3"/>
  <c r="M716" i="3" s="1"/>
  <c r="L715" i="3"/>
  <c r="M715" i="3"/>
  <c r="E715" i="3"/>
  <c r="L714" i="3"/>
  <c r="E714" i="3"/>
  <c r="M714" i="3" s="1"/>
  <c r="K713" i="3"/>
  <c r="J713" i="3"/>
  <c r="I713" i="3"/>
  <c r="H713" i="3"/>
  <c r="G713" i="3"/>
  <c r="F713" i="3"/>
  <c r="L712" i="3"/>
  <c r="E712" i="3"/>
  <c r="M712" i="3" s="1"/>
  <c r="L711" i="3"/>
  <c r="E711" i="3"/>
  <c r="L710" i="3"/>
  <c r="E710" i="3"/>
  <c r="L709" i="3"/>
  <c r="E709" i="3"/>
  <c r="M709" i="3" s="1"/>
  <c r="L708" i="3"/>
  <c r="E708" i="3"/>
  <c r="M708" i="3" s="1"/>
  <c r="L707" i="3"/>
  <c r="E707" i="3"/>
  <c r="M707" i="3"/>
  <c r="K706" i="3"/>
  <c r="J706" i="3"/>
  <c r="I706" i="3"/>
  <c r="H706" i="3"/>
  <c r="G706" i="3"/>
  <c r="F706" i="3"/>
  <c r="L705" i="3"/>
  <c r="E705" i="3"/>
  <c r="M705" i="3" s="1"/>
  <c r="L704" i="3"/>
  <c r="E704" i="3"/>
  <c r="M704" i="3"/>
  <c r="L703" i="3"/>
  <c r="M703" i="3" s="1"/>
  <c r="E703" i="3"/>
  <c r="L702" i="3"/>
  <c r="E702" i="3"/>
  <c r="L701" i="3"/>
  <c r="E701" i="3"/>
  <c r="M701" i="3" s="1"/>
  <c r="L700" i="3"/>
  <c r="E700" i="3"/>
  <c r="M700" i="3" s="1"/>
  <c r="L699" i="3"/>
  <c r="E699" i="3"/>
  <c r="M699" i="3" s="1"/>
  <c r="L698" i="3"/>
  <c r="M698" i="3" s="1"/>
  <c r="E698" i="3"/>
  <c r="K697" i="3"/>
  <c r="J697" i="3"/>
  <c r="I697" i="3"/>
  <c r="H697" i="3"/>
  <c r="G697" i="3"/>
  <c r="F697" i="3"/>
  <c r="L696" i="3"/>
  <c r="E696" i="3"/>
  <c r="M696" i="3" s="1"/>
  <c r="L695" i="3"/>
  <c r="E695" i="3"/>
  <c r="M695" i="3" s="1"/>
  <c r="L694" i="3"/>
  <c r="E694" i="3"/>
  <c r="M694" i="3" s="1"/>
  <c r="M693" i="3"/>
  <c r="L693" i="3"/>
  <c r="E693" i="3"/>
  <c r="L692" i="3"/>
  <c r="E692" i="3"/>
  <c r="M692" i="3" s="1"/>
  <c r="L691" i="3"/>
  <c r="E691" i="3"/>
  <c r="M691" i="3"/>
  <c r="L690" i="3"/>
  <c r="E690" i="3"/>
  <c r="L689" i="3"/>
  <c r="E689" i="3"/>
  <c r="M689" i="3" s="1"/>
  <c r="K688" i="3"/>
  <c r="J688" i="3"/>
  <c r="I688" i="3"/>
  <c r="H688" i="3"/>
  <c r="G688" i="3"/>
  <c r="F688" i="3"/>
  <c r="L687" i="3"/>
  <c r="E687" i="3"/>
  <c r="M687" i="3" s="1"/>
  <c r="L686" i="3"/>
  <c r="E686" i="3"/>
  <c r="L685" i="3"/>
  <c r="E685" i="3"/>
  <c r="E684" i="3" s="1"/>
  <c r="K684" i="3"/>
  <c r="J684" i="3"/>
  <c r="I684" i="3"/>
  <c r="H684" i="3"/>
  <c r="G684" i="3"/>
  <c r="F684" i="3"/>
  <c r="L683" i="3"/>
  <c r="E683" i="3"/>
  <c r="M683" i="3"/>
  <c r="L682" i="3"/>
  <c r="E682" i="3"/>
  <c r="M682" i="3" s="1"/>
  <c r="L681" i="3"/>
  <c r="M681" i="3" s="1"/>
  <c r="E681" i="3"/>
  <c r="L680" i="3"/>
  <c r="E680" i="3"/>
  <c r="M680" i="3" s="1"/>
  <c r="L679" i="3"/>
  <c r="L678" i="3" s="1"/>
  <c r="E679" i="3"/>
  <c r="K678" i="3"/>
  <c r="J678" i="3"/>
  <c r="I678" i="3"/>
  <c r="H678" i="3"/>
  <c r="G678" i="3"/>
  <c r="F678" i="3"/>
  <c r="L677" i="3"/>
  <c r="E677" i="3"/>
  <c r="L676" i="3"/>
  <c r="E676" i="3"/>
  <c r="M676" i="3" s="1"/>
  <c r="L675" i="3"/>
  <c r="E675" i="3"/>
  <c r="L674" i="3"/>
  <c r="E674" i="3"/>
  <c r="M674" i="3" s="1"/>
  <c r="L673" i="3"/>
  <c r="E673" i="3"/>
  <c r="K672" i="3"/>
  <c r="J672" i="3"/>
  <c r="I672" i="3"/>
  <c r="H672" i="3"/>
  <c r="G672" i="3"/>
  <c r="F672" i="3"/>
  <c r="L671" i="3"/>
  <c r="E671" i="3"/>
  <c r="M671" i="3" s="1"/>
  <c r="M670" i="3"/>
  <c r="L670" i="3"/>
  <c r="E670" i="3"/>
  <c r="L669" i="3"/>
  <c r="L668" i="3" s="1"/>
  <c r="E669" i="3"/>
  <c r="M669" i="3" s="1"/>
  <c r="K668" i="3"/>
  <c r="J668" i="3"/>
  <c r="I668" i="3"/>
  <c r="H668" i="3"/>
  <c r="G668" i="3"/>
  <c r="F668" i="3"/>
  <c r="L667" i="3"/>
  <c r="E667" i="3"/>
  <c r="L666" i="3"/>
  <c r="E666" i="3"/>
  <c r="M666" i="3" s="1"/>
  <c r="L665" i="3"/>
  <c r="M665" i="3" s="1"/>
  <c r="E665" i="3"/>
  <c r="L664" i="3"/>
  <c r="E664" i="3"/>
  <c r="M664" i="3" s="1"/>
  <c r="L663" i="3"/>
  <c r="E663" i="3"/>
  <c r="L662" i="3"/>
  <c r="E662" i="3"/>
  <c r="M662" i="3" s="1"/>
  <c r="L661" i="3"/>
  <c r="M661" i="3" s="1"/>
  <c r="E661" i="3"/>
  <c r="L660" i="3"/>
  <c r="E660" i="3"/>
  <c r="M660" i="3" s="1"/>
  <c r="L659" i="3"/>
  <c r="E659" i="3"/>
  <c r="L658" i="3"/>
  <c r="E658" i="3"/>
  <c r="M658" i="3" s="1"/>
  <c r="L657" i="3"/>
  <c r="M657" i="3" s="1"/>
  <c r="E657" i="3"/>
  <c r="L656" i="3"/>
  <c r="E656" i="3"/>
  <c r="M656" i="3" s="1"/>
  <c r="L655" i="3"/>
  <c r="E655" i="3"/>
  <c r="L654" i="3"/>
  <c r="E654" i="3"/>
  <c r="M654" i="3" s="1"/>
  <c r="L653" i="3"/>
  <c r="M653" i="3" s="1"/>
  <c r="E653" i="3"/>
  <c r="L652" i="3"/>
  <c r="E652" i="3"/>
  <c r="L651" i="3"/>
  <c r="M651" i="3" s="1"/>
  <c r="E651" i="3"/>
  <c r="K650" i="3"/>
  <c r="J650" i="3"/>
  <c r="I650" i="3"/>
  <c r="H650" i="3"/>
  <c r="G650" i="3"/>
  <c r="F650" i="3"/>
  <c r="L649" i="3"/>
  <c r="E649" i="3"/>
  <c r="L648" i="3"/>
  <c r="M648" i="3" s="1"/>
  <c r="E648" i="3"/>
  <c r="L647" i="3"/>
  <c r="E647" i="3"/>
  <c r="M647" i="3" s="1"/>
  <c r="L646" i="3"/>
  <c r="E646" i="3"/>
  <c r="M646" i="3" s="1"/>
  <c r="L645" i="3"/>
  <c r="M645" i="3"/>
  <c r="E645" i="3"/>
  <c r="L644" i="3"/>
  <c r="E644" i="3"/>
  <c r="L643" i="3"/>
  <c r="M643" i="3" s="1"/>
  <c r="E643" i="3"/>
  <c r="L642" i="3"/>
  <c r="E642" i="3"/>
  <c r="M642" i="3" s="1"/>
  <c r="K641" i="3"/>
  <c r="J641" i="3"/>
  <c r="I641" i="3"/>
  <c r="H641" i="3"/>
  <c r="G641" i="3"/>
  <c r="F641" i="3"/>
  <c r="L640" i="3"/>
  <c r="E640" i="3"/>
  <c r="M640" i="3" s="1"/>
  <c r="L639" i="3"/>
  <c r="M639" i="3"/>
  <c r="E639" i="3"/>
  <c r="L638" i="3"/>
  <c r="E638" i="3"/>
  <c r="L637" i="3"/>
  <c r="M637" i="3" s="1"/>
  <c r="E637" i="3"/>
  <c r="L636" i="3"/>
  <c r="E636" i="3"/>
  <c r="M636" i="3" s="1"/>
  <c r="K635" i="3"/>
  <c r="J635" i="3"/>
  <c r="I635" i="3"/>
  <c r="I750" i="3" s="1"/>
  <c r="H635" i="3"/>
  <c r="G635" i="3"/>
  <c r="F635" i="3"/>
  <c r="L634" i="3"/>
  <c r="E634" i="3"/>
  <c r="L633" i="3"/>
  <c r="E633" i="3"/>
  <c r="E632" i="3" s="1"/>
  <c r="K632" i="3"/>
  <c r="J632" i="3"/>
  <c r="I632" i="3"/>
  <c r="H632" i="3"/>
  <c r="G632" i="3"/>
  <c r="F632" i="3"/>
  <c r="F750" i="3" s="1"/>
  <c r="C629" i="3"/>
  <c r="N747" i="3"/>
  <c r="C628" i="3"/>
  <c r="L627" i="3"/>
  <c r="K627" i="3"/>
  <c r="J627" i="3"/>
  <c r="I627" i="3"/>
  <c r="H627" i="3"/>
  <c r="G627" i="3"/>
  <c r="F627" i="3"/>
  <c r="E627" i="3"/>
  <c r="L626" i="3"/>
  <c r="K626" i="3"/>
  <c r="J626" i="3"/>
  <c r="I626" i="3"/>
  <c r="H626" i="3"/>
  <c r="G626" i="3"/>
  <c r="F626" i="3"/>
  <c r="E626" i="3"/>
  <c r="I625" i="3"/>
  <c r="E625" i="3"/>
  <c r="E623" i="3"/>
  <c r="B622" i="3"/>
  <c r="F621" i="3"/>
  <c r="B619" i="3"/>
  <c r="F618" i="3"/>
  <c r="B618" i="3"/>
  <c r="E8" i="16"/>
  <c r="C8" i="16"/>
  <c r="F8" i="16"/>
  <c r="D8" i="16"/>
  <c r="J68" i="16"/>
  <c r="I68" i="16"/>
  <c r="J67" i="16"/>
  <c r="I67" i="16"/>
  <c r="J66" i="16"/>
  <c r="I66" i="16"/>
  <c r="J65" i="16"/>
  <c r="I65" i="16"/>
  <c r="H64" i="16"/>
  <c r="G64" i="16"/>
  <c r="F64" i="16"/>
  <c r="E64" i="16"/>
  <c r="I64" i="16" s="1"/>
  <c r="D64" i="16"/>
  <c r="C64" i="16"/>
  <c r="J63" i="16"/>
  <c r="I63" i="16"/>
  <c r="J62" i="16"/>
  <c r="I62" i="16"/>
  <c r="H61" i="16"/>
  <c r="G61" i="16"/>
  <c r="F61" i="16"/>
  <c r="E61" i="16"/>
  <c r="D61" i="16"/>
  <c r="J61" i="16" s="1"/>
  <c r="C61" i="16"/>
  <c r="J60" i="16"/>
  <c r="I60" i="16"/>
  <c r="J59" i="16"/>
  <c r="I59" i="16"/>
  <c r="H58" i="16"/>
  <c r="G58" i="16"/>
  <c r="F58" i="16"/>
  <c r="E58" i="16"/>
  <c r="D58" i="16"/>
  <c r="J58" i="16" s="1"/>
  <c r="C58" i="16"/>
  <c r="J57" i="16"/>
  <c r="I57" i="16"/>
  <c r="J56" i="16"/>
  <c r="I56" i="16"/>
  <c r="H55" i="16"/>
  <c r="G55" i="16"/>
  <c r="F55" i="16"/>
  <c r="E55" i="16"/>
  <c r="D55" i="16"/>
  <c r="C55" i="16"/>
  <c r="I55" i="16" s="1"/>
  <c r="J54" i="16"/>
  <c r="I54" i="16"/>
  <c r="J53" i="16"/>
  <c r="I53" i="16"/>
  <c r="H52" i="16"/>
  <c r="G52" i="16"/>
  <c r="F52" i="16"/>
  <c r="J52" i="16" s="1"/>
  <c r="E52" i="16"/>
  <c r="D52" i="16"/>
  <c r="C52" i="16"/>
  <c r="I52" i="16" s="1"/>
  <c r="J51" i="16"/>
  <c r="I51" i="16"/>
  <c r="J50" i="16"/>
  <c r="I50" i="16"/>
  <c r="H49" i="16"/>
  <c r="G49" i="16"/>
  <c r="F49" i="16"/>
  <c r="J49" i="16" s="1"/>
  <c r="E49" i="16"/>
  <c r="D49" i="16"/>
  <c r="C49" i="16"/>
  <c r="J48" i="16"/>
  <c r="I48" i="16"/>
  <c r="J47" i="16"/>
  <c r="I47" i="16"/>
  <c r="H46" i="16"/>
  <c r="G46" i="16"/>
  <c r="F46" i="16"/>
  <c r="E46" i="16"/>
  <c r="D46" i="16"/>
  <c r="C46" i="16"/>
  <c r="J45" i="16"/>
  <c r="I45" i="16"/>
  <c r="J44" i="16"/>
  <c r="I44" i="16"/>
  <c r="H43" i="16"/>
  <c r="G43" i="16"/>
  <c r="F43" i="16"/>
  <c r="E43" i="16"/>
  <c r="D43" i="16"/>
  <c r="J43" i="16" s="1"/>
  <c r="C43" i="16"/>
  <c r="I43" i="16" s="1"/>
  <c r="J42" i="16"/>
  <c r="I42" i="16"/>
  <c r="J41" i="16"/>
  <c r="I41" i="16"/>
  <c r="H40" i="16"/>
  <c r="H69" i="16" s="1"/>
  <c r="G40" i="16"/>
  <c r="F40" i="16"/>
  <c r="E40" i="16"/>
  <c r="D40" i="16"/>
  <c r="J40" i="16" s="1"/>
  <c r="C40" i="16"/>
  <c r="I40" i="16" s="1"/>
  <c r="C4" i="16"/>
  <c r="C3" i="16"/>
  <c r="J32" i="16"/>
  <c r="I32" i="16"/>
  <c r="J31" i="16"/>
  <c r="I31" i="16"/>
  <c r="J30" i="16"/>
  <c r="I30" i="16"/>
  <c r="J29" i="16"/>
  <c r="I29" i="16"/>
  <c r="J28" i="16"/>
  <c r="I28" i="16"/>
  <c r="J27" i="16"/>
  <c r="I27" i="16"/>
  <c r="F26" i="16"/>
  <c r="F24" i="16" s="1"/>
  <c r="F33" i="16" s="1"/>
  <c r="F35" i="16" s="1"/>
  <c r="F5" i="16" s="1"/>
  <c r="E26" i="16"/>
  <c r="D26" i="16"/>
  <c r="J26" i="16" s="1"/>
  <c r="C26" i="16"/>
  <c r="I26" i="16" s="1"/>
  <c r="J25" i="16"/>
  <c r="I25" i="16"/>
  <c r="E24" i="16"/>
  <c r="J23" i="16"/>
  <c r="I23" i="16"/>
  <c r="J22" i="16"/>
  <c r="I22" i="16"/>
  <c r="J21" i="16"/>
  <c r="I21" i="16"/>
  <c r="J20" i="16"/>
  <c r="I20" i="16"/>
  <c r="J19" i="16"/>
  <c r="I19" i="16"/>
  <c r="J18" i="16"/>
  <c r="I18" i="16"/>
  <c r="J17" i="16"/>
  <c r="I17" i="16"/>
  <c r="J16" i="16"/>
  <c r="I16" i="16"/>
  <c r="J15" i="16"/>
  <c r="I15" i="16"/>
  <c r="J14" i="16"/>
  <c r="I14" i="16"/>
  <c r="F13" i="16"/>
  <c r="E13" i="16"/>
  <c r="D13" i="16"/>
  <c r="J13" i="16" s="1"/>
  <c r="C13" i="16"/>
  <c r="I13" i="16" s="1"/>
  <c r="J12" i="16"/>
  <c r="I12" i="16"/>
  <c r="J11" i="16"/>
  <c r="I11" i="16"/>
  <c r="J10" i="16"/>
  <c r="I10" i="16"/>
  <c r="F9" i="16"/>
  <c r="E9" i="16"/>
  <c r="E33" i="16"/>
  <c r="D9" i="16"/>
  <c r="J9" i="16" s="1"/>
  <c r="C9" i="16"/>
  <c r="T147" i="11"/>
  <c r="T146" i="11"/>
  <c r="T145" i="11"/>
  <c r="T143" i="11"/>
  <c r="E9" i="3"/>
  <c r="E176" i="3" s="1"/>
  <c r="R82" i="11"/>
  <c r="Q82" i="11"/>
  <c r="P82" i="11"/>
  <c r="O82" i="11"/>
  <c r="N82" i="11"/>
  <c r="M82" i="11"/>
  <c r="S85" i="11"/>
  <c r="L85" i="11"/>
  <c r="T85" i="11"/>
  <c r="S84" i="11"/>
  <c r="L84" i="11"/>
  <c r="T84" i="11" s="1"/>
  <c r="S83" i="11"/>
  <c r="S82" i="11" s="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c r="K22" i="3"/>
  <c r="J22" i="3"/>
  <c r="I22" i="3"/>
  <c r="H22" i="3"/>
  <c r="G22" i="3"/>
  <c r="F22" i="3"/>
  <c r="L25" i="3"/>
  <c r="E25" i="3"/>
  <c r="M25" i="3"/>
  <c r="F10" i="3"/>
  <c r="B7" i="3"/>
  <c r="J26" i="11"/>
  <c r="K148" i="11"/>
  <c r="L144" i="11"/>
  <c r="T144" i="11" s="1"/>
  <c r="L2" i="15"/>
  <c r="P2" i="15"/>
  <c r="I11" i="14"/>
  <c r="C134" i="15"/>
  <c r="L6" i="15"/>
  <c r="Q9" i="15"/>
  <c r="P6" i="15"/>
  <c r="Q4" i="15"/>
  <c r="S6" i="15" s="1"/>
  <c r="T2" i="15"/>
  <c r="I2" i="15"/>
  <c r="G2" i="15"/>
  <c r="F2" i="15"/>
  <c r="B2" i="15"/>
  <c r="N126" i="15"/>
  <c r="I114" i="14"/>
  <c r="E114" i="14"/>
  <c r="E110" i="14"/>
  <c r="H107" i="14"/>
  <c r="G107" i="14"/>
  <c r="B107" i="14"/>
  <c r="I96" i="14"/>
  <c r="H96" i="14"/>
  <c r="G96" i="14"/>
  <c r="I94" i="14"/>
  <c r="H94" i="14"/>
  <c r="G94" i="14"/>
  <c r="F94" i="14" s="1"/>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F73" i="14" s="1"/>
  <c r="I72" i="14"/>
  <c r="H72" i="14"/>
  <c r="G72" i="14"/>
  <c r="I70" i="14"/>
  <c r="H70" i="14"/>
  <c r="G70" i="14"/>
  <c r="I69" i="14"/>
  <c r="H69" i="14"/>
  <c r="G69" i="14"/>
  <c r="I60" i="14"/>
  <c r="H60" i="14"/>
  <c r="G60" i="14"/>
  <c r="I29" i="14"/>
  <c r="H29" i="14"/>
  <c r="G29" i="14"/>
  <c r="I28" i="14"/>
  <c r="H28" i="14"/>
  <c r="G28" i="14"/>
  <c r="F28" i="14" s="1"/>
  <c r="I27" i="14"/>
  <c r="H27" i="14"/>
  <c r="G27" i="14"/>
  <c r="E15" i="14"/>
  <c r="B8" i="14"/>
  <c r="F13" i="14"/>
  <c r="E13" i="14"/>
  <c r="F11" i="14"/>
  <c r="B11" i="14"/>
  <c r="F81" i="14"/>
  <c r="F67" i="14"/>
  <c r="F61" i="14"/>
  <c r="F35" i="14"/>
  <c r="F34" i="14"/>
  <c r="F24" i="14"/>
  <c r="M21" i="11"/>
  <c r="L21" i="11"/>
  <c r="S25" i="11"/>
  <c r="I20" i="11"/>
  <c r="P24" i="11" s="1"/>
  <c r="M19" i="11"/>
  <c r="I19" i="11"/>
  <c r="I17" i="11"/>
  <c r="M16" i="11"/>
  <c r="L16" i="11"/>
  <c r="I16" i="11"/>
  <c r="I14" i="11"/>
  <c r="S144" i="11"/>
  <c r="S142" i="11"/>
  <c r="L142" i="11"/>
  <c r="T142" i="11" s="1"/>
  <c r="S141" i="11"/>
  <c r="L141" i="11"/>
  <c r="T141" i="11"/>
  <c r="S140" i="11"/>
  <c r="S139" i="11" s="1"/>
  <c r="L140" i="11"/>
  <c r="S138" i="11"/>
  <c r="L138" i="11"/>
  <c r="T138" i="11" s="1"/>
  <c r="S137" i="11"/>
  <c r="S134" i="11"/>
  <c r="L137" i="11"/>
  <c r="T137" i="11" s="1"/>
  <c r="S136" i="11"/>
  <c r="L136" i="11"/>
  <c r="T136" i="11"/>
  <c r="S135" i="11"/>
  <c r="L135" i="11"/>
  <c r="R134" i="11"/>
  <c r="Q134" i="11"/>
  <c r="P134" i="11"/>
  <c r="O134" i="11"/>
  <c r="N134" i="11"/>
  <c r="M134" i="11"/>
  <c r="S133" i="11"/>
  <c r="L133" i="11"/>
  <c r="T133" i="11"/>
  <c r="S132" i="11"/>
  <c r="L132" i="11"/>
  <c r="T132" i="11" s="1"/>
  <c r="S131" i="11"/>
  <c r="S130" i="11"/>
  <c r="L131" i="11"/>
  <c r="R130" i="11"/>
  <c r="Q130" i="11"/>
  <c r="P130" i="11"/>
  <c r="O130" i="11"/>
  <c r="N130" i="11"/>
  <c r="M130" i="11"/>
  <c r="S129" i="11"/>
  <c r="L129" i="11"/>
  <c r="T129" i="11"/>
  <c r="S128" i="11"/>
  <c r="L128" i="11"/>
  <c r="T128" i="11" s="1"/>
  <c r="S127" i="11"/>
  <c r="L127" i="11"/>
  <c r="S126" i="11"/>
  <c r="L126" i="11"/>
  <c r="T126" i="11"/>
  <c r="S125" i="11"/>
  <c r="L125" i="11"/>
  <c r="T125" i="11"/>
  <c r="S124" i="11"/>
  <c r="L124" i="11"/>
  <c r="T124" i="11" s="1"/>
  <c r="S123" i="11"/>
  <c r="L123" i="11"/>
  <c r="L122" i="11" s="1"/>
  <c r="R122" i="11"/>
  <c r="Q122" i="11"/>
  <c r="P122" i="11"/>
  <c r="O122" i="11"/>
  <c r="N122" i="11"/>
  <c r="M122" i="11"/>
  <c r="S121" i="11"/>
  <c r="L121" i="11"/>
  <c r="T121" i="11" s="1"/>
  <c r="S120" i="11"/>
  <c r="L120" i="11"/>
  <c r="T120" i="11" s="1"/>
  <c r="S119" i="11"/>
  <c r="S118" i="11" s="1"/>
  <c r="L119" i="11"/>
  <c r="R118" i="11"/>
  <c r="Q118" i="11"/>
  <c r="P118" i="11"/>
  <c r="O118" i="11"/>
  <c r="N118" i="11"/>
  <c r="M118" i="11"/>
  <c r="S117" i="11"/>
  <c r="L117" i="11"/>
  <c r="T117" i="11"/>
  <c r="S116" i="11"/>
  <c r="L116" i="11"/>
  <c r="T116" i="11"/>
  <c r="S115" i="11"/>
  <c r="L115" i="11"/>
  <c r="T115" i="11" s="1"/>
  <c r="S114" i="11"/>
  <c r="L114" i="11"/>
  <c r="S113" i="11"/>
  <c r="L113" i="11"/>
  <c r="T113" i="11"/>
  <c r="S112" i="11"/>
  <c r="S111" i="11" s="1"/>
  <c r="L112" i="11"/>
  <c r="T112" i="11"/>
  <c r="R111" i="11"/>
  <c r="Q111" i="11"/>
  <c r="P111" i="11"/>
  <c r="O111" i="11"/>
  <c r="N111" i="11"/>
  <c r="M111" i="11"/>
  <c r="S110" i="11"/>
  <c r="L110" i="11"/>
  <c r="T110" i="11"/>
  <c r="S109" i="11"/>
  <c r="L109" i="11"/>
  <c r="T109" i="11"/>
  <c r="S108" i="11"/>
  <c r="L108" i="11"/>
  <c r="T108" i="11" s="1"/>
  <c r="S107" i="11"/>
  <c r="L107" i="11"/>
  <c r="T107" i="11" s="1"/>
  <c r="S106" i="11"/>
  <c r="L106" i="11"/>
  <c r="T106" i="11" s="1"/>
  <c r="S105" i="11"/>
  <c r="S104" i="11" s="1"/>
  <c r="L105" i="11"/>
  <c r="T105" i="11"/>
  <c r="L104" i="11"/>
  <c r="T104" i="11" s="1"/>
  <c r="R104" i="11"/>
  <c r="Q104" i="11"/>
  <c r="P104" i="11"/>
  <c r="O104" i="11"/>
  <c r="N104" i="11"/>
  <c r="M104" i="11"/>
  <c r="S103" i="11"/>
  <c r="L103" i="11"/>
  <c r="T103" i="11" s="1"/>
  <c r="S102" i="11"/>
  <c r="L102" i="11"/>
  <c r="T102" i="11" s="1"/>
  <c r="S101" i="11"/>
  <c r="L101" i="11"/>
  <c r="T101" i="11"/>
  <c r="S100" i="11"/>
  <c r="L100" i="11"/>
  <c r="T100" i="11"/>
  <c r="S99" i="11"/>
  <c r="L99" i="11"/>
  <c r="T99" i="11" s="1"/>
  <c r="S98" i="11"/>
  <c r="L98" i="11"/>
  <c r="T98" i="11"/>
  <c r="S97" i="11"/>
  <c r="L97" i="11"/>
  <c r="T97" i="11"/>
  <c r="S96" i="11"/>
  <c r="L96" i="11"/>
  <c r="T96" i="11" s="1"/>
  <c r="R95" i="11"/>
  <c r="Q95" i="11"/>
  <c r="P95" i="11"/>
  <c r="O95" i="11"/>
  <c r="N95" i="11"/>
  <c r="M95" i="11"/>
  <c r="S94" i="11"/>
  <c r="L94" i="11"/>
  <c r="T94" i="11"/>
  <c r="S93" i="11"/>
  <c r="L93" i="11"/>
  <c r="T93" i="11" s="1"/>
  <c r="S91" i="11"/>
  <c r="S86" i="11"/>
  <c r="L91" i="11"/>
  <c r="T91" i="11" s="1"/>
  <c r="S90" i="11"/>
  <c r="L90" i="11"/>
  <c r="T90" i="11" s="1"/>
  <c r="S89" i="11"/>
  <c r="L89" i="11"/>
  <c r="T89" i="11"/>
  <c r="S88" i="11"/>
  <c r="L88" i="11"/>
  <c r="T88" i="11" s="1"/>
  <c r="S81" i="11"/>
  <c r="L81" i="11"/>
  <c r="T81" i="11" s="1"/>
  <c r="S80" i="11"/>
  <c r="L80" i="11"/>
  <c r="T80" i="11"/>
  <c r="S79" i="11"/>
  <c r="L79" i="11"/>
  <c r="T79" i="11"/>
  <c r="S78" i="11"/>
  <c r="L78" i="11"/>
  <c r="T78" i="11"/>
  <c r="S77" i="11"/>
  <c r="S76" i="11" s="1"/>
  <c r="L77" i="11"/>
  <c r="T77" i="11" s="1"/>
  <c r="R76" i="11"/>
  <c r="Q76" i="11"/>
  <c r="P76" i="11"/>
  <c r="O76" i="11"/>
  <c r="N76" i="11"/>
  <c r="M76" i="11"/>
  <c r="S75" i="11"/>
  <c r="L75" i="11"/>
  <c r="T75" i="11" s="1"/>
  <c r="S74" i="11"/>
  <c r="L74" i="11"/>
  <c r="T74" i="11" s="1"/>
  <c r="S73" i="11"/>
  <c r="L73" i="11"/>
  <c r="T73" i="11"/>
  <c r="S72" i="11"/>
  <c r="L72" i="11"/>
  <c r="T72" i="11"/>
  <c r="S71" i="11"/>
  <c r="L71" i="11"/>
  <c r="R70" i="11"/>
  <c r="Q70" i="11"/>
  <c r="P70" i="11"/>
  <c r="O70" i="11"/>
  <c r="N70" i="11"/>
  <c r="M70" i="11"/>
  <c r="S69" i="11"/>
  <c r="L69" i="11"/>
  <c r="T69" i="11" s="1"/>
  <c r="S68" i="11"/>
  <c r="L68" i="11"/>
  <c r="T68" i="11" s="1"/>
  <c r="S67" i="11"/>
  <c r="L67" i="11"/>
  <c r="R66" i="11"/>
  <c r="Q66" i="11"/>
  <c r="P66" i="11"/>
  <c r="O66" i="11"/>
  <c r="N66" i="11"/>
  <c r="M66" i="11"/>
  <c r="S65" i="11"/>
  <c r="L65" i="11"/>
  <c r="T65" i="11"/>
  <c r="S64" i="11"/>
  <c r="L64" i="11"/>
  <c r="T64" i="11"/>
  <c r="S63" i="11"/>
  <c r="L63" i="11"/>
  <c r="T63" i="11" s="1"/>
  <c r="S62" i="11"/>
  <c r="L62" i="11"/>
  <c r="T62" i="11" s="1"/>
  <c r="S61" i="11"/>
  <c r="L61" i="11"/>
  <c r="T61" i="11"/>
  <c r="S60" i="11"/>
  <c r="L60" i="11"/>
  <c r="T60" i="11"/>
  <c r="S59" i="11"/>
  <c r="L59" i="11"/>
  <c r="T59" i="11" s="1"/>
  <c r="S58" i="11"/>
  <c r="L58" i="11"/>
  <c r="T58" i="11"/>
  <c r="S57" i="11"/>
  <c r="L57" i="11"/>
  <c r="T57" i="11"/>
  <c r="S56" i="11"/>
  <c r="L56" i="11"/>
  <c r="T56" i="11" s="1"/>
  <c r="S55" i="11"/>
  <c r="L55" i="11"/>
  <c r="T55" i="11" s="1"/>
  <c r="S54" i="11"/>
  <c r="L54" i="11"/>
  <c r="T54" i="11"/>
  <c r="S53" i="11"/>
  <c r="L53" i="11"/>
  <c r="T53" i="11"/>
  <c r="S52" i="11"/>
  <c r="L52" i="11"/>
  <c r="T52" i="11" s="1"/>
  <c r="S51" i="11"/>
  <c r="L51" i="11"/>
  <c r="T51" i="11" s="1"/>
  <c r="S50" i="11"/>
  <c r="L50" i="11"/>
  <c r="T50" i="11"/>
  <c r="S49" i="11"/>
  <c r="L49" i="11"/>
  <c r="T49" i="11"/>
  <c r="R48" i="11"/>
  <c r="Q48" i="11"/>
  <c r="P48" i="11"/>
  <c r="O48" i="11"/>
  <c r="N48" i="11"/>
  <c r="M48" i="11"/>
  <c r="S47" i="11"/>
  <c r="L47" i="11"/>
  <c r="T47" i="11"/>
  <c r="S46" i="11"/>
  <c r="L46" i="11"/>
  <c r="T46" i="11"/>
  <c r="S45" i="11"/>
  <c r="S39" i="11" s="1"/>
  <c r="L45" i="11"/>
  <c r="T45" i="11"/>
  <c r="S44" i="11"/>
  <c r="L44" i="11"/>
  <c r="T44" i="11" s="1"/>
  <c r="S43" i="11"/>
  <c r="L43" i="11"/>
  <c r="T43" i="11"/>
  <c r="S42" i="11"/>
  <c r="L42" i="11"/>
  <c r="S41" i="11"/>
  <c r="L41" i="11"/>
  <c r="T41" i="11" s="1"/>
  <c r="S40" i="11"/>
  <c r="L40" i="11"/>
  <c r="T40" i="11" s="1"/>
  <c r="R39" i="11"/>
  <c r="Q39" i="11"/>
  <c r="P39" i="11"/>
  <c r="O39" i="11"/>
  <c r="N39" i="11"/>
  <c r="M39" i="11"/>
  <c r="S38" i="11"/>
  <c r="L38" i="11"/>
  <c r="T38" i="11" s="1"/>
  <c r="S37" i="11"/>
  <c r="L37" i="11"/>
  <c r="T37" i="11" s="1"/>
  <c r="S36" i="11"/>
  <c r="L36" i="11"/>
  <c r="T36" i="11"/>
  <c r="S35" i="11"/>
  <c r="L35" i="11"/>
  <c r="T35" i="11" s="1"/>
  <c r="S34" i="11"/>
  <c r="L34" i="11"/>
  <c r="T34" i="11" s="1"/>
  <c r="R33" i="11"/>
  <c r="Q33" i="11"/>
  <c r="P33" i="11"/>
  <c r="O33" i="11"/>
  <c r="N33" i="11"/>
  <c r="M33" i="11"/>
  <c r="S32" i="11"/>
  <c r="L32" i="11"/>
  <c r="T32" i="11" s="1"/>
  <c r="S31" i="11"/>
  <c r="S30" i="11"/>
  <c r="L31" i="11"/>
  <c r="R30" i="11"/>
  <c r="Q30" i="11"/>
  <c r="P30" i="11"/>
  <c r="O30" i="11"/>
  <c r="N30" i="11"/>
  <c r="M30" i="11"/>
  <c r="M148" i="11" s="1"/>
  <c r="J27" i="11"/>
  <c r="J28" i="11" s="1"/>
  <c r="B12" i="3"/>
  <c r="B1041" i="3" s="1"/>
  <c r="L599" i="3"/>
  <c r="E599" i="3"/>
  <c r="M599" i="3" s="1"/>
  <c r="L598" i="3"/>
  <c r="E598" i="3"/>
  <c r="M598" i="3" s="1"/>
  <c r="L597" i="3"/>
  <c r="E597" i="3"/>
  <c r="L596" i="3"/>
  <c r="E596" i="3"/>
  <c r="L595" i="3"/>
  <c r="E595" i="3"/>
  <c r="K594" i="3"/>
  <c r="I95" i="14" s="1"/>
  <c r="J594" i="3"/>
  <c r="H95" i="14" s="1"/>
  <c r="I594" i="3"/>
  <c r="G95" i="14" s="1"/>
  <c r="H594" i="3"/>
  <c r="G594" i="3"/>
  <c r="F594" i="3"/>
  <c r="L593" i="3"/>
  <c r="E593" i="3"/>
  <c r="L592" i="3"/>
  <c r="E592" i="3"/>
  <c r="E94" i="14" s="1"/>
  <c r="L591" i="3"/>
  <c r="E591" i="3"/>
  <c r="L590" i="3"/>
  <c r="E590" i="3"/>
  <c r="E589" i="3" s="1"/>
  <c r="M589" i="3" s="1"/>
  <c r="K589" i="3"/>
  <c r="J589" i="3"/>
  <c r="I589" i="3"/>
  <c r="H589" i="3"/>
  <c r="G589" i="3"/>
  <c r="F589" i="3"/>
  <c r="L588" i="3"/>
  <c r="E588" i="3"/>
  <c r="L587" i="3"/>
  <c r="E587" i="3"/>
  <c r="L586" i="3"/>
  <c r="E586" i="3"/>
  <c r="L585" i="3"/>
  <c r="E585" i="3"/>
  <c r="L584" i="3"/>
  <c r="E584" i="3"/>
  <c r="E74" i="14" s="1"/>
  <c r="L583" i="3"/>
  <c r="E583" i="3"/>
  <c r="L582" i="3"/>
  <c r="E582" i="3"/>
  <c r="M582" i="3" s="1"/>
  <c r="L581" i="3"/>
  <c r="E581" i="3"/>
  <c r="L580" i="3"/>
  <c r="E580" i="3"/>
  <c r="L579" i="3"/>
  <c r="E579" i="3"/>
  <c r="L578" i="3"/>
  <c r="E578" i="3"/>
  <c r="L577" i="3"/>
  <c r="E577" i="3"/>
  <c r="M577" i="3" s="1"/>
  <c r="L576" i="3"/>
  <c r="E576" i="3"/>
  <c r="M576" i="3" s="1"/>
  <c r="L575" i="3"/>
  <c r="E575" i="3"/>
  <c r="L574" i="3"/>
  <c r="E574" i="3"/>
  <c r="L573" i="3"/>
  <c r="E573" i="3"/>
  <c r="L572" i="3"/>
  <c r="E572" i="3"/>
  <c r="L571" i="3"/>
  <c r="E571" i="3"/>
  <c r="M571" i="3" s="1"/>
  <c r="L570" i="3"/>
  <c r="E570" i="3"/>
  <c r="P129" i="15" s="1"/>
  <c r="K569" i="3"/>
  <c r="J569" i="3"/>
  <c r="I569" i="3"/>
  <c r="H569" i="3"/>
  <c r="G569" i="3"/>
  <c r="F569" i="3"/>
  <c r="L568" i="3"/>
  <c r="E568" i="3"/>
  <c r="L567" i="3"/>
  <c r="E567" i="3"/>
  <c r="M567" i="3" s="1"/>
  <c r="L566" i="3"/>
  <c r="E566" i="3"/>
  <c r="L565" i="3"/>
  <c r="E565" i="3"/>
  <c r="L564" i="3"/>
  <c r="E564" i="3"/>
  <c r="L563" i="3"/>
  <c r="E563" i="3"/>
  <c r="M563" i="3" s="1"/>
  <c r="L562" i="3"/>
  <c r="Q117" i="15" s="1"/>
  <c r="E562" i="3"/>
  <c r="L561" i="3"/>
  <c r="E561" i="3"/>
  <c r="M561" i="3" s="1"/>
  <c r="L560" i="3"/>
  <c r="E560" i="3"/>
  <c r="M560" i="3" s="1"/>
  <c r="L559" i="3"/>
  <c r="E559" i="3"/>
  <c r="M559" i="3" s="1"/>
  <c r="L558" i="3"/>
  <c r="E558" i="3"/>
  <c r="M558" i="3" s="1"/>
  <c r="L557" i="3"/>
  <c r="E557" i="3"/>
  <c r="M557" i="3" s="1"/>
  <c r="L556" i="3"/>
  <c r="E556" i="3"/>
  <c r="M556" i="3" s="1"/>
  <c r="L555" i="3"/>
  <c r="E555" i="3"/>
  <c r="L554" i="3"/>
  <c r="E554" i="3"/>
  <c r="M554" i="3" s="1"/>
  <c r="L553" i="3"/>
  <c r="E553" i="3"/>
  <c r="L552" i="3"/>
  <c r="E552" i="3"/>
  <c r="L551" i="3"/>
  <c r="Q113" i="15"/>
  <c r="E551" i="3"/>
  <c r="P113" i="15" s="1"/>
  <c r="L550" i="3"/>
  <c r="Q112" i="15" s="1"/>
  <c r="E550" i="3"/>
  <c r="P112" i="15"/>
  <c r="L549" i="3"/>
  <c r="E549" i="3"/>
  <c r="M549" i="3" s="1"/>
  <c r="L548" i="3"/>
  <c r="E548" i="3"/>
  <c r="K547" i="3"/>
  <c r="J547" i="3"/>
  <c r="I547" i="3"/>
  <c r="H547" i="3"/>
  <c r="G547" i="3"/>
  <c r="F547" i="3"/>
  <c r="L546" i="3"/>
  <c r="E546" i="3"/>
  <c r="L545" i="3"/>
  <c r="L544" i="3" s="1"/>
  <c r="E545" i="3"/>
  <c r="M545" i="3" s="1"/>
  <c r="K544" i="3"/>
  <c r="J544" i="3"/>
  <c r="I544" i="3"/>
  <c r="H544" i="3"/>
  <c r="G544" i="3"/>
  <c r="F544" i="3"/>
  <c r="L543" i="3"/>
  <c r="E543" i="3"/>
  <c r="L542" i="3"/>
  <c r="E542" i="3"/>
  <c r="M542" i="3" s="1"/>
  <c r="L541" i="3"/>
  <c r="L539" i="3" s="1"/>
  <c r="M539" i="3" s="1"/>
  <c r="E541" i="3"/>
  <c r="L540" i="3"/>
  <c r="E540" i="3"/>
  <c r="K539" i="3"/>
  <c r="I85" i="14" s="1"/>
  <c r="J539" i="3"/>
  <c r="H85" i="14" s="1"/>
  <c r="I539" i="3"/>
  <c r="G85" i="14" s="1"/>
  <c r="H539" i="3"/>
  <c r="G539" i="3"/>
  <c r="F539" i="3"/>
  <c r="L538" i="3"/>
  <c r="E538" i="3"/>
  <c r="L537" i="3"/>
  <c r="E537" i="3"/>
  <c r="L536" i="3"/>
  <c r="L534" i="3" s="1"/>
  <c r="E536" i="3"/>
  <c r="M536" i="3" s="1"/>
  <c r="L535" i="3"/>
  <c r="E535" i="3"/>
  <c r="K534" i="3"/>
  <c r="I89" i="14" s="1"/>
  <c r="J534" i="3"/>
  <c r="H89" i="14" s="1"/>
  <c r="I534" i="3"/>
  <c r="G89" i="14" s="1"/>
  <c r="H534" i="3"/>
  <c r="G534" i="3"/>
  <c r="F534" i="3"/>
  <c r="L533" i="3"/>
  <c r="E533" i="3"/>
  <c r="M533" i="3"/>
  <c r="L532" i="3"/>
  <c r="E532" i="3"/>
  <c r="L531" i="3"/>
  <c r="E531" i="3"/>
  <c r="M531" i="3" s="1"/>
  <c r="L530" i="3"/>
  <c r="E530" i="3"/>
  <c r="M530" i="3" s="1"/>
  <c r="L529" i="3"/>
  <c r="E529" i="3"/>
  <c r="L528" i="3"/>
  <c r="M528" i="3" s="1"/>
  <c r="E528" i="3"/>
  <c r="K527" i="3"/>
  <c r="J527" i="3"/>
  <c r="I527" i="3"/>
  <c r="H527" i="3"/>
  <c r="G527" i="3"/>
  <c r="F527" i="3"/>
  <c r="L526" i="3"/>
  <c r="E526" i="3"/>
  <c r="L525" i="3"/>
  <c r="L524" i="3" s="1"/>
  <c r="E525" i="3"/>
  <c r="K524" i="3"/>
  <c r="I88" i="14" s="1"/>
  <c r="J524" i="3"/>
  <c r="H88" i="14" s="1"/>
  <c r="I524" i="3"/>
  <c r="H524" i="3"/>
  <c r="G524" i="3"/>
  <c r="F524" i="3"/>
  <c r="L523" i="3"/>
  <c r="E523" i="3"/>
  <c r="M523" i="3" s="1"/>
  <c r="L522" i="3"/>
  <c r="E522" i="3"/>
  <c r="M522" i="3" s="1"/>
  <c r="L521" i="3"/>
  <c r="E521" i="3"/>
  <c r="L520" i="3"/>
  <c r="E520" i="3"/>
  <c r="K519" i="3"/>
  <c r="J519" i="3"/>
  <c r="I519" i="3"/>
  <c r="H519" i="3"/>
  <c r="G519" i="3"/>
  <c r="F519" i="3"/>
  <c r="L518" i="3"/>
  <c r="M518" i="3" s="1"/>
  <c r="E518" i="3"/>
  <c r="L517" i="3"/>
  <c r="E517" i="3"/>
  <c r="L516" i="3"/>
  <c r="E516" i="3"/>
  <c r="K515" i="3"/>
  <c r="J515" i="3"/>
  <c r="I515" i="3"/>
  <c r="H515" i="3"/>
  <c r="G515" i="3"/>
  <c r="F515" i="3"/>
  <c r="L514" i="3"/>
  <c r="E514" i="3"/>
  <c r="L513" i="3"/>
  <c r="E513" i="3"/>
  <c r="M513" i="3" s="1"/>
  <c r="L512" i="3"/>
  <c r="E512" i="3"/>
  <c r="L511" i="3"/>
  <c r="E511" i="3"/>
  <c r="L510" i="3"/>
  <c r="M510" i="3" s="1"/>
  <c r="E510" i="3"/>
  <c r="L509" i="3"/>
  <c r="E509" i="3"/>
  <c r="M509" i="3" s="1"/>
  <c r="L508" i="3"/>
  <c r="E508" i="3"/>
  <c r="M508" i="3" s="1"/>
  <c r="L507" i="3"/>
  <c r="E507" i="3"/>
  <c r="K506" i="3"/>
  <c r="I87" i="14" s="1"/>
  <c r="J506" i="3"/>
  <c r="I506" i="3"/>
  <c r="G87" i="14"/>
  <c r="H506" i="3"/>
  <c r="G506" i="3"/>
  <c r="F506" i="3"/>
  <c r="L505" i="3"/>
  <c r="E505" i="3"/>
  <c r="L504" i="3"/>
  <c r="E504" i="3"/>
  <c r="M504" i="3" s="1"/>
  <c r="L503" i="3"/>
  <c r="E503" i="3"/>
  <c r="M503" i="3" s="1"/>
  <c r="L502" i="3"/>
  <c r="E502" i="3"/>
  <c r="L501" i="3"/>
  <c r="E501" i="3"/>
  <c r="M501" i="3" s="1"/>
  <c r="K500" i="3"/>
  <c r="I71" i="14" s="1"/>
  <c r="I68" i="14" s="1"/>
  <c r="J500" i="3"/>
  <c r="H71" i="14" s="1"/>
  <c r="H68" i="14" s="1"/>
  <c r="I500" i="3"/>
  <c r="G71" i="14" s="1"/>
  <c r="H500" i="3"/>
  <c r="G500" i="3"/>
  <c r="F500" i="3"/>
  <c r="L499" i="3"/>
  <c r="E499" i="3"/>
  <c r="L498" i="3"/>
  <c r="E498" i="3"/>
  <c r="L497" i="3"/>
  <c r="E497" i="3"/>
  <c r="M497" i="3"/>
  <c r="L496" i="3"/>
  <c r="E496" i="3"/>
  <c r="L495" i="3"/>
  <c r="E495" i="3"/>
  <c r="M495" i="3" s="1"/>
  <c r="L494" i="3"/>
  <c r="E494" i="3"/>
  <c r="L493" i="3"/>
  <c r="E493" i="3"/>
  <c r="L492" i="3"/>
  <c r="E492" i="3"/>
  <c r="L491" i="3"/>
  <c r="E491" i="3"/>
  <c r="L490" i="3"/>
  <c r="E490" i="3"/>
  <c r="L489" i="3"/>
  <c r="E489" i="3"/>
  <c r="L488" i="3"/>
  <c r="E488" i="3"/>
  <c r="L487" i="3"/>
  <c r="E487" i="3"/>
  <c r="L486" i="3"/>
  <c r="M486" i="3"/>
  <c r="E486" i="3"/>
  <c r="L485" i="3"/>
  <c r="M485" i="3" s="1"/>
  <c r="E485" i="3"/>
  <c r="K484" i="3"/>
  <c r="J484" i="3"/>
  <c r="I484" i="3"/>
  <c r="H484" i="3"/>
  <c r="G484" i="3"/>
  <c r="F484" i="3"/>
  <c r="L483" i="3"/>
  <c r="E483" i="3"/>
  <c r="L482" i="3"/>
  <c r="L481" i="3" s="1"/>
  <c r="E482" i="3"/>
  <c r="K481" i="3"/>
  <c r="J481" i="3"/>
  <c r="I481" i="3"/>
  <c r="H481" i="3"/>
  <c r="G481" i="3"/>
  <c r="F481" i="3"/>
  <c r="L480" i="3"/>
  <c r="Q98" i="15" s="1"/>
  <c r="G98" i="15" s="1"/>
  <c r="E480" i="3"/>
  <c r="L479" i="3"/>
  <c r="E479" i="3"/>
  <c r="L478" i="3"/>
  <c r="E478" i="3"/>
  <c r="L477" i="3"/>
  <c r="E477" i="3"/>
  <c r="L476" i="3"/>
  <c r="Q93" i="15"/>
  <c r="G93" i="15" s="1"/>
  <c r="E476" i="3"/>
  <c r="L475" i="3"/>
  <c r="E475" i="3"/>
  <c r="M475" i="3" s="1"/>
  <c r="K474" i="3"/>
  <c r="I80" i="14" s="1"/>
  <c r="I77" i="14" s="1"/>
  <c r="J474" i="3"/>
  <c r="H80" i="14" s="1"/>
  <c r="H77" i="14" s="1"/>
  <c r="I474" i="3"/>
  <c r="G80" i="14"/>
  <c r="H474" i="3"/>
  <c r="G474" i="3"/>
  <c r="F474" i="3"/>
  <c r="L473" i="3"/>
  <c r="M473" i="3" s="1"/>
  <c r="E473" i="3"/>
  <c r="L472" i="3"/>
  <c r="E472" i="3"/>
  <c r="E471" i="3" s="1"/>
  <c r="K471" i="3"/>
  <c r="J471" i="3"/>
  <c r="I471" i="3"/>
  <c r="H471" i="3"/>
  <c r="G471" i="3"/>
  <c r="F471" i="3"/>
  <c r="L470" i="3"/>
  <c r="E470" i="3"/>
  <c r="L469" i="3"/>
  <c r="L468" i="3" s="1"/>
  <c r="E469" i="3"/>
  <c r="K468" i="3"/>
  <c r="J468" i="3"/>
  <c r="I468" i="3"/>
  <c r="H468" i="3"/>
  <c r="G468" i="3"/>
  <c r="F468" i="3"/>
  <c r="F600" i="3" s="1"/>
  <c r="F449" i="3" s="1"/>
  <c r="L467" i="3"/>
  <c r="E467" i="3"/>
  <c r="L466" i="3"/>
  <c r="E466" i="3"/>
  <c r="L465" i="3"/>
  <c r="E465" i="3"/>
  <c r="K464" i="3"/>
  <c r="J464" i="3"/>
  <c r="H76" i="14" s="1"/>
  <c r="F76" i="14" s="1"/>
  <c r="I464" i="3"/>
  <c r="H464" i="3"/>
  <c r="G464" i="3"/>
  <c r="G600" i="3" s="1"/>
  <c r="G449" i="3" s="1"/>
  <c r="F464" i="3"/>
  <c r="E459" i="3"/>
  <c r="F457" i="3"/>
  <c r="F454" i="3"/>
  <c r="E443" i="3"/>
  <c r="F441" i="3"/>
  <c r="F438" i="3"/>
  <c r="L431" i="3"/>
  <c r="E431" i="3"/>
  <c r="M431" i="3" s="1"/>
  <c r="L430" i="3"/>
  <c r="E430" i="3"/>
  <c r="K429" i="3"/>
  <c r="J429" i="3"/>
  <c r="I429" i="3"/>
  <c r="I432" i="3"/>
  <c r="H429" i="3"/>
  <c r="H432" i="3" s="1"/>
  <c r="G429" i="3"/>
  <c r="G432" i="3"/>
  <c r="F429" i="3"/>
  <c r="F432" i="3" s="1"/>
  <c r="L428" i="3"/>
  <c r="E428" i="3"/>
  <c r="L427" i="3"/>
  <c r="E427" i="3"/>
  <c r="L426" i="3"/>
  <c r="E426" i="3"/>
  <c r="L425" i="3"/>
  <c r="E425" i="3"/>
  <c r="L421" i="3"/>
  <c r="E421" i="3"/>
  <c r="L420" i="3"/>
  <c r="E420" i="3"/>
  <c r="L419" i="3"/>
  <c r="E419" i="3"/>
  <c r="L418" i="3"/>
  <c r="E418" i="3"/>
  <c r="L417" i="3"/>
  <c r="E417" i="3"/>
  <c r="M417" i="3" s="1"/>
  <c r="L416" i="3"/>
  <c r="E416" i="3"/>
  <c r="K415" i="3"/>
  <c r="I62" i="14" s="1"/>
  <c r="J415" i="3"/>
  <c r="H62" i="14"/>
  <c r="I415" i="3"/>
  <c r="G62" i="14" s="1"/>
  <c r="H415" i="3"/>
  <c r="G415" i="3"/>
  <c r="F415" i="3"/>
  <c r="L414" i="3"/>
  <c r="E414" i="3"/>
  <c r="M414" i="3" s="1"/>
  <c r="L413" i="3"/>
  <c r="E413" i="3"/>
  <c r="E412" i="3" s="1"/>
  <c r="K412" i="3"/>
  <c r="J412" i="3"/>
  <c r="I412" i="3"/>
  <c r="H412" i="3"/>
  <c r="G412" i="3"/>
  <c r="F412" i="3"/>
  <c r="L411" i="3"/>
  <c r="E411" i="3"/>
  <c r="L410" i="3"/>
  <c r="E410" i="3"/>
  <c r="K409" i="3"/>
  <c r="J409" i="3"/>
  <c r="I409" i="3"/>
  <c r="H409" i="3"/>
  <c r="G409" i="3"/>
  <c r="F409" i="3"/>
  <c r="L408" i="3"/>
  <c r="E408" i="3"/>
  <c r="E60" i="14" s="1"/>
  <c r="L407" i="3"/>
  <c r="E407" i="3"/>
  <c r="L406" i="3"/>
  <c r="E406" i="3"/>
  <c r="K405" i="3"/>
  <c r="J405" i="3"/>
  <c r="I405" i="3"/>
  <c r="H405" i="3"/>
  <c r="G405" i="3"/>
  <c r="F405" i="3"/>
  <c r="L404" i="3"/>
  <c r="E404" i="3"/>
  <c r="L403" i="3"/>
  <c r="E403" i="3"/>
  <c r="K402" i="3"/>
  <c r="J402" i="3"/>
  <c r="I402" i="3"/>
  <c r="H402" i="3"/>
  <c r="G402" i="3"/>
  <c r="F402" i="3"/>
  <c r="L401" i="3"/>
  <c r="E401" i="3"/>
  <c r="M401" i="3" s="1"/>
  <c r="L400" i="3"/>
  <c r="L399" i="3"/>
  <c r="E400" i="3"/>
  <c r="K399" i="3"/>
  <c r="J399" i="3"/>
  <c r="I399" i="3"/>
  <c r="H399" i="3"/>
  <c r="G399" i="3"/>
  <c r="F399" i="3"/>
  <c r="L398" i="3"/>
  <c r="E398" i="3"/>
  <c r="L397" i="3"/>
  <c r="E397" i="3"/>
  <c r="L396" i="3"/>
  <c r="E396" i="3"/>
  <c r="L395" i="3"/>
  <c r="M395" i="3" s="1"/>
  <c r="E395" i="3"/>
  <c r="K394" i="3"/>
  <c r="J394" i="3"/>
  <c r="I394" i="3"/>
  <c r="H394" i="3"/>
  <c r="G394" i="3"/>
  <c r="F394" i="3"/>
  <c r="L393" i="3"/>
  <c r="E393" i="3"/>
  <c r="L392" i="3"/>
  <c r="E392" i="3"/>
  <c r="E391" i="3"/>
  <c r="K391" i="3"/>
  <c r="J391" i="3"/>
  <c r="I391" i="3"/>
  <c r="H391" i="3"/>
  <c r="G391" i="3"/>
  <c r="F391" i="3"/>
  <c r="L390" i="3"/>
  <c r="E390" i="3"/>
  <c r="L389" i="3"/>
  <c r="E389" i="3"/>
  <c r="L388" i="3"/>
  <c r="E388" i="3"/>
  <c r="M388" i="3" s="1"/>
  <c r="L387" i="3"/>
  <c r="E387" i="3"/>
  <c r="M387" i="3" s="1"/>
  <c r="K386" i="3"/>
  <c r="J386" i="3"/>
  <c r="I386" i="3"/>
  <c r="G58" i="14" s="1"/>
  <c r="H386" i="3"/>
  <c r="G386" i="3"/>
  <c r="F386" i="3"/>
  <c r="L385" i="3"/>
  <c r="E385" i="3"/>
  <c r="M385" i="3" s="1"/>
  <c r="L384" i="3"/>
  <c r="E384" i="3"/>
  <c r="L383" i="3"/>
  <c r="E383" i="3"/>
  <c r="M383" i="3" s="1"/>
  <c r="L382" i="3"/>
  <c r="E382" i="3"/>
  <c r="L381" i="3"/>
  <c r="E381" i="3"/>
  <c r="L380" i="3"/>
  <c r="M380" i="3" s="1"/>
  <c r="E380" i="3"/>
  <c r="L379" i="3"/>
  <c r="E379" i="3"/>
  <c r="E378" i="3" s="1"/>
  <c r="K378" i="3"/>
  <c r="J378" i="3"/>
  <c r="I378" i="3"/>
  <c r="H378" i="3"/>
  <c r="G378" i="3"/>
  <c r="F378" i="3"/>
  <c r="L377" i="3"/>
  <c r="E377" i="3"/>
  <c r="M377" i="3" s="1"/>
  <c r="L376" i="3"/>
  <c r="M376" i="3" s="1"/>
  <c r="E376" i="3"/>
  <c r="L375" i="3"/>
  <c r="E375" i="3"/>
  <c r="L374" i="3"/>
  <c r="E374" i="3"/>
  <c r="L373" i="3"/>
  <c r="E373" i="3"/>
  <c r="M373" i="3" s="1"/>
  <c r="L372" i="3"/>
  <c r="E372" i="3"/>
  <c r="M372" i="3" s="1"/>
  <c r="L371" i="3"/>
  <c r="E371" i="3"/>
  <c r="L370" i="3"/>
  <c r="E370" i="3"/>
  <c r="L369" i="3"/>
  <c r="E369" i="3"/>
  <c r="L368" i="3"/>
  <c r="E368" i="3"/>
  <c r="L367" i="3"/>
  <c r="E367" i="3"/>
  <c r="M367" i="3" s="1"/>
  <c r="L366" i="3"/>
  <c r="E366" i="3"/>
  <c r="M366" i="3" s="1"/>
  <c r="L365" i="3"/>
  <c r="E365" i="3"/>
  <c r="K364" i="3"/>
  <c r="J364" i="3"/>
  <c r="H57" i="14" s="1"/>
  <c r="I364" i="3"/>
  <c r="H364" i="3"/>
  <c r="G364" i="3"/>
  <c r="F364" i="3"/>
  <c r="E358" i="3"/>
  <c r="F356" i="3"/>
  <c r="F353" i="3"/>
  <c r="E181" i="3"/>
  <c r="F179" i="3"/>
  <c r="F176" i="3"/>
  <c r="L166" i="3"/>
  <c r="E166" i="3"/>
  <c r="M166" i="3" s="1"/>
  <c r="L165" i="3"/>
  <c r="E165" i="3"/>
  <c r="M165" i="3" s="1"/>
  <c r="L164" i="3"/>
  <c r="E164" i="3"/>
  <c r="L163" i="3"/>
  <c r="M163" i="3" s="1"/>
  <c r="E163" i="3"/>
  <c r="L162" i="3"/>
  <c r="E162" i="3"/>
  <c r="L161" i="3"/>
  <c r="E161" i="3"/>
  <c r="L160" i="3"/>
  <c r="E160" i="3"/>
  <c r="L159" i="3"/>
  <c r="E159" i="3"/>
  <c r="K158" i="3"/>
  <c r="J158" i="3"/>
  <c r="I158" i="3"/>
  <c r="H158" i="3"/>
  <c r="G158" i="3"/>
  <c r="F158" i="3"/>
  <c r="L157" i="3"/>
  <c r="E157" i="3"/>
  <c r="L156" i="3"/>
  <c r="E156" i="3"/>
  <c r="L155" i="3"/>
  <c r="E155" i="3"/>
  <c r="M155" i="3" s="1"/>
  <c r="L154" i="3"/>
  <c r="M154" i="3" s="1"/>
  <c r="E154" i="3"/>
  <c r="L153" i="3"/>
  <c r="E153" i="3"/>
  <c r="M153" i="3" s="1"/>
  <c r="L152" i="3"/>
  <c r="E152" i="3"/>
  <c r="L151" i="3"/>
  <c r="E151" i="3"/>
  <c r="L150" i="3"/>
  <c r="E150" i="3"/>
  <c r="K149" i="3"/>
  <c r="J149" i="3"/>
  <c r="I149" i="3"/>
  <c r="H149" i="3"/>
  <c r="G149" i="3"/>
  <c r="F149" i="3"/>
  <c r="L148" i="3"/>
  <c r="E148" i="3"/>
  <c r="M148" i="3"/>
  <c r="L147" i="3"/>
  <c r="E147" i="3"/>
  <c r="L146" i="3"/>
  <c r="E146" i="3"/>
  <c r="M146" i="3" s="1"/>
  <c r="L145" i="3"/>
  <c r="E145" i="3"/>
  <c r="L144" i="3"/>
  <c r="E144" i="3"/>
  <c r="L143" i="3"/>
  <c r="E143" i="3"/>
  <c r="L142" i="3"/>
  <c r="E142" i="3"/>
  <c r="L141" i="3"/>
  <c r="E141" i="3"/>
  <c r="K140" i="3"/>
  <c r="J140" i="3"/>
  <c r="I140" i="3"/>
  <c r="G37" i="14" s="1"/>
  <c r="H140" i="3"/>
  <c r="G140" i="3"/>
  <c r="F140" i="3"/>
  <c r="L139" i="3"/>
  <c r="E139" i="3"/>
  <c r="M139" i="3"/>
  <c r="L138" i="3"/>
  <c r="L137" i="3"/>
  <c r="Q45" i="15" s="1"/>
  <c r="G45" i="15" s="1"/>
  <c r="E138" i="3"/>
  <c r="E137" i="3" s="1"/>
  <c r="K137" i="3"/>
  <c r="I36" i="14" s="1"/>
  <c r="J137" i="3"/>
  <c r="H36" i="14" s="1"/>
  <c r="I137" i="3"/>
  <c r="G36" i="14" s="1"/>
  <c r="H137" i="3"/>
  <c r="G137" i="3"/>
  <c r="F137" i="3"/>
  <c r="L136" i="3"/>
  <c r="E136" i="3"/>
  <c r="L135" i="3"/>
  <c r="Q19" i="15" s="1"/>
  <c r="G19" i="15" s="1"/>
  <c r="E135" i="3"/>
  <c r="L134" i="3"/>
  <c r="E134" i="3"/>
  <c r="L133" i="3"/>
  <c r="Q25" i="15" s="1"/>
  <c r="G25" i="15" s="1"/>
  <c r="E133" i="3"/>
  <c r="M133" i="3" s="1"/>
  <c r="L132" i="3"/>
  <c r="E132" i="3"/>
  <c r="L131" i="3"/>
  <c r="E131" i="3"/>
  <c r="M131" i="3"/>
  <c r="L130" i="3"/>
  <c r="E130" i="3"/>
  <c r="M130" i="3" s="1"/>
  <c r="L129" i="3"/>
  <c r="E129" i="3"/>
  <c r="M129" i="3" s="1"/>
  <c r="L128" i="3"/>
  <c r="E128" i="3"/>
  <c r="L127" i="3"/>
  <c r="E127" i="3"/>
  <c r="M127" i="3" s="1"/>
  <c r="L126" i="3"/>
  <c r="E126" i="3"/>
  <c r="M126" i="3" s="1"/>
  <c r="L125" i="3"/>
  <c r="E125" i="3"/>
  <c r="L124" i="3"/>
  <c r="L123" i="3" s="1"/>
  <c r="E124" i="3"/>
  <c r="K123" i="3"/>
  <c r="I33" i="14" s="1"/>
  <c r="J123" i="3"/>
  <c r="H33" i="14"/>
  <c r="I123" i="3"/>
  <c r="G33" i="14"/>
  <c r="H123" i="3"/>
  <c r="G123" i="3"/>
  <c r="F123" i="3"/>
  <c r="L122" i="3"/>
  <c r="Q38" i="15" s="1"/>
  <c r="G38" i="15" s="1"/>
  <c r="E122" i="3"/>
  <c r="P38" i="15"/>
  <c r="F38" i="15" s="1"/>
  <c r="L121" i="3"/>
  <c r="E121" i="3"/>
  <c r="P37" i="15" s="1"/>
  <c r="F37" i="15" s="1"/>
  <c r="L120" i="3"/>
  <c r="Q36" i="15" s="1"/>
  <c r="G36" i="15" s="1"/>
  <c r="N36" i="15" s="1"/>
  <c r="E120" i="3"/>
  <c r="K119" i="3"/>
  <c r="J119" i="3"/>
  <c r="I119" i="3"/>
  <c r="H119" i="3"/>
  <c r="G119" i="3"/>
  <c r="F119" i="3"/>
  <c r="L118" i="3"/>
  <c r="E118" i="3"/>
  <c r="L117" i="3"/>
  <c r="E117" i="3"/>
  <c r="L116" i="3"/>
  <c r="E116" i="3"/>
  <c r="L115" i="3"/>
  <c r="E115" i="3"/>
  <c r="M115" i="3" s="1"/>
  <c r="L114" i="3"/>
  <c r="E114" i="3"/>
  <c r="L112" i="3"/>
  <c r="E112" i="3"/>
  <c r="L111" i="3"/>
  <c r="E111" i="3"/>
  <c r="K110" i="3"/>
  <c r="I32" i="14" s="1"/>
  <c r="J110" i="3"/>
  <c r="I110" i="3"/>
  <c r="G32" i="14" s="1"/>
  <c r="H110" i="3"/>
  <c r="G110" i="3"/>
  <c r="F110" i="3"/>
  <c r="L109" i="3"/>
  <c r="E109" i="3"/>
  <c r="L108" i="3"/>
  <c r="Q16" i="15"/>
  <c r="G16" i="15" s="1"/>
  <c r="E108" i="3"/>
  <c r="L107" i="3"/>
  <c r="Q27" i="15" s="1"/>
  <c r="G27" i="15" s="1"/>
  <c r="E107" i="3"/>
  <c r="K106" i="3"/>
  <c r="I31" i="14" s="1"/>
  <c r="J106" i="3"/>
  <c r="H31" i="14" s="1"/>
  <c r="I106" i="3"/>
  <c r="G31" i="14" s="1"/>
  <c r="H106" i="3"/>
  <c r="G106" i="3"/>
  <c r="F106" i="3"/>
  <c r="L105" i="3"/>
  <c r="E105" i="3"/>
  <c r="L104" i="3"/>
  <c r="E104" i="3"/>
  <c r="L103" i="3"/>
  <c r="E103" i="3"/>
  <c r="L102" i="3"/>
  <c r="E102" i="3"/>
  <c r="L101" i="3"/>
  <c r="E101" i="3"/>
  <c r="M101" i="3" s="1"/>
  <c r="L100" i="3"/>
  <c r="E100" i="3"/>
  <c r="L99" i="3"/>
  <c r="E99" i="3"/>
  <c r="L98" i="3"/>
  <c r="E98" i="3"/>
  <c r="L97" i="3"/>
  <c r="E97" i="3"/>
  <c r="L96" i="3"/>
  <c r="E96" i="3"/>
  <c r="L95" i="3"/>
  <c r="E95" i="3"/>
  <c r="M95" i="3" s="1"/>
  <c r="K94" i="3"/>
  <c r="J94" i="3"/>
  <c r="H30" i="14" s="1"/>
  <c r="I94" i="3"/>
  <c r="H94" i="3"/>
  <c r="G94" i="3"/>
  <c r="F94" i="3"/>
  <c r="L93" i="3"/>
  <c r="E93" i="3"/>
  <c r="L92" i="3"/>
  <c r="E92" i="3"/>
  <c r="L91" i="3"/>
  <c r="E91" i="3"/>
  <c r="K90" i="3"/>
  <c r="I90" i="3"/>
  <c r="G30" i="14" s="1"/>
  <c r="H90" i="3"/>
  <c r="F90" i="3"/>
  <c r="L89" i="3"/>
  <c r="E89" i="3"/>
  <c r="L88" i="3"/>
  <c r="E88" i="3"/>
  <c r="M88" i="3" s="1"/>
  <c r="L86" i="3"/>
  <c r="E86" i="3"/>
  <c r="M86" i="3" s="1"/>
  <c r="L85" i="3"/>
  <c r="E85" i="3"/>
  <c r="L84" i="3"/>
  <c r="E84" i="3"/>
  <c r="L83" i="3"/>
  <c r="E83" i="3"/>
  <c r="M83" i="3"/>
  <c r="L82" i="3"/>
  <c r="E82" i="3"/>
  <c r="M82" i="3" s="1"/>
  <c r="L81" i="3"/>
  <c r="E81" i="3"/>
  <c r="L80" i="3"/>
  <c r="E80" i="3"/>
  <c r="L79" i="3"/>
  <c r="E79" i="3"/>
  <c r="L78" i="3"/>
  <c r="E78" i="3"/>
  <c r="L77" i="3"/>
  <c r="Q17" i="15"/>
  <c r="G17" i="15" s="1"/>
  <c r="N17" i="15" s="1"/>
  <c r="E77" i="3"/>
  <c r="L76" i="3"/>
  <c r="E76" i="3"/>
  <c r="M76" i="3" s="1"/>
  <c r="L75" i="3"/>
  <c r="E75" i="3"/>
  <c r="K74" i="3"/>
  <c r="I26" i="14" s="1"/>
  <c r="J74" i="3"/>
  <c r="H26" i="14" s="1"/>
  <c r="I74" i="3"/>
  <c r="G26" i="14" s="1"/>
  <c r="F26" i="14" s="1"/>
  <c r="H74" i="3"/>
  <c r="G74" i="3"/>
  <c r="F74" i="3"/>
  <c r="L73" i="3"/>
  <c r="E73" i="3"/>
  <c r="M73" i="3" s="1"/>
  <c r="L72" i="3"/>
  <c r="E72" i="3"/>
  <c r="L71" i="3"/>
  <c r="E71" i="3"/>
  <c r="L70" i="3"/>
  <c r="E70" i="3"/>
  <c r="L69" i="3"/>
  <c r="E69" i="3"/>
  <c r="L68" i="3"/>
  <c r="M68" i="3" s="1"/>
  <c r="E68" i="3"/>
  <c r="L67" i="3"/>
  <c r="E67" i="3"/>
  <c r="M67" i="3" s="1"/>
  <c r="L66" i="3"/>
  <c r="E66" i="3"/>
  <c r="K65" i="3"/>
  <c r="J65" i="3"/>
  <c r="I65" i="3"/>
  <c r="H65" i="3"/>
  <c r="G65" i="3"/>
  <c r="F65" i="3"/>
  <c r="L64" i="3"/>
  <c r="E64" i="3"/>
  <c r="L63" i="3"/>
  <c r="E63" i="3"/>
  <c r="L62" i="3"/>
  <c r="E62" i="3"/>
  <c r="K61" i="3"/>
  <c r="J61" i="3"/>
  <c r="I61" i="3"/>
  <c r="H61" i="3"/>
  <c r="G61" i="3"/>
  <c r="F61" i="3"/>
  <c r="L60" i="3"/>
  <c r="E60" i="3"/>
  <c r="M60" i="3" s="1"/>
  <c r="L59" i="3"/>
  <c r="E59" i="3"/>
  <c r="E58" i="3" s="1"/>
  <c r="K58" i="3"/>
  <c r="J58" i="3"/>
  <c r="I58" i="3"/>
  <c r="H58" i="3"/>
  <c r="G58" i="3"/>
  <c r="F58" i="3"/>
  <c r="L57" i="3"/>
  <c r="E57" i="3"/>
  <c r="M57" i="3" s="1"/>
  <c r="L56" i="3"/>
  <c r="M56" i="3"/>
  <c r="E56" i="3"/>
  <c r="L55" i="3"/>
  <c r="E55" i="3"/>
  <c r="L54" i="3"/>
  <c r="M54" i="3" s="1"/>
  <c r="E54" i="3"/>
  <c r="L53" i="3"/>
  <c r="E53" i="3"/>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E42" i="3"/>
  <c r="L41" i="3"/>
  <c r="E41" i="3"/>
  <c r="M41" i="3" s="1"/>
  <c r="L40" i="3"/>
  <c r="E40" i="3"/>
  <c r="K39" i="3"/>
  <c r="J39" i="3"/>
  <c r="I39" i="3"/>
  <c r="H39" i="3"/>
  <c r="G39" i="3"/>
  <c r="F39" i="3"/>
  <c r="L38" i="3"/>
  <c r="E38" i="3"/>
  <c r="L37" i="3"/>
  <c r="E37" i="3"/>
  <c r="L36" i="3"/>
  <c r="E36" i="3"/>
  <c r="L35" i="3"/>
  <c r="E35" i="3"/>
  <c r="L34" i="3"/>
  <c r="L33" i="3" s="1"/>
  <c r="E34" i="3"/>
  <c r="M34" i="3" s="1"/>
  <c r="K33" i="3"/>
  <c r="J33" i="3"/>
  <c r="I33" i="3"/>
  <c r="H33" i="3"/>
  <c r="G33" i="3"/>
  <c r="F33" i="3"/>
  <c r="L32" i="3"/>
  <c r="E32" i="3"/>
  <c r="L31" i="3"/>
  <c r="E31" i="3"/>
  <c r="L30" i="3"/>
  <c r="E30" i="3"/>
  <c r="L29" i="3"/>
  <c r="E29" i="3"/>
  <c r="K28" i="3"/>
  <c r="K167" i="3"/>
  <c r="J28" i="3"/>
  <c r="I28" i="3"/>
  <c r="I167" i="3" s="1"/>
  <c r="H28" i="3"/>
  <c r="G28" i="3"/>
  <c r="F28" i="3"/>
  <c r="F167" i="3"/>
  <c r="L27" i="3"/>
  <c r="M27" i="3"/>
  <c r="E27" i="3"/>
  <c r="L26" i="3"/>
  <c r="M26" i="3" s="1"/>
  <c r="E26" i="3"/>
  <c r="L24" i="3"/>
  <c r="E24" i="3"/>
  <c r="L23" i="3"/>
  <c r="E23" i="3"/>
  <c r="F15" i="3"/>
  <c r="F459" i="3" s="1"/>
  <c r="B455" i="3"/>
  <c r="B454" i="3"/>
  <c r="B442" i="3"/>
  <c r="B439" i="3"/>
  <c r="B438" i="3"/>
  <c r="B357" i="3"/>
  <c r="B354" i="3"/>
  <c r="B353" i="3"/>
  <c r="B180" i="3"/>
  <c r="B177" i="3"/>
  <c r="B176" i="3"/>
  <c r="M610" i="3"/>
  <c r="M301" i="3"/>
  <c r="M302" i="3"/>
  <c r="M303" i="3"/>
  <c r="M423" i="3"/>
  <c r="M424" i="3"/>
  <c r="S66" i="11"/>
  <c r="L76" i="11"/>
  <c r="T76" i="11" s="1"/>
  <c r="L44" i="15"/>
  <c r="I51" i="15"/>
  <c r="L108" i="15"/>
  <c r="L17" i="15"/>
  <c r="I16" i="15"/>
  <c r="J113" i="15"/>
  <c r="L38" i="15"/>
  <c r="I61" i="15"/>
  <c r="L91" i="15"/>
  <c r="J112" i="15"/>
  <c r="L97" i="15"/>
  <c r="J122" i="15"/>
  <c r="J131" i="15"/>
  <c r="J35" i="15"/>
  <c r="J129" i="15"/>
  <c r="J132" i="15" s="1"/>
  <c r="L59" i="15"/>
  <c r="L79" i="15"/>
  <c r="J25" i="15"/>
  <c r="J109" i="15"/>
  <c r="J123" i="15"/>
  <c r="L130" i="15"/>
  <c r="I74" i="15"/>
  <c r="I124" i="15"/>
  <c r="L27" i="15"/>
  <c r="I97" i="15"/>
  <c r="E72" i="14"/>
  <c r="M573" i="3"/>
  <c r="I14" i="15"/>
  <c r="L37" i="15"/>
  <c r="J14" i="15"/>
  <c r="I117" i="15"/>
  <c r="I20" i="15"/>
  <c r="U145" i="11"/>
  <c r="J66" i="15"/>
  <c r="I112" i="15"/>
  <c r="L53" i="15"/>
  <c r="I19" i="15"/>
  <c r="L16" i="15"/>
  <c r="J97" i="15"/>
  <c r="I104" i="15"/>
  <c r="J92" i="15"/>
  <c r="L69" i="15"/>
  <c r="J21" i="15"/>
  <c r="I18" i="15"/>
  <c r="I91" i="15"/>
  <c r="I79" i="15"/>
  <c r="J59" i="15"/>
  <c r="I109" i="15"/>
  <c r="J74" i="15"/>
  <c r="I52" i="15"/>
  <c r="L14" i="15"/>
  <c r="L73" i="15"/>
  <c r="L61" i="15"/>
  <c r="L21" i="15"/>
  <c r="L94" i="15"/>
  <c r="L131" i="15"/>
  <c r="L132" i="15" s="1"/>
  <c r="I94" i="15"/>
  <c r="I45" i="15"/>
  <c r="J80" i="15"/>
  <c r="L88" i="15"/>
  <c r="E79" i="14"/>
  <c r="I26" i="15"/>
  <c r="L55" i="15"/>
  <c r="J60" i="15"/>
  <c r="L40" i="15"/>
  <c r="I66" i="15"/>
  <c r="J70" i="15"/>
  <c r="L22" i="15"/>
  <c r="L65" i="15"/>
  <c r="L124" i="15"/>
  <c r="L93" i="15"/>
  <c r="J98" i="15"/>
  <c r="L123" i="15"/>
  <c r="L112" i="15"/>
  <c r="L114" i="15" s="1"/>
  <c r="L19" i="15"/>
  <c r="L60" i="15"/>
  <c r="L105" i="15"/>
  <c r="L52" i="15"/>
  <c r="I25" i="15"/>
  <c r="L87" i="15"/>
  <c r="L89" i="15" s="1"/>
  <c r="L101" i="15" s="1"/>
  <c r="J27" i="15"/>
  <c r="I37" i="15"/>
  <c r="I40" i="15"/>
  <c r="I53" i="15"/>
  <c r="J69" i="15"/>
  <c r="J71" i="15" s="1"/>
  <c r="L54" i="15"/>
  <c r="I27" i="15"/>
  <c r="L109" i="15"/>
  <c r="J65" i="15"/>
  <c r="L36" i="15"/>
  <c r="L26" i="15"/>
  <c r="I54" i="15"/>
  <c r="I105" i="15"/>
  <c r="J108" i="15"/>
  <c r="J110" i="15"/>
  <c r="I65" i="15"/>
  <c r="J18" i="15"/>
  <c r="L58" i="15"/>
  <c r="L74" i="15"/>
  <c r="L75" i="15" s="1"/>
  <c r="I122" i="15"/>
  <c r="I129" i="15"/>
  <c r="J54" i="15"/>
  <c r="J58" i="15"/>
  <c r="J63" i="15" s="1"/>
  <c r="L62" i="15"/>
  <c r="J62" i="15"/>
  <c r="L98" i="15"/>
  <c r="J37" i="15"/>
  <c r="J42" i="15"/>
  <c r="Q15" i="15"/>
  <c r="G15" i="15" s="1"/>
  <c r="N15" i="15" s="1"/>
  <c r="L18" i="15"/>
  <c r="I123" i="15"/>
  <c r="L45" i="15"/>
  <c r="I93" i="15"/>
  <c r="J36" i="15"/>
  <c r="J94" i="15"/>
  <c r="I88" i="15"/>
  <c r="L15" i="15"/>
  <c r="I130" i="15"/>
  <c r="J44" i="15"/>
  <c r="J130" i="15"/>
  <c r="I22" i="15"/>
  <c r="J45" i="15"/>
  <c r="L113" i="15"/>
  <c r="J13" i="15"/>
  <c r="L122" i="15"/>
  <c r="L127" i="15"/>
  <c r="I108" i="15"/>
  <c r="I80" i="15"/>
  <c r="I81" i="15" s="1"/>
  <c r="J124" i="15"/>
  <c r="L43" i="15"/>
  <c r="J93" i="15"/>
  <c r="L92" i="15"/>
  <c r="I60" i="15"/>
  <c r="L104" i="15"/>
  <c r="J22" i="15"/>
  <c r="I36" i="15"/>
  <c r="J51" i="15"/>
  <c r="I13" i="15"/>
  <c r="M496" i="3"/>
  <c r="M514" i="3"/>
  <c r="M593" i="3"/>
  <c r="M562" i="3"/>
  <c r="P87" i="15"/>
  <c r="F87" i="15" s="1"/>
  <c r="M591" i="3"/>
  <c r="P88" i="15"/>
  <c r="F88" i="15"/>
  <c r="M51" i="3"/>
  <c r="M492" i="3"/>
  <c r="L90" i="3"/>
  <c r="M92" i="3"/>
  <c r="M592" i="3"/>
  <c r="Q40" i="15"/>
  <c r="G40" i="15" s="1"/>
  <c r="N40" i="15" s="1"/>
  <c r="M488" i="3"/>
  <c r="G9" i="15"/>
  <c r="N9" i="15"/>
  <c r="J9" i="15"/>
  <c r="P131" i="15"/>
  <c r="E83" i="14"/>
  <c r="E500" i="3"/>
  <c r="E71" i="14" s="1"/>
  <c r="M483" i="3"/>
  <c r="M472" i="3"/>
  <c r="M555" i="3"/>
  <c r="M72" i="3"/>
  <c r="L519" i="3"/>
  <c r="M535" i="3"/>
  <c r="I76" i="14"/>
  <c r="M553" i="3"/>
  <c r="M406" i="3"/>
  <c r="M494" i="3"/>
  <c r="M489" i="3"/>
  <c r="M581" i="3"/>
  <c r="M546" i="3"/>
  <c r="M381" i="3"/>
  <c r="F74" i="14"/>
  <c r="L429" i="3"/>
  <c r="M502" i="3"/>
  <c r="F70" i="14"/>
  <c r="M416" i="3"/>
  <c r="C2" i="16"/>
  <c r="D24" i="16"/>
  <c r="J24" i="16" s="1"/>
  <c r="M365" i="3"/>
  <c r="E506" i="3"/>
  <c r="M507" i="3"/>
  <c r="F78" i="14"/>
  <c r="M390" i="3"/>
  <c r="H87" i="14"/>
  <c r="M410" i="3"/>
  <c r="E409" i="3"/>
  <c r="M425" i="3"/>
  <c r="G76" i="14"/>
  <c r="E69" i="14"/>
  <c r="P148" i="11"/>
  <c r="E106" i="3"/>
  <c r="S122" i="11"/>
  <c r="M108" i="3"/>
  <c r="M550" i="3"/>
  <c r="M403" i="3"/>
  <c r="E402" i="3"/>
  <c r="M487" i="3"/>
  <c r="L33" i="11"/>
  <c r="T33" i="11"/>
  <c r="L402" i="3"/>
  <c r="L86" i="11"/>
  <c r="T86" i="11" s="1"/>
  <c r="P93" i="15"/>
  <c r="F93" i="15" s="1"/>
  <c r="J46" i="16"/>
  <c r="M551" i="3"/>
  <c r="M121" i="3"/>
  <c r="I30" i="14"/>
  <c r="M111" i="3"/>
  <c r="P22" i="15"/>
  <c r="F22" i="15" s="1"/>
  <c r="I9" i="16"/>
  <c r="M24" i="3"/>
  <c r="T140" i="11"/>
  <c r="L139" i="11"/>
  <c r="T139" i="11" s="1"/>
  <c r="E92" i="14"/>
  <c r="M583" i="3"/>
  <c r="P130" i="15"/>
  <c r="F130" i="15" s="1"/>
  <c r="L70" i="11"/>
  <c r="T70" i="11" s="1"/>
  <c r="T71" i="11"/>
  <c r="P27" i="15"/>
  <c r="F27" i="15"/>
  <c r="E90" i="14"/>
  <c r="M570" i="3"/>
  <c r="M476" i="3"/>
  <c r="E47" i="3"/>
  <c r="M117" i="3"/>
  <c r="M124" i="3"/>
  <c r="P91" i="15"/>
  <c r="E78" i="14"/>
  <c r="S95" i="11"/>
  <c r="E481" i="3"/>
  <c r="E82" i="14"/>
  <c r="M482" i="3"/>
  <c r="E515" i="3"/>
  <c r="S33" i="11"/>
  <c r="E84" i="14"/>
  <c r="M538" i="3"/>
  <c r="O148" i="11"/>
  <c r="I46" i="16"/>
  <c r="M370" i="3"/>
  <c r="M411" i="3"/>
  <c r="E527" i="3"/>
  <c r="J114" i="15"/>
  <c r="I49" i="16"/>
  <c r="G69" i="16"/>
  <c r="R148" i="11"/>
  <c r="L158" i="3"/>
  <c r="M408" i="3"/>
  <c r="G88" i="14"/>
  <c r="M568" i="3"/>
  <c r="Q92" i="15"/>
  <c r="G92" i="15" s="1"/>
  <c r="I37" i="14"/>
  <c r="Q21" i="15"/>
  <c r="G21" i="15" s="1"/>
  <c r="N21" i="15" s="1"/>
  <c r="M66" i="3"/>
  <c r="E415" i="3"/>
  <c r="E62" i="14" s="1"/>
  <c r="I59" i="15"/>
  <c r="I131" i="15"/>
  <c r="I132" i="15" s="1"/>
  <c r="J16" i="15"/>
  <c r="I87" i="15"/>
  <c r="I89" i="15" s="1"/>
  <c r="J26" i="15"/>
  <c r="J105" i="15"/>
  <c r="L13" i="15"/>
  <c r="I21" i="15"/>
  <c r="L129" i="15"/>
  <c r="L116" i="15"/>
  <c r="L118" i="15"/>
  <c r="I73" i="15"/>
  <c r="I75" i="15" s="1"/>
  <c r="L117" i="15"/>
  <c r="I116" i="15"/>
  <c r="I118" i="15"/>
  <c r="L35" i="15"/>
  <c r="I69" i="15"/>
  <c r="J17" i="15"/>
  <c r="I42" i="15"/>
  <c r="Q2" i="15"/>
  <c r="M465" i="3"/>
  <c r="J79" i="15"/>
  <c r="J81" i="15" s="1"/>
  <c r="J53" i="15"/>
  <c r="J91" i="15"/>
  <c r="J43" i="15"/>
  <c r="I38" i="15"/>
  <c r="P36" i="15"/>
  <c r="F36" i="15" s="1"/>
  <c r="J55" i="15"/>
  <c r="L42" i="15"/>
  <c r="L46" i="15" s="1"/>
  <c r="J52" i="15"/>
  <c r="J19" i="15"/>
  <c r="I17" i="15"/>
  <c r="I23" i="15" s="1"/>
  <c r="J40" i="15"/>
  <c r="I98" i="15"/>
  <c r="I99" i="15" s="1"/>
  <c r="I58" i="15"/>
  <c r="L51" i="15"/>
  <c r="L56" i="15" s="1"/>
  <c r="L70" i="15"/>
  <c r="B457" i="3"/>
  <c r="J38" i="15"/>
  <c r="I55" i="15"/>
  <c r="I56" i="15" s="1"/>
  <c r="J20" i="15"/>
  <c r="I43" i="15"/>
  <c r="J73" i="15"/>
  <c r="J75" i="15" s="1"/>
  <c r="J116" i="15"/>
  <c r="J118" i="15" s="1"/>
  <c r="J61" i="15"/>
  <c r="I62" i="15"/>
  <c r="J88" i="15"/>
  <c r="I35" i="15"/>
  <c r="B13" i="14"/>
  <c r="J117" i="15"/>
  <c r="L25" i="15"/>
  <c r="L28" i="15" s="1"/>
  <c r="J104" i="15"/>
  <c r="J87" i="15"/>
  <c r="I70" i="15"/>
  <c r="I113" i="15"/>
  <c r="I114" i="15" s="1"/>
  <c r="I44" i="15"/>
  <c r="L66" i="15"/>
  <c r="L67" i="15" s="1"/>
  <c r="I92" i="15"/>
  <c r="L20" i="15"/>
  <c r="J15" i="15"/>
  <c r="L80" i="15"/>
  <c r="P123" i="15"/>
  <c r="F123" i="15" s="1"/>
  <c r="P104" i="15"/>
  <c r="F104" i="15" s="1"/>
  <c r="Q129" i="15"/>
  <c r="G129" i="15" s="1"/>
  <c r="Q91" i="15"/>
  <c r="E52" i="3"/>
  <c r="L106" i="3"/>
  <c r="L547" i="3"/>
  <c r="L405" i="3"/>
  <c r="M23" i="3"/>
  <c r="M156" i="3"/>
  <c r="M470" i="3"/>
  <c r="F83" i="14"/>
  <c r="Q105" i="15"/>
  <c r="G105" i="15" s="1"/>
  <c r="J127" i="15"/>
  <c r="M107" i="3"/>
  <c r="M585" i="3"/>
  <c r="F358" i="3"/>
  <c r="M69" i="3"/>
  <c r="M102" i="3"/>
  <c r="E386" i="3"/>
  <c r="M493" i="3"/>
  <c r="E22" i="3"/>
  <c r="J106" i="15"/>
  <c r="P122" i="15"/>
  <c r="M469" i="3"/>
  <c r="J28" i="15"/>
  <c r="M31" i="3"/>
  <c r="M36" i="3"/>
  <c r="I23" i="14"/>
  <c r="M150" i="3"/>
  <c r="M157" i="3"/>
  <c r="M428" i="3"/>
  <c r="E464" i="3"/>
  <c r="M532" i="3"/>
  <c r="M566" i="3"/>
  <c r="L589" i="3"/>
  <c r="F75" i="14"/>
  <c r="P109" i="15"/>
  <c r="F109" i="15" s="1"/>
  <c r="P98" i="15"/>
  <c r="F98" i="15" s="1"/>
  <c r="L464" i="3"/>
  <c r="M464" i="3" s="1"/>
  <c r="P89" i="15"/>
  <c r="M96" i="3"/>
  <c r="M104" i="3"/>
  <c r="J600" i="3"/>
  <c r="J449" i="3" s="1"/>
  <c r="M512" i="3"/>
  <c r="L22" i="3"/>
  <c r="L94" i="3"/>
  <c r="Q14" i="15" s="1"/>
  <c r="G14" i="15" s="1"/>
  <c r="N14" i="15" s="1"/>
  <c r="I57" i="14"/>
  <c r="Q109" i="15"/>
  <c r="G109" i="15" s="1"/>
  <c r="M537" i="3"/>
  <c r="M572" i="3"/>
  <c r="E474" i="3"/>
  <c r="E80" i="14" s="1"/>
  <c r="E77" i="14" s="1"/>
  <c r="M402" i="3"/>
  <c r="M590" i="3"/>
  <c r="M38" i="3"/>
  <c r="L52" i="3"/>
  <c r="M77" i="3"/>
  <c r="M97" i="3"/>
  <c r="M105" i="3"/>
  <c r="M152" i="3"/>
  <c r="M379" i="3"/>
  <c r="K422" i="3"/>
  <c r="M543" i="3"/>
  <c r="F27" i="14"/>
  <c r="F90" i="14"/>
  <c r="L9" i="15"/>
  <c r="F181" i="3"/>
  <c r="M55" i="3"/>
  <c r="M120" i="3"/>
  <c r="H37" i="14"/>
  <c r="M374" i="3"/>
  <c r="M477" i="3"/>
  <c r="F72" i="14"/>
  <c r="F79" i="14"/>
  <c r="F91" i="14"/>
  <c r="P125" i="15"/>
  <c r="F125" i="15" s="1"/>
  <c r="G167" i="3"/>
  <c r="Q131" i="15"/>
  <c r="Q42" i="15"/>
  <c r="E93" i="14"/>
  <c r="F443" i="3"/>
  <c r="M466" i="3"/>
  <c r="Q18" i="15"/>
  <c r="G18" i="15"/>
  <c r="N18" i="15" s="1"/>
  <c r="M141" i="3"/>
  <c r="M159" i="3"/>
  <c r="G59" i="14"/>
  <c r="M478" i="3"/>
  <c r="L527" i="3"/>
  <c r="M527" i="3" s="1"/>
  <c r="M548" i="3"/>
  <c r="L140" i="3"/>
  <c r="G57" i="14"/>
  <c r="M99" i="3"/>
  <c r="M375" i="3"/>
  <c r="L471" i="3"/>
  <c r="M490" i="3"/>
  <c r="L95" i="15"/>
  <c r="L391" i="3"/>
  <c r="M391" i="3" s="1"/>
  <c r="L484" i="3"/>
  <c r="L569" i="3"/>
  <c r="F82" i="14"/>
  <c r="L99" i="15"/>
  <c r="M46" i="3"/>
  <c r="M80" i="3"/>
  <c r="M118" i="3"/>
  <c r="P42" i="15"/>
  <c r="F42" i="15" s="1"/>
  <c r="M369" i="3"/>
  <c r="I600" i="3"/>
  <c r="I449" i="3"/>
  <c r="E519" i="3"/>
  <c r="M519" i="3"/>
  <c r="G77" i="14"/>
  <c r="M540" i="3"/>
  <c r="M584" i="3"/>
  <c r="M595" i="3"/>
  <c r="F93" i="14"/>
  <c r="M122" i="3"/>
  <c r="E119" i="3"/>
  <c r="M552" i="3"/>
  <c r="M587" i="3"/>
  <c r="G42" i="15"/>
  <c r="B452" i="3"/>
  <c r="B351" i="3"/>
  <c r="B436" i="3"/>
  <c r="G86" i="14"/>
  <c r="P105" i="15"/>
  <c r="F105" i="15" s="1"/>
  <c r="J89" i="15"/>
  <c r="H32" i="14"/>
  <c r="M368" i="3"/>
  <c r="M588" i="3"/>
  <c r="M597" i="3"/>
  <c r="E594" i="3"/>
  <c r="E95" i="14"/>
  <c r="P26" i="15"/>
  <c r="F26" i="15"/>
  <c r="E149" i="3"/>
  <c r="M84" i="3"/>
  <c r="M398" i="3"/>
  <c r="L394" i="3"/>
  <c r="P92" i="15"/>
  <c r="F92" i="15" s="1"/>
  <c r="E70" i="14"/>
  <c r="L500" i="3"/>
  <c r="M500" i="3"/>
  <c r="I58" i="14"/>
  <c r="H59" i="14"/>
  <c r="J432" i="3"/>
  <c r="P19" i="15"/>
  <c r="F19" i="15" s="1"/>
  <c r="M135" i="3"/>
  <c r="M78" i="3"/>
  <c r="L432" i="3"/>
  <c r="Q80" i="15" s="1"/>
  <c r="G80" i="15" s="1"/>
  <c r="N80" i="15" s="1"/>
  <c r="M575" i="3"/>
  <c r="Q94" i="15"/>
  <c r="G94" i="15" s="1"/>
  <c r="N94" i="15" s="1"/>
  <c r="M479" i="3"/>
  <c r="M138" i="3"/>
  <c r="P15" i="15"/>
  <c r="F15" i="15" s="1"/>
  <c r="M114" i="3"/>
  <c r="E110" i="3"/>
  <c r="M384" i="3"/>
  <c r="M389" i="3"/>
  <c r="L386" i="3"/>
  <c r="E524" i="3"/>
  <c r="F29" i="14"/>
  <c r="M427" i="3"/>
  <c r="E429" i="3"/>
  <c r="E59" i="14" s="1"/>
  <c r="M430" i="3"/>
  <c r="E544" i="3"/>
  <c r="E73" i="14"/>
  <c r="F112" i="15"/>
  <c r="P117" i="15"/>
  <c r="M564" i="3"/>
  <c r="Q22" i="15"/>
  <c r="G22" i="15" s="1"/>
  <c r="N22" i="15" s="1"/>
  <c r="M112" i="3"/>
  <c r="K600" i="3"/>
  <c r="K449" i="3"/>
  <c r="Q125" i="15"/>
  <c r="G125" i="15" s="1"/>
  <c r="N125" i="15" s="1"/>
  <c r="E364" i="3"/>
  <c r="M151" i="3"/>
  <c r="L506" i="3"/>
  <c r="L110" i="3"/>
  <c r="E569" i="3"/>
  <c r="M569" i="3" s="1"/>
  <c r="M40" i="3"/>
  <c r="E39" i="3"/>
  <c r="L474" i="3"/>
  <c r="M474" i="3" s="1"/>
  <c r="Q108" i="15"/>
  <c r="G108" i="15" s="1"/>
  <c r="N108" i="15" s="1"/>
  <c r="E33" i="3"/>
  <c r="M33" i="3" s="1"/>
  <c r="L61" i="3"/>
  <c r="E123" i="3"/>
  <c r="L412" i="3"/>
  <c r="M511" i="3"/>
  <c r="L515" i="3"/>
  <c r="M515" i="3" s="1"/>
  <c r="E96" i="14"/>
  <c r="M37" i="3"/>
  <c r="L119" i="3"/>
  <c r="Q37" i="15"/>
  <c r="G37" i="15"/>
  <c r="N37" i="15" s="1"/>
  <c r="L74" i="3"/>
  <c r="M419" i="3"/>
  <c r="L58" i="3"/>
  <c r="M59" i="3"/>
  <c r="G113" i="15"/>
  <c r="N113" i="15" s="1"/>
  <c r="B174" i="3"/>
  <c r="E140" i="3"/>
  <c r="M140" i="3" s="1"/>
  <c r="P25" i="15"/>
  <c r="F25" i="15" s="1"/>
  <c r="F28" i="15" s="1"/>
  <c r="M413" i="3"/>
  <c r="P17" i="15"/>
  <c r="F17" i="15" s="1"/>
  <c r="I15" i="15"/>
  <c r="L364" i="3"/>
  <c r="M400" i="3"/>
  <c r="M144" i="3"/>
  <c r="E28" i="14"/>
  <c r="L4" i="15"/>
  <c r="F9" i="15" s="1"/>
  <c r="M386" i="3"/>
  <c r="M52" i="3"/>
  <c r="P35" i="15"/>
  <c r="F35" i="15"/>
  <c r="E33" i="14"/>
  <c r="N42" i="15"/>
  <c r="P44" i="15"/>
  <c r="F117" i="15"/>
  <c r="P106" i="15"/>
  <c r="I9" i="15"/>
  <c r="F44" i="15"/>
  <c r="J8" i="16"/>
  <c r="I8" i="16"/>
  <c r="M8653" i="3"/>
  <c r="M8659" i="3"/>
  <c r="M8665" i="3"/>
  <c r="M8671" i="3"/>
  <c r="E8686" i="3"/>
  <c r="E8704" i="3"/>
  <c r="E8716" i="3"/>
  <c r="M8654" i="3"/>
  <c r="M8660" i="3"/>
  <c r="M8666" i="3"/>
  <c r="M8678" i="3"/>
  <c r="M8722" i="3"/>
  <c r="C8610" i="3"/>
  <c r="M8617" i="3"/>
  <c r="M8493" i="3"/>
  <c r="M8531" i="3"/>
  <c r="E8537" i="3"/>
  <c r="E8546" i="3"/>
  <c r="E8564" i="3"/>
  <c r="M8564" i="3" s="1"/>
  <c r="M8473" i="3"/>
  <c r="M8491" i="3"/>
  <c r="L8508" i="3"/>
  <c r="M8529" i="3"/>
  <c r="M8561" i="3"/>
  <c r="M8573" i="3"/>
  <c r="M8514" i="3"/>
  <c r="M8582" i="3"/>
  <c r="C8470" i="3"/>
  <c r="E8553" i="3"/>
  <c r="M8553" i="3" s="1"/>
  <c r="E8475" i="3"/>
  <c r="M8475" i="3" s="1"/>
  <c r="E8481" i="3"/>
  <c r="M8391" i="3"/>
  <c r="E8397" i="3"/>
  <c r="M8397" i="3"/>
  <c r="E8406" i="3"/>
  <c r="E8424" i="3"/>
  <c r="E8436" i="3"/>
  <c r="M8333" i="3"/>
  <c r="M8351" i="3"/>
  <c r="M8389" i="3"/>
  <c r="M8421" i="3"/>
  <c r="M8433" i="3"/>
  <c r="M8354" i="3"/>
  <c r="E8368" i="3"/>
  <c r="M8368" i="3" s="1"/>
  <c r="M8442" i="3"/>
  <c r="E8413" i="3"/>
  <c r="M8413" i="3" s="1"/>
  <c r="L8341" i="3"/>
  <c r="C8190" i="3"/>
  <c r="M8201" i="3"/>
  <c r="M8192" i="3"/>
  <c r="M8233" i="3"/>
  <c r="M8239" i="3"/>
  <c r="M8245" i="3"/>
  <c r="E8284" i="3"/>
  <c r="E8296" i="3"/>
  <c r="L8273" i="3"/>
  <c r="M8273" i="3" s="1"/>
  <c r="M8194" i="3"/>
  <c r="M8212" i="3"/>
  <c r="M8250" i="3"/>
  <c r="L8257" i="3"/>
  <c r="M8073" i="3"/>
  <c r="M8093" i="3"/>
  <c r="M8099" i="3"/>
  <c r="M8105" i="3"/>
  <c r="M8111" i="3"/>
  <c r="E8117" i="3"/>
  <c r="M8117" i="3" s="1"/>
  <c r="E8126" i="3"/>
  <c r="E8144" i="3"/>
  <c r="E8156" i="3"/>
  <c r="M8156" i="3" s="1"/>
  <c r="M8074" i="3"/>
  <c r="E8088" i="3"/>
  <c r="M8112" i="3"/>
  <c r="M8118" i="3"/>
  <c r="L8133" i="3"/>
  <c r="C8050" i="3"/>
  <c r="M8057" i="3"/>
  <c r="M8063" i="3"/>
  <c r="M7968" i="3"/>
  <c r="E7977" i="3"/>
  <c r="E7986" i="3"/>
  <c r="E8004" i="3"/>
  <c r="M7913" i="3"/>
  <c r="M7931" i="3"/>
  <c r="L7948" i="3"/>
  <c r="M7969" i="3"/>
  <c r="M8001" i="3"/>
  <c r="M8013" i="3"/>
  <c r="M7934" i="3"/>
  <c r="M7954" i="3"/>
  <c r="M7972" i="3"/>
  <c r="M8022" i="3"/>
  <c r="C7910" i="3"/>
  <c r="E7993" i="3"/>
  <c r="E7915" i="3"/>
  <c r="M7979" i="3"/>
  <c r="M8023" i="3"/>
  <c r="M7793" i="3"/>
  <c r="M7831" i="3"/>
  <c r="E7837" i="3"/>
  <c r="E7846" i="3"/>
  <c r="E7864" i="3"/>
  <c r="M7773" i="3"/>
  <c r="M7791" i="3"/>
  <c r="L7808" i="3"/>
  <c r="M7829" i="3"/>
  <c r="M7861" i="3"/>
  <c r="M7873" i="3"/>
  <c r="M7882" i="3"/>
  <c r="C7770" i="3"/>
  <c r="E7853" i="3"/>
  <c r="M7853" i="3"/>
  <c r="E7775" i="3"/>
  <c r="E7781" i="3"/>
  <c r="M7781" i="3" s="1"/>
  <c r="M7653" i="3"/>
  <c r="M7691" i="3"/>
  <c r="E7697" i="3"/>
  <c r="E7706" i="3"/>
  <c r="M7706" i="3" s="1"/>
  <c r="E7724" i="3"/>
  <c r="M7724" i="3" s="1"/>
  <c r="M7633" i="3"/>
  <c r="M7651" i="3"/>
  <c r="L7668" i="3"/>
  <c r="M7689" i="3"/>
  <c r="M7721" i="3"/>
  <c r="M7733" i="3"/>
  <c r="M7742" i="3"/>
  <c r="C7630" i="3"/>
  <c r="E7713" i="3"/>
  <c r="E7635" i="3"/>
  <c r="M7635" i="3"/>
  <c r="E7641" i="3"/>
  <c r="M7513" i="3"/>
  <c r="M7533" i="3"/>
  <c r="M7539" i="3"/>
  <c r="M7545" i="3"/>
  <c r="M7551" i="3"/>
  <c r="E7557" i="3"/>
  <c r="M7557" i="3" s="1"/>
  <c r="E7566" i="3"/>
  <c r="M7566" i="3" s="1"/>
  <c r="E7584" i="3"/>
  <c r="M7584" i="3" s="1"/>
  <c r="E7596" i="3"/>
  <c r="C7490" i="3"/>
  <c r="M7497" i="3"/>
  <c r="E7573" i="3"/>
  <c r="M7373" i="3"/>
  <c r="M7411" i="3"/>
  <c r="E7417" i="3"/>
  <c r="E7426" i="3"/>
  <c r="M7426" i="3" s="1"/>
  <c r="E7444" i="3"/>
  <c r="M7353" i="3"/>
  <c r="M7371" i="3"/>
  <c r="L7388" i="3"/>
  <c r="M7409" i="3"/>
  <c r="M7441" i="3"/>
  <c r="M7453" i="3"/>
  <c r="M7462" i="3"/>
  <c r="C7350" i="3"/>
  <c r="E7433" i="3"/>
  <c r="E7355" i="3"/>
  <c r="E7361" i="3"/>
  <c r="M7233" i="3"/>
  <c r="M7253" i="3"/>
  <c r="M7259" i="3"/>
  <c r="M7265" i="3"/>
  <c r="M7271" i="3"/>
  <c r="E7277" i="3"/>
  <c r="E7286" i="3"/>
  <c r="M7286" i="3" s="1"/>
  <c r="E7304" i="3"/>
  <c r="E7316" i="3"/>
  <c r="M7231" i="3"/>
  <c r="C7210" i="3"/>
  <c r="E7293" i="3"/>
  <c r="M7093" i="3"/>
  <c r="M7131" i="3"/>
  <c r="E7137" i="3"/>
  <c r="M7137" i="3" s="1"/>
  <c r="E7146" i="3"/>
  <c r="M7146" i="3" s="1"/>
  <c r="E7164" i="3"/>
  <c r="M7164" i="3" s="1"/>
  <c r="L7108" i="3"/>
  <c r="M7108" i="3" s="1"/>
  <c r="C7070" i="3"/>
  <c r="M7077" i="3"/>
  <c r="M7083" i="3"/>
  <c r="E7153" i="3"/>
  <c r="L7090" i="3"/>
  <c r="M6972" i="3"/>
  <c r="M6953" i="3"/>
  <c r="M6973" i="3"/>
  <c r="M6979" i="3"/>
  <c r="M6985" i="3"/>
  <c r="M6991" i="3"/>
  <c r="E6997" i="3"/>
  <c r="E7006" i="3"/>
  <c r="M7006" i="3" s="1"/>
  <c r="E7024" i="3"/>
  <c r="M7024" i="3" s="1"/>
  <c r="C6930" i="3"/>
  <c r="E7013" i="3"/>
  <c r="M6795" i="3"/>
  <c r="M6813" i="3"/>
  <c r="M6833" i="3"/>
  <c r="M6839" i="3"/>
  <c r="M6845" i="3"/>
  <c r="M6851" i="3"/>
  <c r="E6857" i="3"/>
  <c r="L6866" i="3"/>
  <c r="L6884" i="3"/>
  <c r="L6896" i="3"/>
  <c r="M6830" i="3"/>
  <c r="E6866" i="3"/>
  <c r="E6884" i="3"/>
  <c r="E6896" i="3"/>
  <c r="M6896" i="3" s="1"/>
  <c r="M6858" i="3"/>
  <c r="L6873" i="3"/>
  <c r="M6873" i="3" s="1"/>
  <c r="M6902" i="3"/>
  <c r="C6790" i="3"/>
  <c r="M6797" i="3"/>
  <c r="E6726" i="3"/>
  <c r="M6726" i="3"/>
  <c r="E6744" i="3"/>
  <c r="E6756" i="3"/>
  <c r="M6756" i="3"/>
  <c r="M6764" i="3"/>
  <c r="M6653" i="3"/>
  <c r="M6659" i="3"/>
  <c r="M6665" i="3"/>
  <c r="M6671" i="3"/>
  <c r="M6709" i="3"/>
  <c r="M6735" i="3"/>
  <c r="M6741" i="3"/>
  <c r="M6753" i="3"/>
  <c r="C6650" i="3"/>
  <c r="M6533" i="3"/>
  <c r="M6571" i="3"/>
  <c r="E6577" i="3"/>
  <c r="E6586" i="3"/>
  <c r="E6604" i="3"/>
  <c r="M6513" i="3"/>
  <c r="M6531" i="3"/>
  <c r="L6548" i="3"/>
  <c r="M6569" i="3"/>
  <c r="M6601" i="3"/>
  <c r="M6613" i="3"/>
  <c r="E6548" i="3"/>
  <c r="M6548" i="3" s="1"/>
  <c r="M6622" i="3"/>
  <c r="C6510" i="3"/>
  <c r="E6593" i="3"/>
  <c r="E6515" i="3"/>
  <c r="E6521" i="3"/>
  <c r="M6521" i="3" s="1"/>
  <c r="M6390" i="3"/>
  <c r="M6428" i="3"/>
  <c r="M6393" i="3"/>
  <c r="M6431" i="3"/>
  <c r="E6437" i="3"/>
  <c r="E6446" i="3"/>
  <c r="M6446" i="3" s="1"/>
  <c r="E6464" i="3"/>
  <c r="M6464" i="3" s="1"/>
  <c r="M6373" i="3"/>
  <c r="M6391" i="3"/>
  <c r="L6408" i="3"/>
  <c r="M6429" i="3"/>
  <c r="M6461" i="3"/>
  <c r="M6473" i="3"/>
  <c r="M6482" i="3"/>
  <c r="C6370" i="3"/>
  <c r="E6453" i="3"/>
  <c r="E6375" i="3"/>
  <c r="E6381" i="3"/>
  <c r="M6381" i="3" s="1"/>
  <c r="M6232" i="3"/>
  <c r="M6236" i="3"/>
  <c r="M6242" i="3"/>
  <c r="E6306" i="3"/>
  <c r="E6324" i="3"/>
  <c r="E6336" i="3"/>
  <c r="M6233" i="3"/>
  <c r="M6245" i="3"/>
  <c r="M6251" i="3"/>
  <c r="M6289" i="3"/>
  <c r="M6315" i="3"/>
  <c r="M6321" i="3"/>
  <c r="M6333" i="3"/>
  <c r="E6268" i="3"/>
  <c r="M6274" i="3"/>
  <c r="M6280" i="3"/>
  <c r="M6286" i="3"/>
  <c r="M6342" i="3"/>
  <c r="C6230" i="3"/>
  <c r="E6235" i="3"/>
  <c r="M6235" i="3" s="1"/>
  <c r="M6138" i="3"/>
  <c r="M6144" i="3"/>
  <c r="M6113" i="3"/>
  <c r="M6133" i="3"/>
  <c r="M6139" i="3"/>
  <c r="M6145" i="3"/>
  <c r="M6151" i="3"/>
  <c r="E6157" i="3"/>
  <c r="E6166" i="3"/>
  <c r="E6184" i="3"/>
  <c r="M6184" i="3" s="1"/>
  <c r="E6196" i="3"/>
  <c r="M6196" i="3" s="1"/>
  <c r="C6090" i="3"/>
  <c r="E6173" i="3"/>
  <c r="M5992" i="3"/>
  <c r="M5973" i="3"/>
  <c r="M6011" i="3"/>
  <c r="E6017" i="3"/>
  <c r="M6017" i="3" s="1"/>
  <c r="E6026" i="3"/>
  <c r="M6026" i="3" s="1"/>
  <c r="E6044" i="3"/>
  <c r="M6044" i="3" s="1"/>
  <c r="M5953" i="3"/>
  <c r="M5971" i="3"/>
  <c r="L5988" i="3"/>
  <c r="M6009" i="3"/>
  <c r="M6041" i="3"/>
  <c r="M6053" i="3"/>
  <c r="M5994" i="3"/>
  <c r="M6062" i="3"/>
  <c r="C5950" i="3"/>
  <c r="E6033" i="3"/>
  <c r="M6033" i="3"/>
  <c r="E5955" i="3"/>
  <c r="M5955" i="3" s="1"/>
  <c r="E5961" i="3"/>
  <c r="M5961" i="3"/>
  <c r="E5877" i="3"/>
  <c r="M5877" i="3" s="1"/>
  <c r="E5886" i="3"/>
  <c r="E5904" i="3"/>
  <c r="M5813" i="3"/>
  <c r="M5831" i="3"/>
  <c r="M5869" i="3"/>
  <c r="M5901" i="3"/>
  <c r="M5913" i="3"/>
  <c r="E5848" i="3"/>
  <c r="M5848" i="3" s="1"/>
  <c r="M5922" i="3"/>
  <c r="C5810" i="3"/>
  <c r="E5893" i="3"/>
  <c r="M5893" i="3" s="1"/>
  <c r="E5815" i="3"/>
  <c r="E5821" i="3"/>
  <c r="M5821" i="3" s="1"/>
  <c r="E5737" i="3"/>
  <c r="E5746" i="3"/>
  <c r="E5764" i="3"/>
  <c r="M5673" i="3"/>
  <c r="M5691" i="3"/>
  <c r="L5708" i="3"/>
  <c r="M5729" i="3"/>
  <c r="M5761" i="3"/>
  <c r="M5773" i="3"/>
  <c r="M5714" i="3"/>
  <c r="M5782" i="3"/>
  <c r="C5670" i="3"/>
  <c r="E5753" i="3"/>
  <c r="M5753" i="3" s="1"/>
  <c r="E5675" i="3"/>
  <c r="E5681" i="3"/>
  <c r="M5681" i="3"/>
  <c r="M5620" i="3"/>
  <c r="E5597" i="3"/>
  <c r="M5597" i="3"/>
  <c r="E5606" i="3"/>
  <c r="M5606" i="3" s="1"/>
  <c r="E5624" i="3"/>
  <c r="M5533" i="3"/>
  <c r="M5551" i="3"/>
  <c r="L5568" i="3"/>
  <c r="M5589" i="3"/>
  <c r="M5621" i="3"/>
  <c r="M5633" i="3"/>
  <c r="M5642" i="3"/>
  <c r="C5530" i="3"/>
  <c r="E5613" i="3"/>
  <c r="M5613" i="3" s="1"/>
  <c r="E5535" i="3"/>
  <c r="M5535" i="3" s="1"/>
  <c r="E5541" i="3"/>
  <c r="M5448" i="3"/>
  <c r="M5413" i="3"/>
  <c r="M5451" i="3"/>
  <c r="E5457" i="3"/>
  <c r="E5466" i="3"/>
  <c r="M5466" i="3" s="1"/>
  <c r="E5484" i="3"/>
  <c r="M5484" i="3" s="1"/>
  <c r="M5393" i="3"/>
  <c r="M5411" i="3"/>
  <c r="L5428" i="3"/>
  <c r="M5449" i="3"/>
  <c r="M5481" i="3"/>
  <c r="M5493" i="3"/>
  <c r="M5434" i="3"/>
  <c r="M5502" i="3"/>
  <c r="C5390" i="3"/>
  <c r="E5473" i="3"/>
  <c r="M5473" i="3" s="1"/>
  <c r="E5395" i="3"/>
  <c r="E5401" i="3"/>
  <c r="M5401" i="3" s="1"/>
  <c r="M5273" i="3"/>
  <c r="M5293" i="3"/>
  <c r="M5299" i="3"/>
  <c r="M5305" i="3"/>
  <c r="M5311" i="3"/>
  <c r="E5317" i="3"/>
  <c r="M5253" i="3"/>
  <c r="M5271" i="3"/>
  <c r="M5309" i="3"/>
  <c r="M5341" i="3"/>
  <c r="M5353" i="3"/>
  <c r="M5268" i="3"/>
  <c r="L5333" i="3"/>
  <c r="M5362" i="3"/>
  <c r="C5250" i="3"/>
  <c r="L5255" i="3"/>
  <c r="M5255" i="3" s="1"/>
  <c r="L5261" i="3"/>
  <c r="M5133" i="3"/>
  <c r="M5171" i="3"/>
  <c r="E5177" i="3"/>
  <c r="E5186" i="3"/>
  <c r="E5204" i="3"/>
  <c r="M5113" i="3"/>
  <c r="M5131" i="3"/>
  <c r="L5148" i="3"/>
  <c r="M5169" i="3"/>
  <c r="M5201" i="3"/>
  <c r="M5213" i="3"/>
  <c r="M5222" i="3"/>
  <c r="C5110" i="3"/>
  <c r="E5193" i="3"/>
  <c r="E5115" i="3"/>
  <c r="M5115" i="3" s="1"/>
  <c r="E5121" i="3"/>
  <c r="M5121" i="3" s="1"/>
  <c r="M4981" i="3"/>
  <c r="M5028" i="3"/>
  <c r="M5013" i="3"/>
  <c r="M5019" i="3"/>
  <c r="M5025" i="3"/>
  <c r="E5037" i="3"/>
  <c r="M5037" i="3"/>
  <c r="M5051" i="3"/>
  <c r="M5069" i="3"/>
  <c r="E5008" i="3"/>
  <c r="M5008" i="3"/>
  <c r="M4974" i="3"/>
  <c r="M4992" i="3"/>
  <c r="M5030" i="3"/>
  <c r="C4830" i="3"/>
  <c r="M4832" i="3"/>
  <c r="E4897" i="3"/>
  <c r="E4868" i="3"/>
  <c r="M4868" i="3"/>
  <c r="M4834" i="3"/>
  <c r="L4835" i="3"/>
  <c r="L4841" i="3"/>
  <c r="M4852" i="3"/>
  <c r="E4872" i="3"/>
  <c r="E4884" i="3"/>
  <c r="M4890" i="3"/>
  <c r="M4922" i="3"/>
  <c r="M4934" i="3"/>
  <c r="E4835" i="3"/>
  <c r="M4835" i="3" s="1"/>
  <c r="E4841" i="3"/>
  <c r="M4841" i="3"/>
  <c r="E4941" i="3"/>
  <c r="M4941" i="3" s="1"/>
  <c r="E4757" i="3"/>
  <c r="M4757" i="3"/>
  <c r="M4789" i="3"/>
  <c r="E4766" i="3"/>
  <c r="L4728" i="3"/>
  <c r="C4690" i="3"/>
  <c r="E4773" i="3"/>
  <c r="M4773" i="3" s="1"/>
  <c r="E4695" i="3"/>
  <c r="E4701" i="3"/>
  <c r="M4701" i="3" s="1"/>
  <c r="L4710" i="3"/>
  <c r="L4748" i="3"/>
  <c r="M4748" i="3" s="1"/>
  <c r="M4608" i="3"/>
  <c r="M4661" i="3"/>
  <c r="M4573" i="3"/>
  <c r="M4611" i="3"/>
  <c r="E4617" i="3"/>
  <c r="E4626" i="3"/>
  <c r="E4644" i="3"/>
  <c r="M4553" i="3"/>
  <c r="M4571" i="3"/>
  <c r="L4588" i="3"/>
  <c r="M4609" i="3"/>
  <c r="C4550" i="3"/>
  <c r="E4633" i="3"/>
  <c r="E4555" i="3"/>
  <c r="E4561" i="3"/>
  <c r="M4561" i="3" s="1"/>
  <c r="M4468" i="3"/>
  <c r="E4477" i="3"/>
  <c r="E4486" i="3"/>
  <c r="M4486" i="3"/>
  <c r="E4504" i="3"/>
  <c r="M4504" i="3" s="1"/>
  <c r="M4413" i="3"/>
  <c r="M4431" i="3"/>
  <c r="L4448" i="3"/>
  <c r="M4469" i="3"/>
  <c r="M4501" i="3"/>
  <c r="M4513" i="3"/>
  <c r="M4434" i="3"/>
  <c r="M4472" i="3"/>
  <c r="M4522" i="3"/>
  <c r="C4410" i="3"/>
  <c r="E4493" i="3"/>
  <c r="M4318" i="3"/>
  <c r="M4313" i="3"/>
  <c r="M4319" i="3"/>
  <c r="M4325" i="3"/>
  <c r="E4337" i="3"/>
  <c r="M4337" i="3" s="1"/>
  <c r="E4346" i="3"/>
  <c r="E4364" i="3"/>
  <c r="C4270" i="3"/>
  <c r="E4353" i="3"/>
  <c r="M4353" i="3" s="1"/>
  <c r="M4191" i="3"/>
  <c r="E4206" i="3"/>
  <c r="M4206" i="3"/>
  <c r="E4224" i="3"/>
  <c r="E4236" i="3"/>
  <c r="M4236" i="3" s="1"/>
  <c r="L4168" i="3"/>
  <c r="M4154" i="3"/>
  <c r="E4168" i="3"/>
  <c r="M4168" i="3" s="1"/>
  <c r="M4192" i="3"/>
  <c r="M4198" i="3"/>
  <c r="M4242" i="3"/>
  <c r="C4130" i="3"/>
  <c r="M4137" i="3"/>
  <c r="M4143" i="3"/>
  <c r="E4213" i="3"/>
  <c r="M4213" i="3" s="1"/>
  <c r="M4010" i="3"/>
  <c r="M4038" i="3"/>
  <c r="M4080" i="3"/>
  <c r="M4044" i="3"/>
  <c r="M4033" i="3"/>
  <c r="M4039" i="3"/>
  <c r="M4045" i="3"/>
  <c r="E4057" i="3"/>
  <c r="M3993" i="3"/>
  <c r="M4011" i="3"/>
  <c r="M4081" i="3"/>
  <c r="M4093" i="3"/>
  <c r="M4014" i="3"/>
  <c r="M4052" i="3"/>
  <c r="M4102" i="3"/>
  <c r="C3990" i="3"/>
  <c r="E4073" i="3"/>
  <c r="M4073" i="3"/>
  <c r="M3940" i="3"/>
  <c r="E3917" i="3"/>
  <c r="M3917" i="3" s="1"/>
  <c r="E3926" i="3"/>
  <c r="M3926" i="3" s="1"/>
  <c r="E3944" i="3"/>
  <c r="M3853" i="3"/>
  <c r="M3871" i="3"/>
  <c r="L3888" i="3"/>
  <c r="M3909" i="3"/>
  <c r="M3941" i="3"/>
  <c r="M3953" i="3"/>
  <c r="M3962" i="3"/>
  <c r="C3850" i="3"/>
  <c r="E3933" i="3"/>
  <c r="M3933" i="3" s="1"/>
  <c r="E3855" i="3"/>
  <c r="M3855" i="3" s="1"/>
  <c r="E3861" i="3"/>
  <c r="M3712" i="3"/>
  <c r="E3777" i="3"/>
  <c r="E3786" i="3"/>
  <c r="E3804" i="3"/>
  <c r="M3804" i="3"/>
  <c r="M3713" i="3"/>
  <c r="M3731" i="3"/>
  <c r="L3748" i="3"/>
  <c r="M3769" i="3"/>
  <c r="M3801" i="3"/>
  <c r="M3813" i="3"/>
  <c r="M3822" i="3"/>
  <c r="C3710" i="3"/>
  <c r="E3793" i="3"/>
  <c r="E3715" i="3"/>
  <c r="E3721" i="3"/>
  <c r="M3721" i="3" s="1"/>
  <c r="M3593" i="3"/>
  <c r="M3631" i="3"/>
  <c r="E3637" i="3"/>
  <c r="M3637" i="3" s="1"/>
  <c r="E3646" i="3"/>
  <c r="M3573" i="3"/>
  <c r="M3591" i="3"/>
  <c r="L3608" i="3"/>
  <c r="M3629" i="3"/>
  <c r="M3673" i="3"/>
  <c r="C3570" i="3"/>
  <c r="E3653" i="3"/>
  <c r="M3653" i="3" s="1"/>
  <c r="E3575" i="3"/>
  <c r="M3575" i="3" s="1"/>
  <c r="E3581" i="3"/>
  <c r="E3497" i="3"/>
  <c r="M3497" i="3" s="1"/>
  <c r="E3506" i="3"/>
  <c r="E3524" i="3"/>
  <c r="L3468" i="3"/>
  <c r="C3430" i="3"/>
  <c r="E3513" i="3"/>
  <c r="M3513" i="3" s="1"/>
  <c r="E3435" i="3"/>
  <c r="M3435" i="3" s="1"/>
  <c r="E3441" i="3"/>
  <c r="M3313" i="3"/>
  <c r="M3351" i="3"/>
  <c r="E3357" i="3"/>
  <c r="E3366" i="3"/>
  <c r="M3293" i="3"/>
  <c r="M3311" i="3"/>
  <c r="L3328" i="3"/>
  <c r="M3349" i="3"/>
  <c r="E3328" i="3"/>
  <c r="M3328" i="3" s="1"/>
  <c r="C3290" i="3"/>
  <c r="E3373" i="3"/>
  <c r="M3155" i="3"/>
  <c r="M3173" i="3"/>
  <c r="M3193" i="3"/>
  <c r="M3199" i="3"/>
  <c r="M3205" i="3"/>
  <c r="M3211" i="3"/>
  <c r="E3217" i="3"/>
  <c r="E3226" i="3"/>
  <c r="M3226" i="3" s="1"/>
  <c r="E3244" i="3"/>
  <c r="E3256" i="3"/>
  <c r="C3150" i="3"/>
  <c r="M3157" i="3"/>
  <c r="M3163" i="3"/>
  <c r="E3233" i="3"/>
  <c r="M3058" i="3"/>
  <c r="M3033" i="3"/>
  <c r="M3053" i="3"/>
  <c r="M3059" i="3"/>
  <c r="M3065" i="3"/>
  <c r="M3071" i="3"/>
  <c r="E3077" i="3"/>
  <c r="M3077" i="3" s="1"/>
  <c r="M3050" i="3"/>
  <c r="E3086" i="3"/>
  <c r="M3086" i="3"/>
  <c r="E3104" i="3"/>
  <c r="M3104" i="3" s="1"/>
  <c r="E3116" i="3"/>
  <c r="C3010" i="3"/>
  <c r="E3093" i="3"/>
  <c r="M2918" i="3"/>
  <c r="M2893" i="3"/>
  <c r="M2913" i="3"/>
  <c r="M2919" i="3"/>
  <c r="M2931" i="3"/>
  <c r="E2937" i="3"/>
  <c r="E2946" i="3"/>
  <c r="M2946" i="3" s="1"/>
  <c r="E2964" i="3"/>
  <c r="M2964" i="3" s="1"/>
  <c r="C2870" i="3"/>
  <c r="E2953" i="3"/>
  <c r="M2778" i="3"/>
  <c r="M2773" i="3"/>
  <c r="M2779" i="3"/>
  <c r="M2785" i="3"/>
  <c r="E2797" i="3"/>
  <c r="M2736" i="3"/>
  <c r="M2742" i="3"/>
  <c r="E2806" i="3"/>
  <c r="E2824" i="3"/>
  <c r="E2836" i="3"/>
  <c r="M2836" i="3" s="1"/>
  <c r="M2844" i="3"/>
  <c r="C2730" i="3"/>
  <c r="M2795" i="3"/>
  <c r="M2632" i="3"/>
  <c r="M2613" i="3"/>
  <c r="M2633" i="3"/>
  <c r="M2639" i="3"/>
  <c r="M2651" i="3"/>
  <c r="E2657" i="3"/>
  <c r="E2666" i="3"/>
  <c r="M2666" i="3" s="1"/>
  <c r="M2649" i="3"/>
  <c r="C2590" i="3"/>
  <c r="E2673" i="3"/>
  <c r="C2450" i="3"/>
  <c r="M2493" i="3"/>
  <c r="M2499" i="3"/>
  <c r="M2505" i="3"/>
  <c r="E2517" i="3"/>
  <c r="M2453" i="3"/>
  <c r="M2471" i="3"/>
  <c r="M2509" i="3"/>
  <c r="M2541" i="3"/>
  <c r="M2553" i="3"/>
  <c r="M2468" i="3"/>
  <c r="E2488" i="3"/>
  <c r="M2488" i="3" s="1"/>
  <c r="M2562" i="3"/>
  <c r="M2333" i="3"/>
  <c r="M2353" i="3"/>
  <c r="M2359" i="3"/>
  <c r="M2365" i="3"/>
  <c r="M2371" i="3"/>
  <c r="E2377" i="3"/>
  <c r="E2386" i="3"/>
  <c r="M2386" i="3" s="1"/>
  <c r="E2404" i="3"/>
  <c r="M2404" i="3" s="1"/>
  <c r="E2416" i="3"/>
  <c r="C2310" i="3"/>
  <c r="E2393" i="3"/>
  <c r="M2393" i="3" s="1"/>
  <c r="C2170" i="3"/>
  <c r="M2281" i="3"/>
  <c r="M2213" i="3"/>
  <c r="M2219" i="3"/>
  <c r="M2225" i="3"/>
  <c r="E2237" i="3"/>
  <c r="M2237" i="3" s="1"/>
  <c r="M2251" i="3"/>
  <c r="M2269" i="3"/>
  <c r="M2173" i="3"/>
  <c r="M2191" i="3"/>
  <c r="M2229" i="3"/>
  <c r="M2261" i="3"/>
  <c r="M2273" i="3"/>
  <c r="E2208" i="3"/>
  <c r="M2174" i="3"/>
  <c r="M2192" i="3"/>
  <c r="M2230" i="3"/>
  <c r="M2088" i="3"/>
  <c r="M2053" i="3"/>
  <c r="M2091" i="3"/>
  <c r="E2097" i="3"/>
  <c r="M2097" i="3" s="1"/>
  <c r="E2106" i="3"/>
  <c r="E2124" i="3"/>
  <c r="M2051" i="3"/>
  <c r="L2068" i="3"/>
  <c r="M2089" i="3"/>
  <c r="M2121" i="3"/>
  <c r="M2133" i="3"/>
  <c r="M2074" i="3"/>
  <c r="C2030" i="3"/>
  <c r="E2113" i="3"/>
  <c r="M2113" i="3" s="1"/>
  <c r="M1913" i="3"/>
  <c r="M1933" i="3"/>
  <c r="M1939" i="3"/>
  <c r="M1945" i="3"/>
  <c r="M1951" i="3"/>
  <c r="E1957" i="3"/>
  <c r="M1957" i="3"/>
  <c r="E1966" i="3"/>
  <c r="M1966" i="3"/>
  <c r="E1984" i="3"/>
  <c r="M1984" i="3"/>
  <c r="E1996" i="3"/>
  <c r="M1996" i="3"/>
  <c r="M1893" i="3"/>
  <c r="C1890" i="3"/>
  <c r="E1973" i="3"/>
  <c r="M1973" i="3"/>
  <c r="M1773" i="3"/>
  <c r="M1811" i="3"/>
  <c r="E1817" i="3"/>
  <c r="M1817" i="3" s="1"/>
  <c r="E1826" i="3"/>
  <c r="E1844" i="3"/>
  <c r="M1753" i="3"/>
  <c r="M1771" i="3"/>
  <c r="L1788" i="3"/>
  <c r="M1809" i="3"/>
  <c r="M1841" i="3"/>
  <c r="M1853" i="3"/>
  <c r="M1862" i="3"/>
  <c r="C1750" i="3"/>
  <c r="E1833" i="3"/>
  <c r="M1833" i="3"/>
  <c r="E1755" i="3"/>
  <c r="E1761" i="3"/>
  <c r="M1863" i="3"/>
  <c r="C1610" i="3"/>
  <c r="E1677" i="3"/>
  <c r="E1686" i="3"/>
  <c r="E1704" i="3"/>
  <c r="E1716" i="3"/>
  <c r="M1716" i="3"/>
  <c r="M1613" i="3"/>
  <c r="M1631" i="3"/>
  <c r="M1669" i="3"/>
  <c r="M1701" i="3"/>
  <c r="M1713" i="3"/>
  <c r="M1634" i="3"/>
  <c r="E1648" i="3"/>
  <c r="M1648" i="3" s="1"/>
  <c r="M1672" i="3"/>
  <c r="M1722" i="3"/>
  <c r="L1615" i="3"/>
  <c r="L1621" i="3"/>
  <c r="E1652" i="3"/>
  <c r="M1652" i="3" s="1"/>
  <c r="E1664" i="3"/>
  <c r="M1476" i="3"/>
  <c r="M1482" i="3"/>
  <c r="E1546" i="3"/>
  <c r="M1546" i="3"/>
  <c r="E1564" i="3"/>
  <c r="E1576" i="3"/>
  <c r="M1576" i="3" s="1"/>
  <c r="M1473" i="3"/>
  <c r="M1491" i="3"/>
  <c r="L1508" i="3"/>
  <c r="M1529" i="3"/>
  <c r="M1561" i="3"/>
  <c r="M1573" i="3"/>
  <c r="M1582" i="3"/>
  <c r="C1470" i="3"/>
  <c r="L1512" i="3"/>
  <c r="L1524" i="3"/>
  <c r="M1524" i="3"/>
  <c r="E1553" i="3"/>
  <c r="M1553" i="3"/>
  <c r="E1475" i="3"/>
  <c r="E1481" i="3"/>
  <c r="M1481" i="3" s="1"/>
  <c r="L1490" i="3"/>
  <c r="L1528" i="3"/>
  <c r="I67" i="15"/>
  <c r="M1353" i="3"/>
  <c r="M1391" i="3"/>
  <c r="E1397" i="3"/>
  <c r="E1424" i="3"/>
  <c r="M1424" i="3" s="1"/>
  <c r="M1333" i="3"/>
  <c r="M1339" i="3"/>
  <c r="M1345" i="3"/>
  <c r="M1351" i="3"/>
  <c r="L1368" i="3"/>
  <c r="M1389" i="3"/>
  <c r="M1421" i="3"/>
  <c r="M1433" i="3"/>
  <c r="M1374" i="3"/>
  <c r="M1442" i="3"/>
  <c r="C1330" i="3"/>
  <c r="E1413" i="3"/>
  <c r="M1413" i="3" s="1"/>
  <c r="J67" i="15"/>
  <c r="E1335" i="3"/>
  <c r="E1341" i="3"/>
  <c r="E1257" i="3"/>
  <c r="E1266" i="3"/>
  <c r="E1284" i="3"/>
  <c r="M1193" i="3"/>
  <c r="M1211" i="3"/>
  <c r="L1228" i="3"/>
  <c r="M1249" i="3"/>
  <c r="M1281" i="3"/>
  <c r="M1293" i="3"/>
  <c r="M1234" i="3"/>
  <c r="M1302" i="3"/>
  <c r="C1190" i="3"/>
  <c r="E1273" i="3"/>
  <c r="E1195" i="3"/>
  <c r="E1201" i="3"/>
  <c r="M1073" i="3"/>
  <c r="M1093" i="3"/>
  <c r="M1111" i="3"/>
  <c r="E1117" i="3"/>
  <c r="M1117" i="3"/>
  <c r="E1126" i="3"/>
  <c r="M1109" i="3"/>
  <c r="M1153" i="3"/>
  <c r="M1162" i="3"/>
  <c r="C1050" i="3"/>
  <c r="E1133" i="3"/>
  <c r="M933" i="3"/>
  <c r="M971" i="3"/>
  <c r="E977" i="3"/>
  <c r="M977" i="3" s="1"/>
  <c r="E1004" i="3"/>
  <c r="M913" i="3"/>
  <c r="M919" i="3"/>
  <c r="M925" i="3"/>
  <c r="M931" i="3"/>
  <c r="L948" i="3"/>
  <c r="M969" i="3"/>
  <c r="M1001" i="3"/>
  <c r="M1013" i="3"/>
  <c r="M954" i="3"/>
  <c r="M960" i="3"/>
  <c r="M1022" i="3"/>
  <c r="C910" i="3"/>
  <c r="E993" i="3"/>
  <c r="M993" i="3" s="1"/>
  <c r="E915" i="3"/>
  <c r="E921" i="3"/>
  <c r="M773" i="3"/>
  <c r="M779" i="3"/>
  <c r="M785" i="3"/>
  <c r="M791" i="3"/>
  <c r="M829" i="3"/>
  <c r="M855" i="3"/>
  <c r="M861" i="3"/>
  <c r="M873" i="3"/>
  <c r="E808" i="3"/>
  <c r="L853" i="3"/>
  <c r="M774" i="3"/>
  <c r="M792" i="3"/>
  <c r="M673" i="3"/>
  <c r="M679" i="3"/>
  <c r="M685" i="3"/>
  <c r="E706" i="3"/>
  <c r="E724" i="3"/>
  <c r="E736" i="3"/>
  <c r="C630" i="3"/>
  <c r="E713" i="3"/>
  <c r="M634" i="3"/>
  <c r="M652" i="3"/>
  <c r="M690" i="3"/>
  <c r="M722" i="3"/>
  <c r="M734" i="3"/>
  <c r="L65" i="3"/>
  <c r="M71" i="3"/>
  <c r="M81" i="3"/>
  <c r="E74" i="3"/>
  <c r="T67" i="11"/>
  <c r="L66" i="11"/>
  <c r="T66" i="11"/>
  <c r="M586" i="3"/>
  <c r="E75" i="14"/>
  <c r="M596" i="3"/>
  <c r="L594" i="3"/>
  <c r="T42" i="11"/>
  <c r="L39" i="11"/>
  <c r="T39" i="11"/>
  <c r="J55" i="16"/>
  <c r="F69" i="16"/>
  <c r="E31" i="14"/>
  <c r="M106" i="3"/>
  <c r="M110" i="3"/>
  <c r="E32" i="14"/>
  <c r="L28" i="3"/>
  <c r="M30" i="3"/>
  <c r="E65" i="3"/>
  <c r="M65" i="3" s="1"/>
  <c r="M63" i="3"/>
  <c r="F122" i="15"/>
  <c r="L82" i="11"/>
  <c r="T82" i="11" s="1"/>
  <c r="J95" i="15"/>
  <c r="F91" i="15"/>
  <c r="P40" i="15"/>
  <c r="F40" i="15" s="1"/>
  <c r="L23" i="15"/>
  <c r="H23" i="14"/>
  <c r="M541" i="3"/>
  <c r="E539" i="3"/>
  <c r="M565" i="3"/>
  <c r="Q116" i="15"/>
  <c r="M579" i="3"/>
  <c r="E91" i="14"/>
  <c r="I61" i="16"/>
  <c r="C69" i="16"/>
  <c r="M44" i="3"/>
  <c r="L39" i="3"/>
  <c r="M39" i="3" s="1"/>
  <c r="E76" i="14"/>
  <c r="L47" i="3"/>
  <c r="M47" i="3"/>
  <c r="M50" i="3"/>
  <c r="E94" i="3"/>
  <c r="M94" i="3" s="1"/>
  <c r="M98" i="3"/>
  <c r="E454" i="3"/>
  <c r="E353" i="3"/>
  <c r="E438" i="3"/>
  <c r="M109" i="3"/>
  <c r="H58" i="14"/>
  <c r="J422" i="3"/>
  <c r="G91" i="15"/>
  <c r="Q95" i="15"/>
  <c r="F131" i="15"/>
  <c r="M161" i="3"/>
  <c r="E158" i="3"/>
  <c r="E394" i="3"/>
  <c r="M397" i="3"/>
  <c r="M418" i="3"/>
  <c r="L415" i="3"/>
  <c r="M415" i="3" s="1"/>
  <c r="G131" i="15"/>
  <c r="P28" i="15"/>
  <c r="Q110" i="15"/>
  <c r="E87" i="14"/>
  <c r="Q35" i="15"/>
  <c r="G35" i="15" s="1"/>
  <c r="N35" i="15" s="1"/>
  <c r="M119" i="3"/>
  <c r="P20" i="15"/>
  <c r="F20" i="15"/>
  <c r="I95" i="15"/>
  <c r="M134" i="3"/>
  <c r="M147" i="3"/>
  <c r="M426" i="3"/>
  <c r="M516" i="3"/>
  <c r="M526" i="3"/>
  <c r="E547" i="3"/>
  <c r="T31" i="11"/>
  <c r="L30" i="11"/>
  <c r="I127" i="15"/>
  <c r="G23" i="14"/>
  <c r="T119" i="11"/>
  <c r="L118" i="11"/>
  <c r="T118" i="11"/>
  <c r="M32" i="3"/>
  <c r="F422" i="3"/>
  <c r="E405" i="3"/>
  <c r="M405" i="3" s="1"/>
  <c r="M407" i="3"/>
  <c r="M467" i="3"/>
  <c r="Q88" i="15"/>
  <c r="E484" i="3"/>
  <c r="M484" i="3" s="1"/>
  <c r="P108" i="15"/>
  <c r="T114" i="11"/>
  <c r="L111" i="11"/>
  <c r="T111" i="11" s="1"/>
  <c r="T135" i="11"/>
  <c r="L134" i="11"/>
  <c r="T134" i="11"/>
  <c r="F84" i="14"/>
  <c r="T127" i="11"/>
  <c r="L63" i="15"/>
  <c r="E27" i="14"/>
  <c r="M75" i="3"/>
  <c r="P18" i="15"/>
  <c r="F18" i="15" s="1"/>
  <c r="M79" i="3"/>
  <c r="N148" i="11"/>
  <c r="S48" i="11"/>
  <c r="S70" i="11"/>
  <c r="L48" i="11"/>
  <c r="T48" i="11" s="1"/>
  <c r="P21" i="15"/>
  <c r="F21" i="15" s="1"/>
  <c r="E28" i="3"/>
  <c r="M29" i="3"/>
  <c r="L149" i="3"/>
  <c r="M421" i="3"/>
  <c r="I59" i="14"/>
  <c r="F59" i="14" s="1"/>
  <c r="K432" i="3"/>
  <c r="Q148" i="11"/>
  <c r="L95" i="11"/>
  <c r="T95" i="11"/>
  <c r="I106" i="15"/>
  <c r="L81" i="15"/>
  <c r="M91" i="3"/>
  <c r="E90" i="3"/>
  <c r="I422" i="3"/>
  <c r="H600" i="3"/>
  <c r="H449" i="3" s="1"/>
  <c r="M480" i="3"/>
  <c r="E534" i="3"/>
  <c r="T131" i="11"/>
  <c r="L130" i="11"/>
  <c r="T130" i="11" s="1"/>
  <c r="M87" i="3"/>
  <c r="I58" i="16"/>
  <c r="D69" i="16"/>
  <c r="J69" i="16" s="1"/>
  <c r="J64" i="16"/>
  <c r="E35" i="16"/>
  <c r="E5" i="16" s="1"/>
  <c r="M7948" i="3"/>
  <c r="M7090" i="3"/>
  <c r="M6866" i="3"/>
  <c r="M6884" i="3"/>
  <c r="M5988" i="3"/>
  <c r="M5428" i="3"/>
  <c r="M5261" i="3"/>
  <c r="M5148" i="3"/>
  <c r="P110" i="15"/>
  <c r="F108" i="15"/>
  <c r="F110" i="15" s="1"/>
  <c r="N91" i="15"/>
  <c r="E85" i="14"/>
  <c r="P97" i="15"/>
  <c r="E89" i="14"/>
  <c r="P124" i="15"/>
  <c r="P127" i="15" s="1"/>
  <c r="Q44" i="15"/>
  <c r="M149" i="3"/>
  <c r="M158" i="3"/>
  <c r="E37" i="14"/>
  <c r="G88" i="15"/>
  <c r="T30" i="11"/>
  <c r="N131" i="15"/>
  <c r="M28" i="3"/>
  <c r="M74" i="3"/>
  <c r="E26" i="14"/>
  <c r="E25" i="14" s="1"/>
  <c r="M594" i="3"/>
  <c r="E88" i="14"/>
  <c r="E86" i="14" s="1"/>
  <c r="M547" i="3"/>
  <c r="M394" i="3"/>
  <c r="P14" i="15"/>
  <c r="F14" i="15" s="1"/>
  <c r="M90" i="3"/>
  <c r="E30" i="14"/>
  <c r="F23" i="14"/>
  <c r="G116" i="15"/>
  <c r="N116" i="15" s="1"/>
  <c r="N88" i="15"/>
  <c r="G44" i="15"/>
  <c r="N44" i="15" s="1"/>
  <c r="F124" i="15"/>
  <c r="F127" i="15" s="1"/>
  <c r="F97" i="15"/>
  <c r="F99" i="15" s="1"/>
  <c r="P99" i="15"/>
  <c r="M10173" i="3"/>
  <c r="M10211" i="3"/>
  <c r="E10217" i="3"/>
  <c r="E10226" i="3"/>
  <c r="E10244" i="3"/>
  <c r="M10244" i="3" s="1"/>
  <c r="M10153" i="3"/>
  <c r="M10171" i="3"/>
  <c r="L10188" i="3"/>
  <c r="M10209" i="3"/>
  <c r="M10241" i="3"/>
  <c r="M10253" i="3"/>
  <c r="M10262" i="3"/>
  <c r="C10150" i="3"/>
  <c r="E10233" i="3"/>
  <c r="E10155" i="3"/>
  <c r="E10161" i="3"/>
  <c r="M10033" i="3"/>
  <c r="M10071" i="3"/>
  <c r="E10077" i="3"/>
  <c r="E10086" i="3"/>
  <c r="E10104" i="3"/>
  <c r="M10013" i="3"/>
  <c r="M10031" i="3"/>
  <c r="L10048" i="3"/>
  <c r="M10069" i="3"/>
  <c r="M10101" i="3"/>
  <c r="M10113" i="3"/>
  <c r="M10054" i="3"/>
  <c r="M10122" i="3"/>
  <c r="C10010" i="3"/>
  <c r="E10093" i="3"/>
  <c r="E10015" i="3"/>
  <c r="E10021" i="3"/>
  <c r="M9893" i="3"/>
  <c r="M9931" i="3"/>
  <c r="E9937" i="3"/>
  <c r="E9946" i="3"/>
  <c r="E9964" i="3"/>
  <c r="M9964" i="3" s="1"/>
  <c r="M9873" i="3"/>
  <c r="M9891" i="3"/>
  <c r="L9908" i="3"/>
  <c r="M9929" i="3"/>
  <c r="M9961" i="3"/>
  <c r="M9973" i="3"/>
  <c r="M9982" i="3"/>
  <c r="C9870" i="3"/>
  <c r="E9953" i="3"/>
  <c r="E9875" i="3"/>
  <c r="E9881" i="3"/>
  <c r="M9881" i="3" s="1"/>
  <c r="M9753" i="3"/>
  <c r="M9773" i="3"/>
  <c r="M9779" i="3"/>
  <c r="M9785" i="3"/>
  <c r="M9791" i="3"/>
  <c r="E9797" i="3"/>
  <c r="E9806" i="3"/>
  <c r="M9806" i="3" s="1"/>
  <c r="E9824" i="3"/>
  <c r="E9836" i="3"/>
  <c r="C9730" i="3"/>
  <c r="E9813" i="3"/>
  <c r="E9666" i="3"/>
  <c r="E9684" i="3"/>
  <c r="E9696" i="3"/>
  <c r="L9628" i="3"/>
  <c r="M9614" i="3"/>
  <c r="E9628" i="3"/>
  <c r="M9628" i="3"/>
  <c r="M9652" i="3"/>
  <c r="M9658" i="3"/>
  <c r="M9702" i="3"/>
  <c r="C9590" i="3"/>
  <c r="M9597" i="3"/>
  <c r="M9603" i="3"/>
  <c r="E9673" i="3"/>
  <c r="M9473" i="3"/>
  <c r="M9511" i="3"/>
  <c r="E9517" i="3"/>
  <c r="M9517" i="3" s="1"/>
  <c r="E9544" i="3"/>
  <c r="M9453" i="3"/>
  <c r="M9471" i="3"/>
  <c r="L9488" i="3"/>
  <c r="M9488" i="3" s="1"/>
  <c r="M9509" i="3"/>
  <c r="M9541" i="3"/>
  <c r="M9553" i="3"/>
  <c r="M9494" i="3"/>
  <c r="M9500" i="3"/>
  <c r="M9562" i="3"/>
  <c r="C9450" i="3"/>
  <c r="E9533" i="3"/>
  <c r="E9455" i="3"/>
  <c r="M9455" i="3" s="1"/>
  <c r="E9461" i="3"/>
  <c r="M9353" i="3"/>
  <c r="M9359" i="3"/>
  <c r="M9365" i="3"/>
  <c r="E9377" i="3"/>
  <c r="M9316" i="3"/>
  <c r="M9322" i="3"/>
  <c r="M9350" i="3"/>
  <c r="M9413" i="3"/>
  <c r="M9422" i="3"/>
  <c r="C9310" i="3"/>
  <c r="L9321" i="3"/>
  <c r="C9170" i="3"/>
  <c r="M9213" i="3"/>
  <c r="M9219" i="3"/>
  <c r="M9225" i="3"/>
  <c r="E9237" i="3"/>
  <c r="M9176" i="3"/>
  <c r="M9182" i="3"/>
  <c r="E9208" i="3"/>
  <c r="M9174" i="3"/>
  <c r="M9192" i="3"/>
  <c r="M9230" i="3"/>
  <c r="M9262" i="3"/>
  <c r="M9274" i="3"/>
  <c r="M9195" i="3"/>
  <c r="E9281" i="3"/>
  <c r="M9053" i="3"/>
  <c r="M9073" i="3"/>
  <c r="M9079" i="3"/>
  <c r="M9085" i="3"/>
  <c r="M9091" i="3"/>
  <c r="E9097" i="3"/>
  <c r="E9106" i="3"/>
  <c r="E9124" i="3"/>
  <c r="E9136" i="3"/>
  <c r="C9030" i="3"/>
  <c r="E9113" i="3"/>
  <c r="M8932" i="3"/>
  <c r="M8944" i="3"/>
  <c r="I71" i="15"/>
  <c r="L71" i="15"/>
  <c r="M8913" i="3"/>
  <c r="M8933" i="3"/>
  <c r="M8939" i="3"/>
  <c r="M8945" i="3"/>
  <c r="M8951" i="3"/>
  <c r="E8957" i="3"/>
  <c r="E8966" i="3"/>
  <c r="E8984" i="3"/>
  <c r="M8984" i="3" s="1"/>
  <c r="I63" i="15"/>
  <c r="C8890" i="3"/>
  <c r="M8897" i="3"/>
  <c r="E8973" i="3"/>
  <c r="E8817" i="3"/>
  <c r="E8826" i="3"/>
  <c r="E8844" i="3"/>
  <c r="M8753" i="3"/>
  <c r="M8771" i="3"/>
  <c r="L8788" i="3"/>
  <c r="M8809" i="3"/>
  <c r="M8841" i="3"/>
  <c r="M8853" i="3"/>
  <c r="M8774" i="3"/>
  <c r="M8812" i="3"/>
  <c r="M8862" i="3"/>
  <c r="C8750" i="3"/>
  <c r="E8833" i="3"/>
  <c r="E8755" i="3"/>
  <c r="M8755" i="3" s="1"/>
  <c r="E8761" i="3"/>
  <c r="M8819" i="3"/>
  <c r="M8863" i="3"/>
  <c r="L77" i="15" l="1"/>
  <c r="J56" i="15"/>
  <c r="J77" i="15" s="1"/>
  <c r="B179" i="3"/>
  <c r="B356" i="3"/>
  <c r="I77" i="15"/>
  <c r="M1004" i="3"/>
  <c r="M1284" i="3"/>
  <c r="M1528" i="3"/>
  <c r="Q104" i="15"/>
  <c r="M364" i="3"/>
  <c r="G56" i="14"/>
  <c r="Q123" i="15"/>
  <c r="G123" i="15" s="1"/>
  <c r="N123" i="15" s="1"/>
  <c r="J120" i="15"/>
  <c r="F89" i="15"/>
  <c r="I110" i="15"/>
  <c r="I120" i="15" s="1"/>
  <c r="J46" i="15"/>
  <c r="L106" i="15"/>
  <c r="M35" i="3"/>
  <c r="M43" i="3"/>
  <c r="M45" i="3"/>
  <c r="M49" i="3"/>
  <c r="M53" i="3"/>
  <c r="M64" i="3"/>
  <c r="M70" i="3"/>
  <c r="M93" i="3"/>
  <c r="M103" i="3"/>
  <c r="P16" i="15"/>
  <c r="F16" i="15" s="1"/>
  <c r="M116" i="3"/>
  <c r="M132" i="3"/>
  <c r="M142" i="3"/>
  <c r="M160" i="3"/>
  <c r="M162" i="3"/>
  <c r="M164" i="3"/>
  <c r="M371" i="3"/>
  <c r="M393" i="3"/>
  <c r="M404" i="3"/>
  <c r="L409" i="3"/>
  <c r="M409" i="3" s="1"/>
  <c r="Q87" i="15"/>
  <c r="M498" i="3"/>
  <c r="M505" i="3"/>
  <c r="M520" i="3"/>
  <c r="M525" i="3"/>
  <c r="M529" i="3"/>
  <c r="M578" i="3"/>
  <c r="E68" i="14"/>
  <c r="F60" i="14"/>
  <c r="F92" i="14"/>
  <c r="H750" i="3"/>
  <c r="E635" i="3"/>
  <c r="L635" i="3"/>
  <c r="E641" i="3"/>
  <c r="L641" i="3"/>
  <c r="E668" i="3"/>
  <c r="M668" i="3" s="1"/>
  <c r="E672" i="3"/>
  <c r="M702" i="3"/>
  <c r="M726" i="3"/>
  <c r="L736" i="3"/>
  <c r="M736" i="3" s="1"/>
  <c r="F890" i="3"/>
  <c r="M811" i="3"/>
  <c r="L824" i="3"/>
  <c r="M824" i="3" s="1"/>
  <c r="L828" i="3"/>
  <c r="M828" i="3" s="1"/>
  <c r="M835" i="3"/>
  <c r="M851" i="3"/>
  <c r="M865" i="3"/>
  <c r="L881" i="3"/>
  <c r="F1030" i="3"/>
  <c r="J1030" i="3"/>
  <c r="M917" i="3"/>
  <c r="M920" i="3"/>
  <c r="L921" i="3"/>
  <c r="M921" i="3" s="1"/>
  <c r="E958" i="3"/>
  <c r="M958" i="3" s="1"/>
  <c r="G1030" i="3"/>
  <c r="K1030" i="3"/>
  <c r="E986" i="3"/>
  <c r="M986" i="3" s="1"/>
  <c r="M991" i="3"/>
  <c r="M1002" i="3"/>
  <c r="L1004" i="3"/>
  <c r="M1007" i="3"/>
  <c r="M1009" i="3"/>
  <c r="L1016" i="3"/>
  <c r="M1016" i="3" s="1"/>
  <c r="M1072" i="3"/>
  <c r="E1108" i="3"/>
  <c r="M1127" i="3"/>
  <c r="M1130" i="3"/>
  <c r="L1140" i="3"/>
  <c r="M1150" i="3"/>
  <c r="M1154" i="3"/>
  <c r="M1157" i="3"/>
  <c r="L1232" i="3"/>
  <c r="L1257" i="3"/>
  <c r="M1260" i="3"/>
  <c r="L1273" i="3"/>
  <c r="M1273" i="3" s="1"/>
  <c r="M1276" i="3"/>
  <c r="L1280" i="3"/>
  <c r="M1280" i="3" s="1"/>
  <c r="M1283" i="3"/>
  <c r="E1292" i="3"/>
  <c r="M1297" i="3"/>
  <c r="M1299" i="3"/>
  <c r="E1301" i="3"/>
  <c r="E1332" i="3"/>
  <c r="M1332" i="3" s="1"/>
  <c r="M1336" i="3"/>
  <c r="M1338" i="3"/>
  <c r="M1340" i="3"/>
  <c r="M1342" i="3"/>
  <c r="M1346" i="3"/>
  <c r="M1352" i="3"/>
  <c r="M1361" i="3"/>
  <c r="M1376" i="3"/>
  <c r="E1378" i="3"/>
  <c r="M1378" i="3" s="1"/>
  <c r="M1383" i="3"/>
  <c r="L1388" i="3"/>
  <c r="L1397" i="3"/>
  <c r="M1397" i="3" s="1"/>
  <c r="M1419" i="3"/>
  <c r="M1477" i="3"/>
  <c r="M1479" i="3"/>
  <c r="M1483" i="3"/>
  <c r="M1488" i="3"/>
  <c r="M1517" i="3"/>
  <c r="M1520" i="3"/>
  <c r="M1527" i="3"/>
  <c r="E1528" i="3"/>
  <c r="M1531" i="3"/>
  <c r="M1538" i="3"/>
  <c r="M1547" i="3"/>
  <c r="L1572" i="3"/>
  <c r="M1584" i="3"/>
  <c r="F1730" i="3"/>
  <c r="L1612" i="3"/>
  <c r="M1622" i="3"/>
  <c r="M1642" i="3"/>
  <c r="M1644" i="3"/>
  <c r="M1646" i="3"/>
  <c r="M1653" i="3"/>
  <c r="L1668" i="3"/>
  <c r="M1668" i="3" s="1"/>
  <c r="M1681" i="3"/>
  <c r="M1683" i="3"/>
  <c r="M1685" i="3"/>
  <c r="M1687" i="3"/>
  <c r="M1697" i="3"/>
  <c r="M1702" i="3"/>
  <c r="L1704" i="3"/>
  <c r="M1704" i="3" s="1"/>
  <c r="M1707" i="3"/>
  <c r="M1717" i="3"/>
  <c r="L1752" i="3"/>
  <c r="M1752" i="3" s="1"/>
  <c r="I1870" i="3"/>
  <c r="L1761" i="3"/>
  <c r="M1761" i="3" s="1"/>
  <c r="M1762" i="3"/>
  <c r="L48" i="15"/>
  <c r="L83" i="15" s="1"/>
  <c r="M1195" i="3"/>
  <c r="M1266" i="3"/>
  <c r="M22" i="3"/>
  <c r="F106" i="15"/>
  <c r="F30" i="14"/>
  <c r="H25" i="14"/>
  <c r="N16" i="15"/>
  <c r="M123" i="3"/>
  <c r="N19" i="15"/>
  <c r="M412" i="3"/>
  <c r="F80" i="14"/>
  <c r="F77" i="14" s="1"/>
  <c r="N93" i="15"/>
  <c r="F88" i="14"/>
  <c r="L632" i="3"/>
  <c r="M638" i="3"/>
  <c r="M644" i="3"/>
  <c r="M649" i="3"/>
  <c r="E650" i="3"/>
  <c r="M675" i="3"/>
  <c r="L684" i="3"/>
  <c r="L688" i="3"/>
  <c r="E697" i="3"/>
  <c r="M710" i="3"/>
  <c r="L713" i="3"/>
  <c r="M713" i="3" s="1"/>
  <c r="M719" i="3"/>
  <c r="L732" i="3"/>
  <c r="M732" i="3" s="1"/>
  <c r="E772" i="3"/>
  <c r="M777" i="3"/>
  <c r="M805" i="3"/>
  <c r="M810" i="3"/>
  <c r="M834" i="3"/>
  <c r="M836" i="3"/>
  <c r="L837" i="3"/>
  <c r="M841" i="3"/>
  <c r="L846" i="3"/>
  <c r="M850" i="3"/>
  <c r="M852" i="3"/>
  <c r="E853" i="3"/>
  <c r="M853" i="3" s="1"/>
  <c r="M866" i="3"/>
  <c r="M869" i="3"/>
  <c r="L872" i="3"/>
  <c r="M883" i="3"/>
  <c r="M929" i="3"/>
  <c r="L952" i="3"/>
  <c r="M952" i="3" s="1"/>
  <c r="M961" i="3"/>
  <c r="M963" i="3"/>
  <c r="M965" i="3"/>
  <c r="M980" i="3"/>
  <c r="M982" i="3"/>
  <c r="M984" i="3"/>
  <c r="M1056" i="3"/>
  <c r="M1063" i="3"/>
  <c r="M1066" i="3"/>
  <c r="E1070" i="3"/>
  <c r="M1070" i="3" s="1"/>
  <c r="M1075" i="3"/>
  <c r="M1077" i="3"/>
  <c r="M1079" i="3"/>
  <c r="M1081" i="3"/>
  <c r="M1083" i="3"/>
  <c r="M1085" i="3"/>
  <c r="M1087" i="3"/>
  <c r="M1088" i="3"/>
  <c r="M1091" i="3"/>
  <c r="L1098" i="3"/>
  <c r="M1098" i="3" s="1"/>
  <c r="M1129" i="3"/>
  <c r="M1134" i="3"/>
  <c r="M1138" i="3"/>
  <c r="M1140" i="3"/>
  <c r="M1145" i="3"/>
  <c r="M1147" i="3"/>
  <c r="M1160" i="3"/>
  <c r="L1161" i="3"/>
  <c r="J1310" i="3"/>
  <c r="E1232" i="3"/>
  <c r="M1232" i="3" s="1"/>
  <c r="M1235" i="3"/>
  <c r="M1288" i="3"/>
  <c r="L1292" i="3"/>
  <c r="L1296" i="3"/>
  <c r="L1301" i="3"/>
  <c r="L1335" i="3"/>
  <c r="M1335" i="3" s="1"/>
  <c r="L1341" i="3"/>
  <c r="M1341" i="3" s="1"/>
  <c r="L1372" i="3"/>
  <c r="E1406" i="3"/>
  <c r="M1406" i="3" s="1"/>
  <c r="L1432" i="3"/>
  <c r="E1441" i="3"/>
  <c r="M1441" i="3" s="1"/>
  <c r="M1525" i="3"/>
  <c r="E1537" i="3"/>
  <c r="E1630" i="3"/>
  <c r="L1677" i="3"/>
  <c r="M1677" i="3" s="1"/>
  <c r="L1686" i="3"/>
  <c r="M1686" i="3" s="1"/>
  <c r="E1712" i="3"/>
  <c r="M1712" i="3" s="1"/>
  <c r="M1724" i="3"/>
  <c r="L1798" i="3"/>
  <c r="M1798" i="3" s="1"/>
  <c r="M1799" i="3"/>
  <c r="I101" i="15"/>
  <c r="I84" i="15" s="1"/>
  <c r="M1257" i="3"/>
  <c r="J23" i="15"/>
  <c r="J48" i="15" s="1"/>
  <c r="I28" i="15"/>
  <c r="J99" i="15"/>
  <c r="J101" i="15" s="1"/>
  <c r="J84" i="15" s="1"/>
  <c r="L110" i="15"/>
  <c r="H167" i="3"/>
  <c r="M42" i="3"/>
  <c r="M48" i="3"/>
  <c r="Q20" i="15"/>
  <c r="G20" i="15" s="1"/>
  <c r="N20" i="15" s="1"/>
  <c r="M85" i="3"/>
  <c r="M89" i="3"/>
  <c r="M100" i="3"/>
  <c r="M125" i="3"/>
  <c r="M128" i="3"/>
  <c r="M136" i="3"/>
  <c r="P43" i="15"/>
  <c r="L378" i="3"/>
  <c r="L422" i="3" s="1"/>
  <c r="Q79" i="15" s="1"/>
  <c r="M392" i="3"/>
  <c r="M396" i="3"/>
  <c r="E399" i="3"/>
  <c r="M420" i="3"/>
  <c r="M471" i="3"/>
  <c r="N98" i="15"/>
  <c r="M481" i="3"/>
  <c r="M491" i="3"/>
  <c r="M499" i="3"/>
  <c r="M521" i="3"/>
  <c r="M534" i="3"/>
  <c r="Q122" i="15"/>
  <c r="G122" i="15" s="1"/>
  <c r="N122" i="15" s="1"/>
  <c r="M574" i="3"/>
  <c r="J750" i="3"/>
  <c r="M655" i="3"/>
  <c r="M659" i="3"/>
  <c r="M663" i="3"/>
  <c r="M667" i="3"/>
  <c r="L672" i="3"/>
  <c r="M677" i="3"/>
  <c r="E678" i="3"/>
  <c r="M686" i="3"/>
  <c r="M711" i="3"/>
  <c r="L720" i="3"/>
  <c r="M720" i="3" s="1"/>
  <c r="M735" i="3"/>
  <c r="M742" i="3"/>
  <c r="E790" i="3"/>
  <c r="M793" i="3"/>
  <c r="M795" i="3"/>
  <c r="M800" i="3"/>
  <c r="M802" i="3"/>
  <c r="M807" i="3"/>
  <c r="L812" i="3"/>
  <c r="M812" i="3" s="1"/>
  <c r="M821" i="3"/>
  <c r="M825" i="3"/>
  <c r="M840" i="3"/>
  <c r="E846" i="3"/>
  <c r="M846" i="3" s="1"/>
  <c r="M856" i="3"/>
  <c r="M858" i="3"/>
  <c r="E864" i="3"/>
  <c r="M864" i="3" s="1"/>
  <c r="L876" i="3"/>
  <c r="M876" i="3" s="1"/>
  <c r="H1030" i="3"/>
  <c r="E964" i="3"/>
  <c r="M964" i="3" s="1"/>
  <c r="M988" i="3"/>
  <c r="M990" i="3"/>
  <c r="M992" i="3"/>
  <c r="E1021" i="3"/>
  <c r="M1021" i="3" s="1"/>
  <c r="M1026" i="3"/>
  <c r="M1058" i="3"/>
  <c r="M1068" i="3"/>
  <c r="M1144" i="3"/>
  <c r="L1144" i="3"/>
  <c r="L1201" i="3"/>
  <c r="M1201" i="3" s="1"/>
  <c r="M1230" i="3"/>
  <c r="M1239" i="3"/>
  <c r="M1241" i="3"/>
  <c r="M1245" i="3"/>
  <c r="M1247" i="3"/>
  <c r="M1248" i="3"/>
  <c r="M1261" i="3"/>
  <c r="M1277" i="3"/>
  <c r="M1294" i="3"/>
  <c r="M1298" i="3"/>
  <c r="M1300" i="3"/>
  <c r="M1337" i="3"/>
  <c r="M1343" i="3"/>
  <c r="M1347" i="3"/>
  <c r="M1349" i="3"/>
  <c r="E1350" i="3"/>
  <c r="M1350" i="3" s="1"/>
  <c r="M1375" i="3"/>
  <c r="M1382" i="3"/>
  <c r="M1396" i="3"/>
  <c r="M1401" i="3"/>
  <c r="M1405" i="3"/>
  <c r="M1411" i="3"/>
  <c r="M1418" i="3"/>
  <c r="M1429" i="3"/>
  <c r="M1434" i="3"/>
  <c r="E1436" i="3"/>
  <c r="M1436" i="3" s="1"/>
  <c r="L1441" i="3"/>
  <c r="M1444" i="3"/>
  <c r="M1478" i="3"/>
  <c r="M1480" i="3"/>
  <c r="M1499" i="3"/>
  <c r="M1507" i="3"/>
  <c r="M1518" i="3"/>
  <c r="M1519" i="3"/>
  <c r="M1521" i="3"/>
  <c r="M1526" i="3"/>
  <c r="M1530" i="3"/>
  <c r="M1542" i="3"/>
  <c r="M1551" i="3"/>
  <c r="M1558" i="3"/>
  <c r="M1566" i="3"/>
  <c r="M1570" i="3"/>
  <c r="M1579" i="3"/>
  <c r="E1615" i="3"/>
  <c r="E1730" i="3" s="1"/>
  <c r="M1628" i="3"/>
  <c r="L1630" i="3"/>
  <c r="M1645" i="3"/>
  <c r="M1647" i="3"/>
  <c r="M1657" i="3"/>
  <c r="M1661" i="3"/>
  <c r="M1666" i="3"/>
  <c r="M1675" i="3"/>
  <c r="M1680" i="3"/>
  <c r="M1682" i="3"/>
  <c r="M1684" i="3"/>
  <c r="M1688" i="3"/>
  <c r="E1693" i="3"/>
  <c r="L1693" i="3"/>
  <c r="M1696" i="3"/>
  <c r="M1718" i="3"/>
  <c r="M1723" i="3"/>
  <c r="G1870" i="3"/>
  <c r="K1870" i="3"/>
  <c r="E1804" i="3"/>
  <c r="M2638" i="3"/>
  <c r="M2644" i="3"/>
  <c r="F58" i="14"/>
  <c r="M1615" i="3"/>
  <c r="I46" i="15"/>
  <c r="M506" i="3"/>
  <c r="N27" i="15"/>
  <c r="J167" i="3"/>
  <c r="E61" i="3"/>
  <c r="M61" i="3" s="1"/>
  <c r="E29" i="14"/>
  <c r="I25" i="14"/>
  <c r="N38" i="15"/>
  <c r="F33" i="14"/>
  <c r="Q26" i="15"/>
  <c r="N45" i="15"/>
  <c r="F37" i="14"/>
  <c r="Q43" i="15"/>
  <c r="H422" i="3"/>
  <c r="M382" i="3"/>
  <c r="G422" i="3"/>
  <c r="I56" i="14"/>
  <c r="E468" i="3"/>
  <c r="P94" i="15"/>
  <c r="M517" i="3"/>
  <c r="F89" i="14"/>
  <c r="P116" i="15"/>
  <c r="M580" i="3"/>
  <c r="Q130" i="15"/>
  <c r="F69" i="14"/>
  <c r="F96" i="14"/>
  <c r="M113" i="3"/>
  <c r="G750" i="3"/>
  <c r="K750" i="3"/>
  <c r="H890" i="3"/>
  <c r="M912" i="3"/>
  <c r="I1030" i="3"/>
  <c r="M948" i="3"/>
  <c r="F1170" i="3"/>
  <c r="J1170" i="3"/>
  <c r="M1090" i="3"/>
  <c r="L1092" i="3"/>
  <c r="M1092" i="3" s="1"/>
  <c r="L1104" i="3"/>
  <c r="M1104" i="3" s="1"/>
  <c r="M1110" i="3"/>
  <c r="M1148" i="3"/>
  <c r="L1156" i="3"/>
  <c r="M1159" i="3"/>
  <c r="M1194" i="3"/>
  <c r="M1203" i="3"/>
  <c r="M1205" i="3"/>
  <c r="M1207" i="3"/>
  <c r="M1209" i="3"/>
  <c r="E1384" i="3"/>
  <c r="M1384" i="3" s="1"/>
  <c r="M1797" i="3"/>
  <c r="M1800" i="3"/>
  <c r="L1804" i="3"/>
  <c r="M1804" i="3" s="1"/>
  <c r="M1812" i="3"/>
  <c r="M1816" i="3"/>
  <c r="M1820" i="3"/>
  <c r="M1834" i="3"/>
  <c r="M1842" i="3"/>
  <c r="E1856" i="3"/>
  <c r="M1856" i="3" s="1"/>
  <c r="L1856" i="3"/>
  <c r="M1864" i="3"/>
  <c r="J2010" i="3"/>
  <c r="M1904" i="3"/>
  <c r="L1910" i="3"/>
  <c r="M1914" i="3"/>
  <c r="E1980" i="3"/>
  <c r="M1980" i="3" s="1"/>
  <c r="M1991" i="3"/>
  <c r="M1994" i="3"/>
  <c r="M2037" i="3"/>
  <c r="L2041" i="3"/>
  <c r="M2055" i="3"/>
  <c r="M2063" i="3"/>
  <c r="M2087" i="3"/>
  <c r="M2095" i="3"/>
  <c r="M2103" i="3"/>
  <c r="M2108" i="3"/>
  <c r="M2112" i="3"/>
  <c r="M2123" i="3"/>
  <c r="M2138" i="3"/>
  <c r="M2144" i="3"/>
  <c r="F2290" i="3"/>
  <c r="I2290" i="3"/>
  <c r="E2175" i="3"/>
  <c r="M2175" i="3" s="1"/>
  <c r="M2180" i="3"/>
  <c r="L2181" i="3"/>
  <c r="M2186" i="3"/>
  <c r="L2208" i="3"/>
  <c r="M2208" i="3" s="1"/>
  <c r="M2218" i="3"/>
  <c r="E2228" i="3"/>
  <c r="M2239" i="3"/>
  <c r="M2244" i="3"/>
  <c r="L2253" i="3"/>
  <c r="M2253" i="3" s="1"/>
  <c r="L2260" i="3"/>
  <c r="L2276" i="3"/>
  <c r="M2276" i="3" s="1"/>
  <c r="E2312" i="3"/>
  <c r="M2312" i="3" s="1"/>
  <c r="M2324" i="3"/>
  <c r="M2340" i="3"/>
  <c r="M2342" i="3"/>
  <c r="M2351" i="3"/>
  <c r="L2364" i="3"/>
  <c r="M2364" i="3" s="1"/>
  <c r="E2368" i="3"/>
  <c r="L2377" i="3"/>
  <c r="M2377" i="3" s="1"/>
  <c r="M2394" i="3"/>
  <c r="E2412" i="3"/>
  <c r="M2412" i="3" s="1"/>
  <c r="M2415" i="3"/>
  <c r="L2416" i="3"/>
  <c r="M2416" i="3" s="1"/>
  <c r="E2421" i="3"/>
  <c r="K2570" i="3"/>
  <c r="M2465" i="3"/>
  <c r="M2467" i="3"/>
  <c r="M2469" i="3"/>
  <c r="M2491" i="3"/>
  <c r="M2498" i="3"/>
  <c r="H2570" i="3"/>
  <c r="M2510" i="3"/>
  <c r="M2515" i="3"/>
  <c r="L2517" i="3"/>
  <c r="M2517" i="3" s="1"/>
  <c r="M2520" i="3"/>
  <c r="M2537" i="3"/>
  <c r="M2539" i="3"/>
  <c r="E2540" i="3"/>
  <c r="M2545" i="3"/>
  <c r="M2547" i="3"/>
  <c r="E2552" i="3"/>
  <c r="M2552" i="3" s="1"/>
  <c r="M2557" i="3"/>
  <c r="J2710" i="3"/>
  <c r="M2596" i="3"/>
  <c r="M2598" i="3"/>
  <c r="L2601" i="3"/>
  <c r="M2634" i="3"/>
  <c r="M2636" i="3"/>
  <c r="M2647" i="3"/>
  <c r="E2648" i="3"/>
  <c r="M2656" i="3"/>
  <c r="L2657" i="3"/>
  <c r="M2657" i="3" s="1"/>
  <c r="M2672" i="3"/>
  <c r="L2673" i="3"/>
  <c r="M2673" i="3" s="1"/>
  <c r="M2683" i="3"/>
  <c r="M2706" i="3"/>
  <c r="E2732" i="3"/>
  <c r="M2732" i="3" s="1"/>
  <c r="H2850" i="3"/>
  <c r="M2746" i="3"/>
  <c r="M2751" i="3"/>
  <c r="E2750" i="3"/>
  <c r="M2750" i="3" s="1"/>
  <c r="M2764" i="3"/>
  <c r="L2784" i="3"/>
  <c r="E2788" i="3"/>
  <c r="M2788" i="3" s="1"/>
  <c r="M2801" i="3"/>
  <c r="E2820" i="3"/>
  <c r="L2841" i="3"/>
  <c r="M2841" i="3" s="1"/>
  <c r="E2872" i="3"/>
  <c r="M2872" i="3" s="1"/>
  <c r="I2990" i="3"/>
  <c r="F2990" i="3"/>
  <c r="J2990" i="3"/>
  <c r="M2908" i="3"/>
  <c r="M2921" i="3"/>
  <c r="M2938" i="3"/>
  <c r="M2955" i="3"/>
  <c r="M2961" i="3"/>
  <c r="M2966" i="3"/>
  <c r="M2978" i="3"/>
  <c r="E2976" i="3"/>
  <c r="M2976" i="3" s="1"/>
  <c r="L2981" i="3"/>
  <c r="H3130" i="3"/>
  <c r="L3012" i="3"/>
  <c r="L3015" i="3"/>
  <c r="E3021" i="3"/>
  <c r="G3130" i="3"/>
  <c r="K3130" i="3"/>
  <c r="M3032" i="3"/>
  <c r="L3030" i="3"/>
  <c r="M3039" i="3"/>
  <c r="E3048" i="3"/>
  <c r="M3048" i="3" s="1"/>
  <c r="M3054" i="3"/>
  <c r="M3057" i="3"/>
  <c r="M3062" i="3"/>
  <c r="M3066" i="3"/>
  <c r="M3085" i="3"/>
  <c r="L3093" i="3"/>
  <c r="M3093" i="3" s="1"/>
  <c r="M3101" i="3"/>
  <c r="M3102" i="3"/>
  <c r="M3106" i="3"/>
  <c r="E3112" i="3"/>
  <c r="M3112" i="3" s="1"/>
  <c r="L3116" i="3"/>
  <c r="M3116" i="3" s="1"/>
  <c r="L3121" i="3"/>
  <c r="M3126" i="3"/>
  <c r="L3152" i="3"/>
  <c r="M3191" i="3"/>
  <c r="L3192" i="3"/>
  <c r="E3208" i="3"/>
  <c r="M3208" i="3" s="1"/>
  <c r="M3212" i="3"/>
  <c r="M3220" i="3"/>
  <c r="M3238" i="3"/>
  <c r="E3240" i="3"/>
  <c r="L3244" i="3"/>
  <c r="M3244" i="3" s="1"/>
  <c r="L3256" i="3"/>
  <c r="M3256" i="3" s="1"/>
  <c r="L3261" i="3"/>
  <c r="E3295" i="3"/>
  <c r="M3295" i="3" s="1"/>
  <c r="M3300" i="3"/>
  <c r="M3305" i="3"/>
  <c r="E3348" i="3"/>
  <c r="E3380" i="3"/>
  <c r="L3384" i="3"/>
  <c r="M3389" i="3"/>
  <c r="H3550" i="3"/>
  <c r="F3550" i="3"/>
  <c r="J3550" i="3"/>
  <c r="M3446" i="3"/>
  <c r="M3464" i="3"/>
  <c r="E3468" i="3"/>
  <c r="M3468" i="3" s="1"/>
  <c r="E3484" i="3"/>
  <c r="M3484" i="3" s="1"/>
  <c r="L3484" i="3"/>
  <c r="M3507" i="3"/>
  <c r="M3512" i="3"/>
  <c r="L3520" i="3"/>
  <c r="L3524" i="3"/>
  <c r="M3524" i="3" s="1"/>
  <c r="M3542" i="3"/>
  <c r="M3544" i="3"/>
  <c r="K3690" i="3"/>
  <c r="L3581" i="3"/>
  <c r="M3581" i="3" s="1"/>
  <c r="M3599" i="3"/>
  <c r="M3607" i="3"/>
  <c r="M3611" i="3"/>
  <c r="M3615" i="3"/>
  <c r="M3617" i="3"/>
  <c r="M3620" i="3"/>
  <c r="M3626" i="3"/>
  <c r="M3639" i="3"/>
  <c r="M3641" i="3"/>
  <c r="M3643" i="3"/>
  <c r="M3645" i="3"/>
  <c r="M3647" i="3"/>
  <c r="M3652" i="3"/>
  <c r="M4308" i="3"/>
  <c r="M5492" i="3"/>
  <c r="M1756" i="3"/>
  <c r="M1758" i="3"/>
  <c r="M1760" i="3"/>
  <c r="M1763" i="3"/>
  <c r="E1808" i="3"/>
  <c r="M1808" i="3" s="1"/>
  <c r="L1826" i="3"/>
  <c r="M1826" i="3" s="1"/>
  <c r="M1831" i="3"/>
  <c r="M1835" i="3"/>
  <c r="L1840" i="3"/>
  <c r="E1852" i="3"/>
  <c r="M1858" i="3"/>
  <c r="M1860" i="3"/>
  <c r="E1861" i="3"/>
  <c r="M1897" i="3"/>
  <c r="M1906" i="3"/>
  <c r="E1910" i="3"/>
  <c r="M1915" i="3"/>
  <c r="M1917" i="3"/>
  <c r="M1919" i="3"/>
  <c r="M1921" i="3"/>
  <c r="M1925" i="3"/>
  <c r="M1927" i="3"/>
  <c r="E1928" i="3"/>
  <c r="E1932" i="3"/>
  <c r="M1932" i="3" s="1"/>
  <c r="E1938" i="3"/>
  <c r="E1948" i="3"/>
  <c r="M1976" i="3"/>
  <c r="M1995" i="3"/>
  <c r="M1997" i="3"/>
  <c r="M2000" i="3"/>
  <c r="L2001" i="3"/>
  <c r="M2001" i="3" s="1"/>
  <c r="E2032" i="3"/>
  <c r="M2046" i="3"/>
  <c r="M2048" i="3"/>
  <c r="E2050" i="3"/>
  <c r="E2068" i="3"/>
  <c r="M2068" i="3" s="1"/>
  <c r="M2077" i="3"/>
  <c r="M2119" i="3"/>
  <c r="L2120" i="3"/>
  <c r="M2120" i="3" s="1"/>
  <c r="L2141" i="3"/>
  <c r="M2141" i="3" s="1"/>
  <c r="L2172" i="3"/>
  <c r="M2172" i="3" s="1"/>
  <c r="M2179" i="3"/>
  <c r="M2183" i="3"/>
  <c r="M2185" i="3"/>
  <c r="M2210" i="3"/>
  <c r="M2216" i="3"/>
  <c r="L2228" i="3"/>
  <c r="M2241" i="3"/>
  <c r="M2248" i="3"/>
  <c r="E2246" i="3"/>
  <c r="M2252" i="3"/>
  <c r="E2260" i="3"/>
  <c r="M2263" i="3"/>
  <c r="M2265" i="3"/>
  <c r="M2267" i="3"/>
  <c r="M2279" i="3"/>
  <c r="L2330" i="3"/>
  <c r="M2334" i="3"/>
  <c r="L2348" i="3"/>
  <c r="M2348" i="3" s="1"/>
  <c r="G2430" i="3"/>
  <c r="K2430" i="3"/>
  <c r="L2368" i="3"/>
  <c r="M2380" i="3"/>
  <c r="E2400" i="3"/>
  <c r="M2408" i="3"/>
  <c r="M2452" i="3"/>
  <c r="M2461" i="3"/>
  <c r="M2487" i="3"/>
  <c r="M2489" i="3"/>
  <c r="L2492" i="3"/>
  <c r="E2504" i="3"/>
  <c r="M2504" i="3" s="1"/>
  <c r="L2533" i="3"/>
  <c r="E2533" i="3"/>
  <c r="E2544" i="3"/>
  <c r="M2544" i="3" s="1"/>
  <c r="M2550" i="3"/>
  <c r="M2566" i="3"/>
  <c r="M2597" i="3"/>
  <c r="M2599" i="3"/>
  <c r="M2609" i="3"/>
  <c r="M2611" i="3"/>
  <c r="E2628" i="3"/>
  <c r="L2648" i="3"/>
  <c r="M2680" i="3"/>
  <c r="I2850" i="3"/>
  <c r="M2734" i="3"/>
  <c r="M2745" i="3"/>
  <c r="M2747" i="3"/>
  <c r="M2752" i="3"/>
  <c r="M2769" i="3"/>
  <c r="E2772" i="3"/>
  <c r="M2772" i="3" s="1"/>
  <c r="M2776" i="3"/>
  <c r="M2800" i="3"/>
  <c r="M2802" i="3"/>
  <c r="L2806" i="3"/>
  <c r="M2806" i="3" s="1"/>
  <c r="L2813" i="3"/>
  <c r="M2822" i="3"/>
  <c r="M2826" i="3"/>
  <c r="E2832" i="3"/>
  <c r="M2832" i="3" s="1"/>
  <c r="L2832" i="3"/>
  <c r="M2838" i="3"/>
  <c r="M2840" i="3"/>
  <c r="M2846" i="3"/>
  <c r="M2877" i="3"/>
  <c r="M2885" i="3"/>
  <c r="M2914" i="3"/>
  <c r="L2928" i="3"/>
  <c r="M2948" i="3"/>
  <c r="L2953" i="3"/>
  <c r="M2953" i="3" s="1"/>
  <c r="L2960" i="3"/>
  <c r="M2960" i="3" s="1"/>
  <c r="M2965" i="3"/>
  <c r="M2970" i="3"/>
  <c r="M2975" i="3"/>
  <c r="M2977" i="3"/>
  <c r="E2981" i="3"/>
  <c r="M2981" i="3" s="1"/>
  <c r="M3013" i="3"/>
  <c r="M3017" i="3"/>
  <c r="M3020" i="3"/>
  <c r="L3021" i="3"/>
  <c r="M3029" i="3"/>
  <c r="E3030" i="3"/>
  <c r="M3030" i="3" s="1"/>
  <c r="M3041" i="3"/>
  <c r="E3052" i="3"/>
  <c r="M3052" i="3" s="1"/>
  <c r="M3070" i="3"/>
  <c r="M3072" i="3"/>
  <c r="M3075" i="3"/>
  <c r="M3079" i="3"/>
  <c r="M3091" i="3"/>
  <c r="M3095" i="3"/>
  <c r="L3100" i="3"/>
  <c r="M3100" i="3" s="1"/>
  <c r="M3105" i="3"/>
  <c r="M3108" i="3"/>
  <c r="M3110" i="3"/>
  <c r="M3118" i="3"/>
  <c r="M3124" i="3"/>
  <c r="E3152" i="3"/>
  <c r="M3152" i="3" s="1"/>
  <c r="M3160" i="3"/>
  <c r="E3161" i="3"/>
  <c r="L3170" i="3"/>
  <c r="M3170" i="3" s="1"/>
  <c r="M3181" i="3"/>
  <c r="E3188" i="3"/>
  <c r="M3188" i="3" s="1"/>
  <c r="M3194" i="3"/>
  <c r="M3200" i="3"/>
  <c r="M3202" i="3"/>
  <c r="L3204" i="3"/>
  <c r="M3204" i="3" s="1"/>
  <c r="M3214" i="3"/>
  <c r="M3219" i="3"/>
  <c r="M3228" i="3"/>
  <c r="L3233" i="3"/>
  <c r="M3233" i="3" s="1"/>
  <c r="M3242" i="3"/>
  <c r="M3246" i="3"/>
  <c r="E3252" i="3"/>
  <c r="M3252" i="3" s="1"/>
  <c r="M3258" i="3"/>
  <c r="M3260" i="3"/>
  <c r="M3263" i="3"/>
  <c r="L3292" i="3"/>
  <c r="M3292" i="3" s="1"/>
  <c r="M3302" i="3"/>
  <c r="M3309" i="3"/>
  <c r="E3310" i="3"/>
  <c r="M3310" i="3" s="1"/>
  <c r="M3329" i="3"/>
  <c r="M3331" i="3"/>
  <c r="M3333" i="3"/>
  <c r="M3335" i="3"/>
  <c r="M3337" i="3"/>
  <c r="M3356" i="3"/>
  <c r="M3361" i="3"/>
  <c r="M3365" i="3"/>
  <c r="L3366" i="3"/>
  <c r="M3366" i="3" s="1"/>
  <c r="L3373" i="3"/>
  <c r="M3373" i="3" s="1"/>
  <c r="M3382" i="3"/>
  <c r="M3386" i="3"/>
  <c r="M3388" i="3"/>
  <c r="M3390" i="3"/>
  <c r="E3392" i="3"/>
  <c r="M3392" i="3" s="1"/>
  <c r="L3392" i="3"/>
  <c r="M3395" i="3"/>
  <c r="L3396" i="3"/>
  <c r="E3401" i="3"/>
  <c r="M3406" i="3"/>
  <c r="G3550" i="3"/>
  <c r="K3550" i="3"/>
  <c r="M3436" i="3"/>
  <c r="M3445" i="3"/>
  <c r="M3447" i="3"/>
  <c r="M3452" i="3"/>
  <c r="M3456" i="3"/>
  <c r="M3463" i="3"/>
  <c r="M3465" i="3"/>
  <c r="M3470" i="3"/>
  <c r="M3473" i="3"/>
  <c r="E3478" i="3"/>
  <c r="L3478" i="3"/>
  <c r="M3481" i="3"/>
  <c r="M3486" i="3"/>
  <c r="M3496" i="3"/>
  <c r="L3506" i="3"/>
  <c r="M3506" i="3" s="1"/>
  <c r="M3516" i="3"/>
  <c r="M3522" i="3"/>
  <c r="M3526" i="3"/>
  <c r="M3537" i="3"/>
  <c r="I3690" i="3"/>
  <c r="E3572" i="3"/>
  <c r="M3572" i="3" s="1"/>
  <c r="M3583" i="3"/>
  <c r="M3585" i="3"/>
  <c r="M3587" i="3"/>
  <c r="M3589" i="3"/>
  <c r="M3598" i="3"/>
  <c r="M3606" i="3"/>
  <c r="M3621" i="3"/>
  <c r="M3623" i="3"/>
  <c r="M3627" i="3"/>
  <c r="M3636" i="3"/>
  <c r="L3646" i="3"/>
  <c r="M3646" i="3" s="1"/>
  <c r="M3656" i="3"/>
  <c r="L1755" i="3"/>
  <c r="M1755" i="3" s="1"/>
  <c r="E1770" i="3"/>
  <c r="E1870" i="3" s="1"/>
  <c r="M1775" i="3"/>
  <c r="M1777" i="3"/>
  <c r="M1779" i="3"/>
  <c r="M1781" i="3"/>
  <c r="M1783" i="3"/>
  <c r="M1785" i="3"/>
  <c r="M1787" i="3"/>
  <c r="E1788" i="3"/>
  <c r="M1788" i="3" s="1"/>
  <c r="L1792" i="3"/>
  <c r="M1792" i="3" s="1"/>
  <c r="M1819" i="3"/>
  <c r="M1828" i="3"/>
  <c r="M1830" i="3"/>
  <c r="M1832" i="3"/>
  <c r="M1839" i="3"/>
  <c r="M1840" i="3"/>
  <c r="M1843" i="3"/>
  <c r="L1844" i="3"/>
  <c r="M1844" i="3" s="1"/>
  <c r="H2010" i="3"/>
  <c r="M1899" i="3"/>
  <c r="M1903" i="3"/>
  <c r="M1908" i="3"/>
  <c r="I2010" i="3"/>
  <c r="L1928" i="3"/>
  <c r="L1938" i="3"/>
  <c r="M1946" i="3"/>
  <c r="L1948" i="3"/>
  <c r="M1953" i="3"/>
  <c r="M1955" i="3"/>
  <c r="M1978" i="3"/>
  <c r="M1988" i="3"/>
  <c r="M2003" i="3"/>
  <c r="M2036" i="3"/>
  <c r="M2038" i="3"/>
  <c r="M2043" i="3"/>
  <c r="G2150" i="3"/>
  <c r="K2150" i="3"/>
  <c r="M2059" i="3"/>
  <c r="M2071" i="3"/>
  <c r="M2072" i="3"/>
  <c r="L2072" i="3"/>
  <c r="M2090" i="3"/>
  <c r="M2094" i="3"/>
  <c r="M2098" i="3"/>
  <c r="M2099" i="3"/>
  <c r="L2106" i="3"/>
  <c r="M2106" i="3" s="1"/>
  <c r="M2118" i="3"/>
  <c r="M2122" i="3"/>
  <c r="L2124" i="3"/>
  <c r="M2124" i="3" s="1"/>
  <c r="M2137" i="3"/>
  <c r="M2143" i="3"/>
  <c r="M2189" i="3"/>
  <c r="M2194" i="3"/>
  <c r="M2202" i="3"/>
  <c r="M2220" i="3"/>
  <c r="M2232" i="3"/>
  <c r="M2234" i="3"/>
  <c r="M2238" i="3"/>
  <c r="M2243" i="3"/>
  <c r="M2245" i="3"/>
  <c r="M2258" i="3"/>
  <c r="L2264" i="3"/>
  <c r="M2282" i="3"/>
  <c r="M2284" i="3"/>
  <c r="M2314" i="3"/>
  <c r="M2316" i="3"/>
  <c r="M2323" i="3"/>
  <c r="M2326" i="3"/>
  <c r="E2330" i="3"/>
  <c r="M2335" i="3"/>
  <c r="M2337" i="3"/>
  <c r="M2339" i="3"/>
  <c r="M2341" i="3"/>
  <c r="M2350" i="3"/>
  <c r="L2352" i="3"/>
  <c r="M2352" i="3" s="1"/>
  <c r="M2355" i="3"/>
  <c r="M2360" i="3"/>
  <c r="M2382" i="3"/>
  <c r="M2387" i="3"/>
  <c r="M2389" i="3"/>
  <c r="M2405" i="3"/>
  <c r="M2407" i="3"/>
  <c r="M2411" i="3"/>
  <c r="M2414" i="3"/>
  <c r="M2420" i="3"/>
  <c r="L2421" i="3"/>
  <c r="M2456" i="3"/>
  <c r="M2464" i="3"/>
  <c r="M2466" i="3"/>
  <c r="L2470" i="3"/>
  <c r="M2470" i="3" s="1"/>
  <c r="M2494" i="3"/>
  <c r="M2496" i="3"/>
  <c r="M2500" i="3"/>
  <c r="M2502" i="3"/>
  <c r="E2508" i="3"/>
  <c r="M2508" i="3" s="1"/>
  <c r="M2516" i="3"/>
  <c r="L2526" i="3"/>
  <c r="E2526" i="3"/>
  <c r="M2536" i="3"/>
  <c r="L2540" i="3"/>
  <c r="M2546" i="3"/>
  <c r="M2555" i="3"/>
  <c r="E2556" i="3"/>
  <c r="E2561" i="3"/>
  <c r="M2561" i="3" s="1"/>
  <c r="M2594" i="3"/>
  <c r="L2610" i="3"/>
  <c r="L2628" i="3"/>
  <c r="M2635" i="3"/>
  <c r="M2641" i="3"/>
  <c r="M2643" i="3"/>
  <c r="M2650" i="3"/>
  <c r="M2665" i="3"/>
  <c r="E2684" i="3"/>
  <c r="M2684" i="3" s="1"/>
  <c r="M2698" i="3"/>
  <c r="E2696" i="3"/>
  <c r="M2696" i="3" s="1"/>
  <c r="L2701" i="3"/>
  <c r="M2701" i="3" s="1"/>
  <c r="L2735" i="3"/>
  <c r="M2738" i="3"/>
  <c r="M2740" i="3"/>
  <c r="M2749" i="3"/>
  <c r="M2759" i="3"/>
  <c r="M2770" i="3"/>
  <c r="M2781" i="3"/>
  <c r="M2783" i="3"/>
  <c r="M2790" i="3"/>
  <c r="M2792" i="3"/>
  <c r="L2797" i="3"/>
  <c r="M2797" i="3" s="1"/>
  <c r="M2811" i="3"/>
  <c r="M2815" i="3"/>
  <c r="M2817" i="3"/>
  <c r="M2819" i="3"/>
  <c r="L2820" i="3"/>
  <c r="L2824" i="3"/>
  <c r="M2824" i="3" s="1"/>
  <c r="G2990" i="3"/>
  <c r="K2990" i="3"/>
  <c r="M2879" i="3"/>
  <c r="L2881" i="3"/>
  <c r="L2990" i="3" s="1"/>
  <c r="M2898" i="3"/>
  <c r="M2915" i="3"/>
  <c r="M2917" i="3"/>
  <c r="M2925" i="3"/>
  <c r="E2928" i="3"/>
  <c r="M2933" i="3"/>
  <c r="M2935" i="3"/>
  <c r="L2937" i="3"/>
  <c r="M2937" i="3" s="1"/>
  <c r="M2947" i="3"/>
  <c r="M2950" i="3"/>
  <c r="M2952" i="3"/>
  <c r="M2954" i="3"/>
  <c r="M2957" i="3"/>
  <c r="M2963" i="3"/>
  <c r="M2979" i="3"/>
  <c r="M2986" i="3"/>
  <c r="F3130" i="3"/>
  <c r="M3019" i="3"/>
  <c r="M3043" i="3"/>
  <c r="M3045" i="3"/>
  <c r="M3061" i="3"/>
  <c r="M3083" i="3"/>
  <c r="M3088" i="3"/>
  <c r="M3097" i="3"/>
  <c r="M3115" i="3"/>
  <c r="L3161" i="3"/>
  <c r="M3164" i="3"/>
  <c r="M3166" i="3"/>
  <c r="M3168" i="3"/>
  <c r="M3175" i="3"/>
  <c r="M3183" i="3"/>
  <c r="M3196" i="3"/>
  <c r="M3209" i="3"/>
  <c r="M3216" i="3"/>
  <c r="M3223" i="3"/>
  <c r="M3230" i="3"/>
  <c r="M3235" i="3"/>
  <c r="M3237" i="3"/>
  <c r="M3239" i="3"/>
  <c r="M3294" i="3"/>
  <c r="M3299" i="3"/>
  <c r="E3301" i="3"/>
  <c r="M3301" i="3" s="1"/>
  <c r="M3306" i="3"/>
  <c r="M3339" i="3"/>
  <c r="M3341" i="3"/>
  <c r="M3343" i="3"/>
  <c r="M3345" i="3"/>
  <c r="M3347" i="3"/>
  <c r="M3353" i="3"/>
  <c r="M3362" i="3"/>
  <c r="M3364" i="3"/>
  <c r="M3368" i="3"/>
  <c r="M3370" i="3"/>
  <c r="M3375" i="3"/>
  <c r="M3377" i="3"/>
  <c r="M3379" i="3"/>
  <c r="M3394" i="3"/>
  <c r="M3398" i="3"/>
  <c r="M3400" i="3"/>
  <c r="M3433" i="3"/>
  <c r="M3438" i="3"/>
  <c r="M3440" i="3"/>
  <c r="M3453" i="3"/>
  <c r="M3480" i="3"/>
  <c r="M3508" i="3"/>
  <c r="L3536" i="3"/>
  <c r="M3536" i="3" s="1"/>
  <c r="M1944" i="3"/>
  <c r="E2041" i="3"/>
  <c r="M2041" i="3" s="1"/>
  <c r="H2290" i="3"/>
  <c r="M2224" i="3"/>
  <c r="I2430" i="3"/>
  <c r="M2358" i="3"/>
  <c r="F2570" i="3"/>
  <c r="J2570" i="3"/>
  <c r="M2492" i="3"/>
  <c r="M2610" i="3"/>
  <c r="H2990" i="3"/>
  <c r="M2890" i="3"/>
  <c r="L2924" i="3"/>
  <c r="M2924" i="3" s="1"/>
  <c r="M2972" i="3"/>
  <c r="L3064" i="3"/>
  <c r="H3270" i="3"/>
  <c r="M3192" i="3"/>
  <c r="M3198" i="3"/>
  <c r="L3348" i="3"/>
  <c r="M3460" i="3"/>
  <c r="M3502" i="3"/>
  <c r="M3520" i="3"/>
  <c r="M3590" i="3"/>
  <c r="E3608" i="3"/>
  <c r="M3608" i="3" s="1"/>
  <c r="M3614" i="3"/>
  <c r="M3628" i="3"/>
  <c r="M3642" i="3"/>
  <c r="M3661" i="3"/>
  <c r="E3660" i="3"/>
  <c r="M3660" i="3" s="1"/>
  <c r="E3852" i="3"/>
  <c r="M3852" i="3" s="1"/>
  <c r="M3854" i="3"/>
  <c r="M4020" i="3"/>
  <c r="G4110" i="3"/>
  <c r="M4054" i="3"/>
  <c r="L4057" i="3"/>
  <c r="M4057" i="3" s="1"/>
  <c r="M4060" i="3"/>
  <c r="M4068" i="3"/>
  <c r="M4076" i="3"/>
  <c r="E4084" i="3"/>
  <c r="L4084" i="3"/>
  <c r="M4095" i="3"/>
  <c r="M4100" i="3"/>
  <c r="G4250" i="3"/>
  <c r="L4132" i="3"/>
  <c r="M4132" i="3" s="1"/>
  <c r="L4135" i="3"/>
  <c r="M4140" i="3"/>
  <c r="M4144" i="3"/>
  <c r="M4146" i="3"/>
  <c r="M4148" i="3"/>
  <c r="M4165" i="3"/>
  <c r="M4177" i="3"/>
  <c r="M4186" i="3"/>
  <c r="L4197" i="3"/>
  <c r="M4202" i="3"/>
  <c r="M4210" i="3"/>
  <c r="M4228" i="3"/>
  <c r="F4390" i="3"/>
  <c r="J4390" i="3"/>
  <c r="M4294" i="3"/>
  <c r="M4296" i="3"/>
  <c r="M4298" i="3"/>
  <c r="M4302" i="3"/>
  <c r="M4306" i="3"/>
  <c r="L4346" i="3"/>
  <c r="M4346" i="3" s="1"/>
  <c r="M4355" i="3"/>
  <c r="M4368" i="3"/>
  <c r="M4412" i="3"/>
  <c r="L4415" i="3"/>
  <c r="M4422" i="3"/>
  <c r="M4429" i="3"/>
  <c r="M4439" i="3"/>
  <c r="M4441" i="3"/>
  <c r="M4444" i="3"/>
  <c r="E4458" i="3"/>
  <c r="M4458" i="3" s="1"/>
  <c r="M4480" i="3"/>
  <c r="M4482" i="3"/>
  <c r="M4484" i="3"/>
  <c r="M4495" i="3"/>
  <c r="M4497" i="3"/>
  <c r="M4499" i="3"/>
  <c r="M4505" i="3"/>
  <c r="M4506" i="3"/>
  <c r="M4510" i="3"/>
  <c r="M4514" i="3"/>
  <c r="M4520" i="3"/>
  <c r="M4524" i="3"/>
  <c r="G4670" i="3"/>
  <c r="K4670" i="3"/>
  <c r="E4570" i="3"/>
  <c r="M4576" i="3"/>
  <c r="M4585" i="3"/>
  <c r="M4589" i="3"/>
  <c r="E4592" i="3"/>
  <c r="M4592" i="3" s="1"/>
  <c r="L4592" i="3"/>
  <c r="M4621" i="3"/>
  <c r="M4623" i="3"/>
  <c r="M4625" i="3"/>
  <c r="M4634" i="3"/>
  <c r="E4640" i="3"/>
  <c r="M4640" i="3" s="1"/>
  <c r="E4652" i="3"/>
  <c r="M4658" i="3"/>
  <c r="M4664" i="3"/>
  <c r="F4810" i="3"/>
  <c r="M4696" i="3"/>
  <c r="M4705" i="3"/>
  <c r="M4717" i="3"/>
  <c r="M4719" i="3"/>
  <c r="M4724" i="3"/>
  <c r="M4730" i="3"/>
  <c r="M4733" i="3"/>
  <c r="M4735" i="3"/>
  <c r="M4762" i="3"/>
  <c r="M4764" i="3"/>
  <c r="M4767" i="3"/>
  <c r="M4769" i="3"/>
  <c r="M4771" i="3"/>
  <c r="M4776" i="3"/>
  <c r="M4791" i="3"/>
  <c r="M4795" i="3"/>
  <c r="J4950" i="3"/>
  <c r="M4845" i="3"/>
  <c r="M4847" i="3"/>
  <c r="M4880" i="3"/>
  <c r="M4886" i="3"/>
  <c r="L4888" i="3"/>
  <c r="M4893" i="3"/>
  <c r="M4895" i="3"/>
  <c r="M4903" i="3"/>
  <c r="M4905" i="3"/>
  <c r="M4909" i="3"/>
  <c r="M4911" i="3"/>
  <c r="M4914" i="3"/>
  <c r="M4928" i="3"/>
  <c r="M4946" i="3"/>
  <c r="M4973" i="3"/>
  <c r="E4975" i="3"/>
  <c r="M4975" i="3" s="1"/>
  <c r="I5090" i="3"/>
  <c r="L4975" i="3"/>
  <c r="M4980" i="3"/>
  <c r="M5000" i="3"/>
  <c r="M5009" i="3"/>
  <c r="E5012" i="3"/>
  <c r="M5012" i="3" s="1"/>
  <c r="L5024" i="3"/>
  <c r="M5024" i="3" s="1"/>
  <c r="M5057" i="3"/>
  <c r="M5059" i="3"/>
  <c r="M5066" i="3"/>
  <c r="E5072" i="3"/>
  <c r="M5072" i="3" s="1"/>
  <c r="M5074" i="3"/>
  <c r="M5083" i="3"/>
  <c r="M5114" i="3"/>
  <c r="M5116" i="3"/>
  <c r="M5118" i="3"/>
  <c r="M5120" i="3"/>
  <c r="M5125" i="3"/>
  <c r="M5145" i="3"/>
  <c r="M5154" i="3"/>
  <c r="M5156" i="3"/>
  <c r="M5159" i="3"/>
  <c r="E5164" i="3"/>
  <c r="M5164" i="3" s="1"/>
  <c r="L5164" i="3"/>
  <c r="M5180" i="3"/>
  <c r="M5182" i="3"/>
  <c r="M5184" i="3"/>
  <c r="L5186" i="3"/>
  <c r="M5186" i="3" s="1"/>
  <c r="L5204" i="3"/>
  <c r="M5204" i="3" s="1"/>
  <c r="M5218" i="3"/>
  <c r="E5216" i="3"/>
  <c r="M5216" i="3" s="1"/>
  <c r="L5221" i="3"/>
  <c r="M5224" i="3"/>
  <c r="J5370" i="3"/>
  <c r="M5257" i="3"/>
  <c r="M5285" i="3"/>
  <c r="E5288" i="3"/>
  <c r="E5308" i="3"/>
  <c r="E5326" i="3"/>
  <c r="L5344" i="3"/>
  <c r="L5352" i="3"/>
  <c r="M5352" i="3" s="1"/>
  <c r="L5356" i="3"/>
  <c r="M5356" i="3" s="1"/>
  <c r="E5361" i="3"/>
  <c r="M5361" i="3" s="1"/>
  <c r="I5510" i="3"/>
  <c r="L5395" i="3"/>
  <c r="L5510" i="3" s="1"/>
  <c r="M5407" i="3"/>
  <c r="L5410" i="3"/>
  <c r="M5414" i="3"/>
  <c r="M5418" i="3"/>
  <c r="E5432" i="3"/>
  <c r="M5435" i="3"/>
  <c r="M5437" i="3"/>
  <c r="M5461" i="3"/>
  <c r="M5482" i="3"/>
  <c r="M5486" i="3"/>
  <c r="M5488" i="3"/>
  <c r="M5490" i="3"/>
  <c r="J5650" i="3"/>
  <c r="M5542" i="3"/>
  <c r="L5550" i="3"/>
  <c r="M5577" i="3"/>
  <c r="M5580" i="3"/>
  <c r="M5582" i="3"/>
  <c r="M5586" i="3"/>
  <c r="M5590" i="3"/>
  <c r="M5592" i="3"/>
  <c r="M5594" i="3"/>
  <c r="M5596" i="3"/>
  <c r="M5599" i="3"/>
  <c r="M5604" i="3"/>
  <c r="M5608" i="3"/>
  <c r="M5610" i="3"/>
  <c r="M5612" i="3"/>
  <c r="M5615" i="3"/>
  <c r="M5623" i="3"/>
  <c r="L5624" i="3"/>
  <c r="M5624" i="3" s="1"/>
  <c r="M5631" i="3"/>
  <c r="E5632" i="3"/>
  <c r="M5632" i="3" s="1"/>
  <c r="L5672" i="3"/>
  <c r="M5677" i="3"/>
  <c r="M5720" i="3"/>
  <c r="E5718" i="3"/>
  <c r="M5718" i="3" s="1"/>
  <c r="E5728" i="3"/>
  <c r="M3675" i="3"/>
  <c r="M3734" i="3"/>
  <c r="M3744" i="3"/>
  <c r="M3747" i="3"/>
  <c r="L3768" i="3"/>
  <c r="M3768" i="3" s="1"/>
  <c r="M3780" i="3"/>
  <c r="M3784" i="3"/>
  <c r="L3786" i="3"/>
  <c r="M3786" i="3" s="1"/>
  <c r="L3800" i="3"/>
  <c r="M3800" i="3" s="1"/>
  <c r="M3808" i="3"/>
  <c r="L3821" i="3"/>
  <c r="M3862" i="3"/>
  <c r="M3864" i="3"/>
  <c r="M3866" i="3"/>
  <c r="M3868" i="3"/>
  <c r="M3877" i="3"/>
  <c r="M3879" i="3"/>
  <c r="M3884" i="3"/>
  <c r="M3890" i="3"/>
  <c r="M3893" i="3"/>
  <c r="M3895" i="3"/>
  <c r="M3910" i="3"/>
  <c r="M3912" i="3"/>
  <c r="M3914" i="3"/>
  <c r="M3916" i="3"/>
  <c r="M3918" i="3"/>
  <c r="M3942" i="3"/>
  <c r="L3944" i="3"/>
  <c r="M3944" i="3" s="1"/>
  <c r="M3954" i="3"/>
  <c r="M3957" i="3"/>
  <c r="E3961" i="3"/>
  <c r="M4017" i="3"/>
  <c r="M4030" i="3"/>
  <c r="E4048" i="3"/>
  <c r="M4075" i="3"/>
  <c r="L4096" i="3"/>
  <c r="M4133" i="3"/>
  <c r="J4250" i="3"/>
  <c r="L4141" i="3"/>
  <c r="M4141" i="3" s="1"/>
  <c r="M4179" i="3"/>
  <c r="E4272" i="3"/>
  <c r="M4272" i="3" s="1"/>
  <c r="M4276" i="3"/>
  <c r="M4309" i="3"/>
  <c r="E4324" i="3"/>
  <c r="M4324" i="3" s="1"/>
  <c r="M4350" i="3"/>
  <c r="M4352" i="3"/>
  <c r="M4354" i="3"/>
  <c r="M4362" i="3"/>
  <c r="M4365" i="3"/>
  <c r="M4367" i="3"/>
  <c r="M4369" i="3"/>
  <c r="E4415" i="3"/>
  <c r="L4430" i="3"/>
  <c r="M4453" i="3"/>
  <c r="M4488" i="3"/>
  <c r="L4512" i="3"/>
  <c r="H4670" i="3"/>
  <c r="M4556" i="3"/>
  <c r="M4560" i="3"/>
  <c r="M4575" i="3"/>
  <c r="M4580" i="3"/>
  <c r="M4594" i="3"/>
  <c r="M4596" i="3"/>
  <c r="M4599" i="3"/>
  <c r="L4604" i="3"/>
  <c r="M4604" i="3" s="1"/>
  <c r="M4610" i="3"/>
  <c r="L4656" i="3"/>
  <c r="M4656" i="3" s="1"/>
  <c r="M4732" i="3"/>
  <c r="L4732" i="3"/>
  <c r="H4950" i="3"/>
  <c r="M5256" i="3"/>
  <c r="M5272" i="3"/>
  <c r="M5277" i="3"/>
  <c r="M5286" i="3"/>
  <c r="L5288" i="3"/>
  <c r="M5291" i="3"/>
  <c r="E5292" i="3"/>
  <c r="M5292" i="3" s="1"/>
  <c r="M5296" i="3"/>
  <c r="M5300" i="3"/>
  <c r="L5304" i="3"/>
  <c r="M5304" i="3" s="1"/>
  <c r="L5308" i="3"/>
  <c r="L5326" i="3"/>
  <c r="E5340" i="3"/>
  <c r="M5340" i="3" s="1"/>
  <c r="M5346" i="3"/>
  <c r="F5510" i="3"/>
  <c r="J5510" i="3"/>
  <c r="M5397" i="3"/>
  <c r="M5399" i="3"/>
  <c r="E5410" i="3"/>
  <c r="M5410" i="3" s="1"/>
  <c r="M5415" i="3"/>
  <c r="M5417" i="3"/>
  <c r="M5419" i="3"/>
  <c r="M5421" i="3"/>
  <c r="M5423" i="3"/>
  <c r="M5425" i="3"/>
  <c r="M5427" i="3"/>
  <c r="M5429" i="3"/>
  <c r="L5432" i="3"/>
  <c r="M5439" i="3"/>
  <c r="M5441" i="3"/>
  <c r="M5443" i="3"/>
  <c r="M5445" i="3"/>
  <c r="M5447" i="3"/>
  <c r="M5453" i="3"/>
  <c r="M5455" i="3"/>
  <c r="L5457" i="3"/>
  <c r="M5457" i="3" s="1"/>
  <c r="M5468" i="3"/>
  <c r="M5470" i="3"/>
  <c r="M5472" i="3"/>
  <c r="M5474" i="3"/>
  <c r="M5477" i="3"/>
  <c r="L5480" i="3"/>
  <c r="M5480" i="3" s="1"/>
  <c r="M5495" i="3"/>
  <c r="E5501" i="3"/>
  <c r="M5501" i="3" s="1"/>
  <c r="H5650" i="3"/>
  <c r="M5539" i="3"/>
  <c r="M5543" i="3"/>
  <c r="M5546" i="3"/>
  <c r="M5570" i="3"/>
  <c r="M5579" i="3"/>
  <c r="L5584" i="3"/>
  <c r="M5584" i="3" s="1"/>
  <c r="M5603" i="3"/>
  <c r="M5619" i="3"/>
  <c r="M5626" i="3"/>
  <c r="M5628" i="3"/>
  <c r="M5635" i="3"/>
  <c r="M5674" i="3"/>
  <c r="M5678" i="3"/>
  <c r="M3665" i="3"/>
  <c r="L3676" i="3"/>
  <c r="E3676" i="3"/>
  <c r="L3681" i="3"/>
  <c r="M3714" i="3"/>
  <c r="M3717" i="3"/>
  <c r="E3730" i="3"/>
  <c r="M3733" i="3"/>
  <c r="M3746" i="3"/>
  <c r="M3796" i="3"/>
  <c r="M3805" i="3"/>
  <c r="K3970" i="3"/>
  <c r="I3970" i="3"/>
  <c r="L3861" i="3"/>
  <c r="M3861" i="3" s="1"/>
  <c r="M3883" i="3"/>
  <c r="L3892" i="3"/>
  <c r="M3892" i="3" s="1"/>
  <c r="M3900" i="3"/>
  <c r="M3902" i="3"/>
  <c r="M3905" i="3"/>
  <c r="M3907" i="3"/>
  <c r="E3908" i="3"/>
  <c r="M3908" i="3" s="1"/>
  <c r="M3928" i="3"/>
  <c r="M3930" i="3"/>
  <c r="M3932" i="3"/>
  <c r="M3934" i="3"/>
  <c r="M3952" i="3"/>
  <c r="L3956" i="3"/>
  <c r="M3956" i="3" s="1"/>
  <c r="L3961" i="3"/>
  <c r="M3994" i="3"/>
  <c r="E3995" i="3"/>
  <c r="M3995" i="3" s="1"/>
  <c r="M3998" i="3"/>
  <c r="M4000" i="3"/>
  <c r="E4001" i="3"/>
  <c r="M4004" i="3"/>
  <c r="M4006" i="3"/>
  <c r="M4021" i="3"/>
  <c r="M4026" i="3"/>
  <c r="L4028" i="3"/>
  <c r="M4031" i="3"/>
  <c r="E4032" i="3"/>
  <c r="M4032" i="3" s="1"/>
  <c r="M4036" i="3"/>
  <c r="M4042" i="3"/>
  <c r="M4046" i="3"/>
  <c r="L4048" i="3"/>
  <c r="M4062" i="3"/>
  <c r="M4067" i="3"/>
  <c r="M4072" i="3"/>
  <c r="E4092" i="3"/>
  <c r="M4092" i="3" s="1"/>
  <c r="E4096" i="3"/>
  <c r="M4096" i="3" s="1"/>
  <c r="M4106" i="3"/>
  <c r="K4250" i="3"/>
  <c r="M4145" i="3"/>
  <c r="M4147" i="3"/>
  <c r="M4149" i="3"/>
  <c r="E4150" i="3"/>
  <c r="M4159" i="3"/>
  <c r="M4164" i="3"/>
  <c r="M4171" i="3"/>
  <c r="M4173" i="3"/>
  <c r="M4174" i="3"/>
  <c r="E4178" i="3"/>
  <c r="M4178" i="3" s="1"/>
  <c r="M4181" i="3"/>
  <c r="L4188" i="3"/>
  <c r="M4188" i="3" s="1"/>
  <c r="M4201" i="3"/>
  <c r="M4229" i="3"/>
  <c r="M4233" i="3"/>
  <c r="M4240" i="3"/>
  <c r="L4241" i="3"/>
  <c r="M4241" i="3" s="1"/>
  <c r="M4273" i="3"/>
  <c r="E4275" i="3"/>
  <c r="M4275" i="3" s="1"/>
  <c r="L4275" i="3"/>
  <c r="M4280" i="3"/>
  <c r="M4285" i="3"/>
  <c r="M4287" i="3"/>
  <c r="M4289" i="3"/>
  <c r="M4291" i="3"/>
  <c r="M4293" i="3"/>
  <c r="M4295" i="3"/>
  <c r="M4299" i="3"/>
  <c r="M4303" i="3"/>
  <c r="M4307" i="3"/>
  <c r="M4315" i="3"/>
  <c r="M4343" i="3"/>
  <c r="M4356" i="3"/>
  <c r="M4371" i="3"/>
  <c r="M4375" i="3"/>
  <c r="M4416" i="3"/>
  <c r="L4421" i="3"/>
  <c r="M4428" i="3"/>
  <c r="M4436" i="3"/>
  <c r="M4447" i="3"/>
  <c r="E4448" i="3"/>
  <c r="M4448" i="3" s="1"/>
  <c r="E4452" i="3"/>
  <c r="L4452" i="3"/>
  <c r="M4460" i="3"/>
  <c r="M4462" i="3"/>
  <c r="M4465" i="3"/>
  <c r="M4479" i="3"/>
  <c r="M4481" i="3"/>
  <c r="M4483" i="3"/>
  <c r="M4485" i="3"/>
  <c r="M4496" i="3"/>
  <c r="M4498" i="3"/>
  <c r="M4511" i="3"/>
  <c r="M4512" i="3"/>
  <c r="M4515" i="3"/>
  <c r="E4516" i="3"/>
  <c r="M4516" i="3" s="1"/>
  <c r="I4670" i="3"/>
  <c r="L4555" i="3"/>
  <c r="M4555" i="3" s="1"/>
  <c r="M4579" i="3"/>
  <c r="E4588" i="3"/>
  <c r="M4588" i="3" s="1"/>
  <c r="M4598" i="3"/>
  <c r="M4601" i="3"/>
  <c r="M4606" i="3"/>
  <c r="M4620" i="3"/>
  <c r="M4624" i="3"/>
  <c r="M4641" i="3"/>
  <c r="M4643" i="3"/>
  <c r="L4644" i="3"/>
  <c r="M4644" i="3" s="1"/>
  <c r="M4654" i="3"/>
  <c r="J4810" i="3"/>
  <c r="M4697" i="3"/>
  <c r="M4699" i="3"/>
  <c r="M4704" i="3"/>
  <c r="M4706" i="3"/>
  <c r="M4716" i="3"/>
  <c r="M4725" i="3"/>
  <c r="M4734" i="3"/>
  <c r="M4736" i="3"/>
  <c r="E4744" i="3"/>
  <c r="M4744" i="3" s="1"/>
  <c r="L4744" i="3"/>
  <c r="M4749" i="3"/>
  <c r="M4751" i="3"/>
  <c r="M4754" i="3"/>
  <c r="M4759" i="3"/>
  <c r="E4784" i="3"/>
  <c r="M4788" i="3"/>
  <c r="E4850" i="3"/>
  <c r="M4850" i="3" s="1"/>
  <c r="M4854" i="3"/>
  <c r="M4862" i="3"/>
  <c r="M4881" i="3"/>
  <c r="M4904" i="3"/>
  <c r="M4910" i="3"/>
  <c r="M4923" i="3"/>
  <c r="M4937" i="3"/>
  <c r="M4982" i="3"/>
  <c r="G5090" i="3"/>
  <c r="K5090" i="3"/>
  <c r="M5001" i="3"/>
  <c r="L5018" i="3"/>
  <c r="M5018" i="3" s="1"/>
  <c r="M5041" i="3"/>
  <c r="E5064" i="3"/>
  <c r="L5076" i="3"/>
  <c r="M5076" i="3" s="1"/>
  <c r="L5130" i="3"/>
  <c r="M5130" i="3" s="1"/>
  <c r="M5161" i="3"/>
  <c r="M5194" i="3"/>
  <c r="M5211" i="3"/>
  <c r="G5510" i="3"/>
  <c r="K5510" i="3"/>
  <c r="G5650" i="3"/>
  <c r="K5650" i="3"/>
  <c r="E5572" i="3"/>
  <c r="M5572" i="3" s="1"/>
  <c r="M3658" i="3"/>
  <c r="M3662" i="3"/>
  <c r="M3668" i="3"/>
  <c r="M3679" i="3"/>
  <c r="L3715" i="3"/>
  <c r="M3715" i="3" s="1"/>
  <c r="M3722" i="3"/>
  <c r="M3724" i="3"/>
  <c r="M3737" i="3"/>
  <c r="M3741" i="3"/>
  <c r="M3761" i="3"/>
  <c r="M3763" i="3"/>
  <c r="M3779" i="3"/>
  <c r="M3781" i="3"/>
  <c r="M3783" i="3"/>
  <c r="M3785" i="3"/>
  <c r="M3807" i="3"/>
  <c r="M3809" i="3"/>
  <c r="M3811" i="3"/>
  <c r="M3815" i="3"/>
  <c r="E3821" i="3"/>
  <c r="M3821" i="3" s="1"/>
  <c r="M3865" i="3"/>
  <c r="M3867" i="3"/>
  <c r="M3869" i="3"/>
  <c r="M3870" i="3"/>
  <c r="M3887" i="3"/>
  <c r="M3889" i="3"/>
  <c r="M3894" i="3"/>
  <c r="M3896" i="3"/>
  <c r="E3904" i="3"/>
  <c r="M3904" i="3" s="1"/>
  <c r="L3904" i="3"/>
  <c r="M3911" i="3"/>
  <c r="M3913" i="3"/>
  <c r="M3915" i="3"/>
  <c r="M3943" i="3"/>
  <c r="M3958" i="3"/>
  <c r="M3960" i="3"/>
  <c r="M3963" i="3"/>
  <c r="I4110" i="3"/>
  <c r="L4066" i="3"/>
  <c r="M4066" i="3" s="1"/>
  <c r="M4135" i="3"/>
  <c r="M4197" i="3"/>
  <c r="L4464" i="3"/>
  <c r="M4464" i="3" s="1"/>
  <c r="M4713" i="3"/>
  <c r="M4720" i="3"/>
  <c r="E4738" i="3"/>
  <c r="M4738" i="3" s="1"/>
  <c r="M4774" i="3"/>
  <c r="M4787" i="3"/>
  <c r="G4950" i="3"/>
  <c r="M4844" i="3"/>
  <c r="M4869" i="3"/>
  <c r="L4872" i="3"/>
  <c r="M4872" i="3" s="1"/>
  <c r="M4875" i="3"/>
  <c r="M4877" i="3"/>
  <c r="L4884" i="3"/>
  <c r="M4884" i="3" s="1"/>
  <c r="E4888" i="3"/>
  <c r="M4888" i="3" s="1"/>
  <c r="M4894" i="3"/>
  <c r="M4902" i="3"/>
  <c r="M4920" i="3"/>
  <c r="M4927" i="3"/>
  <c r="M4931" i="3"/>
  <c r="E4932" i="3"/>
  <c r="M4932" i="3" s="1"/>
  <c r="M4935" i="3"/>
  <c r="L4936" i="3"/>
  <c r="M4936" i="3" s="1"/>
  <c r="M4943" i="3"/>
  <c r="N5087" i="3"/>
  <c r="E4990" i="3"/>
  <c r="M4990" i="3" s="1"/>
  <c r="L4990" i="3"/>
  <c r="M5014" i="3"/>
  <c r="M5036" i="3"/>
  <c r="L5064" i="3"/>
  <c r="M5067" i="3"/>
  <c r="L5081" i="3"/>
  <c r="M5086" i="3"/>
  <c r="L5112" i="3"/>
  <c r="M5112" i="3" s="1"/>
  <c r="E5152" i="3"/>
  <c r="L5152" i="3"/>
  <c r="E5168" i="3"/>
  <c r="M5168" i="3" s="1"/>
  <c r="M5191" i="3"/>
  <c r="E5200" i="3"/>
  <c r="M5200" i="3" s="1"/>
  <c r="M5226" i="3"/>
  <c r="M5252" i="3"/>
  <c r="L5270" i="3"/>
  <c r="L5370" i="3" s="1"/>
  <c r="M5312" i="3"/>
  <c r="L5317" i="3"/>
  <c r="M5317" i="3" s="1"/>
  <c r="M5351" i="3"/>
  <c r="M5465" i="3"/>
  <c r="L5496" i="3"/>
  <c r="E5496" i="3"/>
  <c r="L5532" i="3"/>
  <c r="M5532" i="3" s="1"/>
  <c r="M5550" i="3"/>
  <c r="M5591" i="3"/>
  <c r="M5595" i="3"/>
  <c r="M5611" i="3"/>
  <c r="L5636" i="3"/>
  <c r="E5636" i="3"/>
  <c r="E5672" i="3"/>
  <c r="M5672" i="3" s="1"/>
  <c r="L5737" i="3"/>
  <c r="M5737" i="3" s="1"/>
  <c r="M5704" i="3"/>
  <c r="M5713" i="3"/>
  <c r="M5719" i="3"/>
  <c r="L5728" i="3"/>
  <c r="M5733" i="3"/>
  <c r="M5735" i="3"/>
  <c r="M5740" i="3"/>
  <c r="M5750" i="3"/>
  <c r="M5754" i="3"/>
  <c r="E5760" i="3"/>
  <c r="M5760" i="3" s="1"/>
  <c r="M5762" i="3"/>
  <c r="M5770" i="3"/>
  <c r="E5776" i="3"/>
  <c r="M5776" i="3" s="1"/>
  <c r="L5812" i="3"/>
  <c r="M5812" i="3" s="1"/>
  <c r="H5930" i="3"/>
  <c r="M5845" i="3"/>
  <c r="M5849" i="3"/>
  <c r="M5874" i="3"/>
  <c r="M5890" i="3"/>
  <c r="E5900" i="3"/>
  <c r="E5916" i="3"/>
  <c r="E5921" i="3"/>
  <c r="H6070" i="3"/>
  <c r="M6037" i="3"/>
  <c r="M6048" i="3"/>
  <c r="M6050" i="3"/>
  <c r="M6058" i="3"/>
  <c r="E6056" i="3"/>
  <c r="L6061" i="3"/>
  <c r="I6210" i="3"/>
  <c r="L6092" i="3"/>
  <c r="E6095" i="3"/>
  <c r="M6098" i="3"/>
  <c r="M6102" i="3"/>
  <c r="M6104" i="3"/>
  <c r="M6124" i="3"/>
  <c r="M6129" i="3"/>
  <c r="L6148" i="3"/>
  <c r="M6168" i="3"/>
  <c r="M6172" i="3"/>
  <c r="L6173" i="3"/>
  <c r="M6173" i="3" s="1"/>
  <c r="L6180" i="3"/>
  <c r="M6193" i="3"/>
  <c r="F6350" i="3"/>
  <c r="J6350" i="3"/>
  <c r="E6241" i="3"/>
  <c r="M6252" i="3"/>
  <c r="M6254" i="3"/>
  <c r="M6256" i="3"/>
  <c r="M6258" i="3"/>
  <c r="M6260" i="3"/>
  <c r="M6262" i="3"/>
  <c r="M6264" i="3"/>
  <c r="M6266" i="3"/>
  <c r="L6268" i="3"/>
  <c r="M6268" i="3" s="1"/>
  <c r="E6272" i="3"/>
  <c r="M6275" i="3"/>
  <c r="M6294" i="3"/>
  <c r="M6299" i="3"/>
  <c r="L6306" i="3"/>
  <c r="M6306" i="3" s="1"/>
  <c r="M6309" i="3"/>
  <c r="M6322" i="3"/>
  <c r="M6335" i="3"/>
  <c r="L6341" i="3"/>
  <c r="M6344" i="3"/>
  <c r="L6375" i="3"/>
  <c r="M6375" i="3" s="1"/>
  <c r="M6388" i="3"/>
  <c r="M6397" i="3"/>
  <c r="M6415" i="3"/>
  <c r="M6417" i="3"/>
  <c r="M6420" i="3"/>
  <c r="M6422" i="3"/>
  <c r="E6424" i="3"/>
  <c r="M6424" i="3" s="1"/>
  <c r="M6427" i="3"/>
  <c r="M6430" i="3"/>
  <c r="M6432" i="3"/>
  <c r="L6437" i="3"/>
  <c r="M6437" i="3" s="1"/>
  <c r="M6455" i="3"/>
  <c r="M6457" i="3"/>
  <c r="M6459" i="3"/>
  <c r="M6467" i="3"/>
  <c r="M6469" i="3"/>
  <c r="M6471" i="3"/>
  <c r="E6472" i="3"/>
  <c r="M6475" i="3"/>
  <c r="M6479" i="3"/>
  <c r="E6481" i="3"/>
  <c r="L6515" i="3"/>
  <c r="M6515" i="3" s="1"/>
  <c r="M6528" i="3"/>
  <c r="M6535" i="3"/>
  <c r="M6537" i="3"/>
  <c r="M6539" i="3"/>
  <c r="M6541" i="3"/>
  <c r="M6543" i="3"/>
  <c r="M6545" i="3"/>
  <c r="M6547" i="3"/>
  <c r="M6551" i="3"/>
  <c r="M6559" i="3"/>
  <c r="M6582" i="3"/>
  <c r="M6584" i="3"/>
  <c r="M6589" i="3"/>
  <c r="M6598" i="3"/>
  <c r="M6602" i="3"/>
  <c r="L6604" i="3"/>
  <c r="M6604" i="3" s="1"/>
  <c r="M6618" i="3"/>
  <c r="M6620" i="3"/>
  <c r="M6623" i="3"/>
  <c r="J6770" i="3"/>
  <c r="M6654" i="3"/>
  <c r="M6656" i="3"/>
  <c r="M6662" i="3"/>
  <c r="M6667" i="3"/>
  <c r="M6678" i="3"/>
  <c r="M6680" i="3"/>
  <c r="M6689" i="3"/>
  <c r="M6696" i="3"/>
  <c r="M6700" i="3"/>
  <c r="L6698" i="3"/>
  <c r="M6698" i="3" s="1"/>
  <c r="E6708" i="3"/>
  <c r="M7538" i="3"/>
  <c r="M5689" i="3"/>
  <c r="M5692" i="3"/>
  <c r="M5703" i="3"/>
  <c r="M5705" i="3"/>
  <c r="M5716" i="3"/>
  <c r="M5721" i="3"/>
  <c r="M5723" i="3"/>
  <c r="M5726" i="3"/>
  <c r="M5749" i="3"/>
  <c r="M5751" i="3"/>
  <c r="M5756" i="3"/>
  <c r="M5765" i="3"/>
  <c r="M5767" i="3"/>
  <c r="M5774" i="3"/>
  <c r="G5930" i="3"/>
  <c r="K5930" i="3"/>
  <c r="M5814" i="3"/>
  <c r="M5820" i="3"/>
  <c r="M5822" i="3"/>
  <c r="M5824" i="3"/>
  <c r="M5826" i="3"/>
  <c r="M5828" i="3"/>
  <c r="M5833" i="3"/>
  <c r="M5844" i="3"/>
  <c r="M5846" i="3"/>
  <c r="M5863" i="3"/>
  <c r="M5870" i="3"/>
  <c r="M5878" i="3"/>
  <c r="M5889" i="3"/>
  <c r="M5894" i="3"/>
  <c r="M5909" i="3"/>
  <c r="M5926" i="3"/>
  <c r="M5962" i="3"/>
  <c r="M5969" i="3"/>
  <c r="E5970" i="3"/>
  <c r="M5970" i="3" s="1"/>
  <c r="M5981" i="3"/>
  <c r="M5990" i="3"/>
  <c r="M6000" i="3"/>
  <c r="M6002" i="3"/>
  <c r="M6005" i="3"/>
  <c r="M6007" i="3"/>
  <c r="E6008" i="3"/>
  <c r="M6008" i="3" s="1"/>
  <c r="M6018" i="3"/>
  <c r="M6025" i="3"/>
  <c r="M6029" i="3"/>
  <c r="M6034" i="3"/>
  <c r="M6045" i="3"/>
  <c r="M6047" i="3"/>
  <c r="M6054" i="3"/>
  <c r="L6056" i="3"/>
  <c r="M6063" i="3"/>
  <c r="G6210" i="3"/>
  <c r="M6103" i="3"/>
  <c r="M6105" i="3"/>
  <c r="M6107" i="3"/>
  <c r="M6109" i="3"/>
  <c r="E6110" i="3"/>
  <c r="M6123" i="3"/>
  <c r="M6125" i="3"/>
  <c r="M6130" i="3"/>
  <c r="E6148" i="3"/>
  <c r="M6153" i="3"/>
  <c r="M6161" i="3"/>
  <c r="L6166" i="3"/>
  <c r="M6166" i="3" s="1"/>
  <c r="M6171" i="3"/>
  <c r="M6175" i="3"/>
  <c r="E6180" i="3"/>
  <c r="M6186" i="3"/>
  <c r="M6190" i="3"/>
  <c r="E6192" i="3"/>
  <c r="M6192" i="3" s="1"/>
  <c r="M6199" i="3"/>
  <c r="M6206" i="3"/>
  <c r="G6350" i="3"/>
  <c r="K6350" i="3"/>
  <c r="M6279" i="3"/>
  <c r="M6281" i="3"/>
  <c r="M6283" i="3"/>
  <c r="E6284" i="3"/>
  <c r="M6293" i="3"/>
  <c r="M6308" i="3"/>
  <c r="M6310" i="3"/>
  <c r="M6312" i="3"/>
  <c r="M6319" i="3"/>
  <c r="L6336" i="3"/>
  <c r="M6336" i="3" s="1"/>
  <c r="M6343" i="3"/>
  <c r="J6490" i="3"/>
  <c r="M6372" i="3"/>
  <c r="M6377" i="3"/>
  <c r="M6379" i="3"/>
  <c r="M6410" i="3"/>
  <c r="M6439" i="3"/>
  <c r="M6441" i="3"/>
  <c r="M6443" i="3"/>
  <c r="M6445" i="3"/>
  <c r="M6447" i="3"/>
  <c r="M6452" i="3"/>
  <c r="J6630" i="3"/>
  <c r="M6512" i="3"/>
  <c r="M6517" i="3"/>
  <c r="M6519" i="3"/>
  <c r="M6553" i="3"/>
  <c r="M6626" i="3"/>
  <c r="H6770" i="3"/>
  <c r="K6770" i="3"/>
  <c r="L6652" i="3"/>
  <c r="M6664" i="3"/>
  <c r="L6688" i="3"/>
  <c r="M6688" i="3" s="1"/>
  <c r="I5790" i="3"/>
  <c r="M5707" i="3"/>
  <c r="K5790" i="3"/>
  <c r="M5734" i="3"/>
  <c r="M5739" i="3"/>
  <c r="M5758" i="3"/>
  <c r="L5764" i="3"/>
  <c r="M5764" i="3" s="1"/>
  <c r="M5771" i="3"/>
  <c r="M5772" i="3"/>
  <c r="M5778" i="3"/>
  <c r="M5780" i="3"/>
  <c r="M5832" i="3"/>
  <c r="M5834" i="3"/>
  <c r="M5851" i="3"/>
  <c r="M5852" i="3"/>
  <c r="E5868" i="3"/>
  <c r="E5930" i="3" s="1"/>
  <c r="M5880" i="3"/>
  <c r="M5882" i="3"/>
  <c r="M5884" i="3"/>
  <c r="M5896" i="3"/>
  <c r="M5898" i="3"/>
  <c r="M5917" i="3"/>
  <c r="M5920" i="3"/>
  <c r="M6004" i="3"/>
  <c r="L6004" i="3"/>
  <c r="L6070" i="3" s="1"/>
  <c r="M6061" i="3"/>
  <c r="M6092" i="3"/>
  <c r="E6250" i="3"/>
  <c r="L6313" i="3"/>
  <c r="M6313" i="3" s="1"/>
  <c r="E6412" i="3"/>
  <c r="M6412" i="3" s="1"/>
  <c r="M6530" i="3"/>
  <c r="M6652" i="3"/>
  <c r="M5952" i="3"/>
  <c r="E5998" i="3"/>
  <c r="M5998" i="3" s="1"/>
  <c r="M6022" i="3"/>
  <c r="M6038" i="3"/>
  <c r="K6210" i="3"/>
  <c r="M6120" i="3"/>
  <c r="E6132" i="3"/>
  <c r="M6132" i="3" s="1"/>
  <c r="M6143" i="3"/>
  <c r="M6156" i="3"/>
  <c r="L6157" i="3"/>
  <c r="M6157" i="3" s="1"/>
  <c r="M6187" i="3"/>
  <c r="M6191" i="3"/>
  <c r="E6201" i="3"/>
  <c r="M6201" i="3" s="1"/>
  <c r="M6246" i="3"/>
  <c r="L6250" i="3"/>
  <c r="I6350" i="3"/>
  <c r="M6276" i="3"/>
  <c r="M6285" i="3"/>
  <c r="L6288" i="3"/>
  <c r="M6288" i="3" s="1"/>
  <c r="E6297" i="3"/>
  <c r="L6297" i="3"/>
  <c r="L6320" i="3"/>
  <c r="M6320" i="3" s="1"/>
  <c r="L6324" i="3"/>
  <c r="M6324" i="3" s="1"/>
  <c r="E6332" i="3"/>
  <c r="M6332" i="3" s="1"/>
  <c r="E6341" i="3"/>
  <c r="M6346" i="3"/>
  <c r="F6490" i="3"/>
  <c r="M6389" i="3"/>
  <c r="M6401" i="3"/>
  <c r="M6413" i="3"/>
  <c r="M6425" i="3"/>
  <c r="M6433" i="3"/>
  <c r="L6453" i="3"/>
  <c r="M6453" i="3" s="1"/>
  <c r="M6465" i="3"/>
  <c r="M6478" i="3"/>
  <c r="F6630" i="3"/>
  <c r="M6529" i="3"/>
  <c r="E6564" i="3"/>
  <c r="M6564" i="3" s="1"/>
  <c r="L6577" i="3"/>
  <c r="M6577" i="3" s="1"/>
  <c r="M6583" i="3"/>
  <c r="M6590" i="3"/>
  <c r="M6599" i="3"/>
  <c r="L6600" i="3"/>
  <c r="M6600" i="3" s="1"/>
  <c r="L6621" i="3"/>
  <c r="M7392" i="3"/>
  <c r="M6706" i="3"/>
  <c r="M6721" i="3"/>
  <c r="M6746" i="3"/>
  <c r="M6750" i="3"/>
  <c r="M6755" i="3"/>
  <c r="I6910" i="3"/>
  <c r="M6828" i="3"/>
  <c r="E6832" i="3"/>
  <c r="L6848" i="3"/>
  <c r="M6874" i="3"/>
  <c r="M6879" i="3"/>
  <c r="M6882" i="3"/>
  <c r="M6895" i="3"/>
  <c r="E6901" i="3"/>
  <c r="M6901" i="3" s="1"/>
  <c r="F7050" i="3"/>
  <c r="J7050" i="3"/>
  <c r="M6940" i="3"/>
  <c r="L6941" i="3"/>
  <c r="G7050" i="3"/>
  <c r="K7050" i="3"/>
  <c r="M6955" i="3"/>
  <c r="M7004" i="3"/>
  <c r="M7016" i="3"/>
  <c r="E7020" i="3"/>
  <c r="M7020" i="3" s="1"/>
  <c r="M7023" i="3"/>
  <c r="E7036" i="3"/>
  <c r="L7036" i="3"/>
  <c r="M7072" i="3"/>
  <c r="J7330" i="3"/>
  <c r="E7215" i="3"/>
  <c r="M7250" i="3"/>
  <c r="M7255" i="3"/>
  <c r="M7266" i="3"/>
  <c r="M7282" i="3"/>
  <c r="M7298" i="3"/>
  <c r="M7310" i="3"/>
  <c r="M7356" i="3"/>
  <c r="M7363" i="3"/>
  <c r="M7374" i="3"/>
  <c r="M7376" i="3"/>
  <c r="M7385" i="3"/>
  <c r="M7397" i="3"/>
  <c r="M7407" i="3"/>
  <c r="E7408" i="3"/>
  <c r="M7413" i="3"/>
  <c r="L7417" i="3"/>
  <c r="M7417" i="3" s="1"/>
  <c r="M7427" i="3"/>
  <c r="M7434" i="3"/>
  <c r="M7445" i="3"/>
  <c r="M7447" i="3"/>
  <c r="M7451" i="3"/>
  <c r="L7456" i="3"/>
  <c r="E7456" i="3"/>
  <c r="E7461" i="3"/>
  <c r="M7461" i="3" s="1"/>
  <c r="M7504" i="3"/>
  <c r="M7514" i="3"/>
  <c r="M7521" i="3"/>
  <c r="M7530" i="3"/>
  <c r="E7532" i="3"/>
  <c r="M7541" i="3"/>
  <c r="L7544" i="3"/>
  <c r="M7567" i="3"/>
  <c r="L6670" i="3"/>
  <c r="M6670" i="3" s="1"/>
  <c r="M6679" i="3"/>
  <c r="M6693" i="3"/>
  <c r="M6699" i="3"/>
  <c r="L6704" i="3"/>
  <c r="M6704" i="3" s="1"/>
  <c r="M6722" i="3"/>
  <c r="M6728" i="3"/>
  <c r="M6732" i="3"/>
  <c r="M6734" i="3"/>
  <c r="M6737" i="3"/>
  <c r="M6739" i="3"/>
  <c r="M6742" i="3"/>
  <c r="M6749" i="3"/>
  <c r="L6761" i="3"/>
  <c r="M6761" i="3" s="1"/>
  <c r="E6792" i="3"/>
  <c r="M6846" i="3"/>
  <c r="M6849" i="3"/>
  <c r="L6857" i="3"/>
  <c r="M6857" i="3" s="1"/>
  <c r="M6871" i="3"/>
  <c r="M6876" i="3"/>
  <c r="M6878" i="3"/>
  <c r="M6898" i="3"/>
  <c r="M6904" i="3"/>
  <c r="M6934" i="3"/>
  <c r="L6935" i="3"/>
  <c r="M6939" i="3"/>
  <c r="M6947" i="3"/>
  <c r="M6949" i="3"/>
  <c r="M6967" i="3"/>
  <c r="M6969" i="3"/>
  <c r="M6982" i="3"/>
  <c r="L6984" i="3"/>
  <c r="M6984" i="3" s="1"/>
  <c r="L6997" i="3"/>
  <c r="M6997" i="3" s="1"/>
  <c r="M7007" i="3"/>
  <c r="M7010" i="3"/>
  <c r="M7015" i="3"/>
  <c r="L7041" i="3"/>
  <c r="M7041" i="3" s="1"/>
  <c r="L7075" i="3"/>
  <c r="M7078" i="3"/>
  <c r="M7080" i="3"/>
  <c r="L7081" i="3"/>
  <c r="M7085" i="3"/>
  <c r="M7097" i="3"/>
  <c r="M7101" i="3"/>
  <c r="M7105" i="3"/>
  <c r="M7109" i="3"/>
  <c r="M7110" i="3"/>
  <c r="E7112" i="3"/>
  <c r="I7190" i="3"/>
  <c r="L7112" i="3"/>
  <c r="M7122" i="3"/>
  <c r="E7124" i="3"/>
  <c r="L7124" i="3"/>
  <c r="M7135" i="3"/>
  <c r="M7145" i="3"/>
  <c r="M7150" i="3"/>
  <c r="M7154" i="3"/>
  <c r="M7169" i="3"/>
  <c r="M7178" i="3"/>
  <c r="E7176" i="3"/>
  <c r="M7176" i="3" s="1"/>
  <c r="L7181" i="3"/>
  <c r="G7330" i="3"/>
  <c r="K7330" i="3"/>
  <c r="M7218" i="3"/>
  <c r="M7224" i="3"/>
  <c r="M7226" i="3"/>
  <c r="M7232" i="3"/>
  <c r="M7237" i="3"/>
  <c r="M7258" i="3"/>
  <c r="M7279" i="3"/>
  <c r="M7281" i="3"/>
  <c r="M7285" i="3"/>
  <c r="M7290" i="3"/>
  <c r="M7295" i="3"/>
  <c r="M7297" i="3"/>
  <c r="M7302" i="3"/>
  <c r="L7304" i="3"/>
  <c r="M7304" i="3" s="1"/>
  <c r="M7309" i="3"/>
  <c r="M7314" i="3"/>
  <c r="M7319" i="3"/>
  <c r="E7352" i="3"/>
  <c r="M7352" i="3" s="1"/>
  <c r="I7470" i="3"/>
  <c r="M7360" i="3"/>
  <c r="E7370" i="3"/>
  <c r="M7380" i="3"/>
  <c r="M7389" i="3"/>
  <c r="L7408" i="3"/>
  <c r="M7419" i="3"/>
  <c r="M7429" i="3"/>
  <c r="L7444" i="3"/>
  <c r="M7444" i="3" s="1"/>
  <c r="G7610" i="3"/>
  <c r="H7610" i="3"/>
  <c r="M7498" i="3"/>
  <c r="E7544" i="3"/>
  <c r="M7558" i="3"/>
  <c r="M6674" i="3"/>
  <c r="M6683" i="3"/>
  <c r="M6687" i="3"/>
  <c r="M6695" i="3"/>
  <c r="M6705" i="3"/>
  <c r="M6724" i="3"/>
  <c r="M6731" i="3"/>
  <c r="L6744" i="3"/>
  <c r="M6744" i="3" s="1"/>
  <c r="M6752" i="3"/>
  <c r="L6752" i="3"/>
  <c r="M6758" i="3"/>
  <c r="M6763" i="3"/>
  <c r="G6910" i="3"/>
  <c r="K6910" i="3"/>
  <c r="M6811" i="3"/>
  <c r="L6832" i="3"/>
  <c r="L6910" i="3" s="1"/>
  <c r="M6838" i="3"/>
  <c r="M6850" i="3"/>
  <c r="M6852" i="3"/>
  <c r="M6856" i="3"/>
  <c r="M6860" i="3"/>
  <c r="M6862" i="3"/>
  <c r="M6864" i="3"/>
  <c r="M6868" i="3"/>
  <c r="M6887" i="3"/>
  <c r="M6891" i="3"/>
  <c r="H7050" i="3"/>
  <c r="M6933" i="3"/>
  <c r="M6938" i="3"/>
  <c r="E6941" i="3"/>
  <c r="M6974" i="3"/>
  <c r="M6976" i="3"/>
  <c r="M6978" i="3"/>
  <c r="M6981" i="3"/>
  <c r="M6983" i="3"/>
  <c r="M7012" i="3"/>
  <c r="L7013" i="3"/>
  <c r="M7013" i="3" s="1"/>
  <c r="M7019" i="3"/>
  <c r="M7026" i="3"/>
  <c r="M7043" i="3"/>
  <c r="M7073" i="3"/>
  <c r="M7076" i="3"/>
  <c r="E7081" i="3"/>
  <c r="M7081" i="3" s="1"/>
  <c r="M7087" i="3"/>
  <c r="M7092" i="3"/>
  <c r="M7094" i="3"/>
  <c r="M7096" i="3"/>
  <c r="M7098" i="3"/>
  <c r="M7100" i="3"/>
  <c r="M7102" i="3"/>
  <c r="M7104" i="3"/>
  <c r="M7106" i="3"/>
  <c r="M7114" i="3"/>
  <c r="M7119" i="3"/>
  <c r="M7121" i="3"/>
  <c r="M7126" i="3"/>
  <c r="M7130" i="3"/>
  <c r="L7153" i="3"/>
  <c r="M7153" i="3" s="1"/>
  <c r="M7161" i="3"/>
  <c r="M7162" i="3"/>
  <c r="M7174" i="3"/>
  <c r="E7181" i="3"/>
  <c r="M7181" i="3" s="1"/>
  <c r="H7330" i="3"/>
  <c r="M7213" i="3"/>
  <c r="M7236" i="3"/>
  <c r="M7240" i="3"/>
  <c r="M7247" i="3"/>
  <c r="E7252" i="3"/>
  <c r="M7267" i="3"/>
  <c r="M7272" i="3"/>
  <c r="M7303" i="3"/>
  <c r="L7312" i="3"/>
  <c r="M7312" i="3" s="1"/>
  <c r="M7315" i="3"/>
  <c r="F7470" i="3"/>
  <c r="J7470" i="3"/>
  <c r="M7357" i="3"/>
  <c r="L7361" i="3"/>
  <c r="M7361" i="3" s="1"/>
  <c r="M7377" i="3"/>
  <c r="M7384" i="3"/>
  <c r="M7391" i="3"/>
  <c r="M7412" i="3"/>
  <c r="M7414" i="3"/>
  <c r="M7435" i="3"/>
  <c r="M7437" i="3"/>
  <c r="M7440" i="3"/>
  <c r="M7452" i="3"/>
  <c r="K7610" i="3"/>
  <c r="M7494" i="3"/>
  <c r="M7503" i="3"/>
  <c r="M7509" i="3"/>
  <c r="M7511" i="3"/>
  <c r="M7520" i="3"/>
  <c r="M7522" i="3"/>
  <c r="E7528" i="3"/>
  <c r="M7528" i="3" s="1"/>
  <c r="M7552" i="3"/>
  <c r="M7556" i="3"/>
  <c r="M7568" i="3"/>
  <c r="M7582" i="3"/>
  <c r="M6792" i="3"/>
  <c r="E6801" i="3"/>
  <c r="M6810" i="3"/>
  <c r="M6880" i="3"/>
  <c r="M6892" i="3"/>
  <c r="M6935" i="3"/>
  <c r="I7050" i="3"/>
  <c r="G7190" i="3"/>
  <c r="K7190" i="3"/>
  <c r="M7079" i="3"/>
  <c r="E7118" i="3"/>
  <c r="M7118" i="3" s="1"/>
  <c r="L7128" i="3"/>
  <c r="M7134" i="3"/>
  <c r="M7138" i="3"/>
  <c r="M7141" i="3"/>
  <c r="M7151" i="3"/>
  <c r="M7155" i="3"/>
  <c r="M7163" i="3"/>
  <c r="M7168" i="3"/>
  <c r="M7186" i="3"/>
  <c r="L7321" i="3"/>
  <c r="M7321" i="3" s="1"/>
  <c r="M7569" i="3"/>
  <c r="M7571" i="3"/>
  <c r="M7579" i="3"/>
  <c r="L7580" i="3"/>
  <c r="M7585" i="3"/>
  <c r="L7596" i="3"/>
  <c r="M7596" i="3" s="1"/>
  <c r="M7606" i="3"/>
  <c r="E7632" i="3"/>
  <c r="M7652" i="3"/>
  <c r="M7655" i="3"/>
  <c r="M7663" i="3"/>
  <c r="M7670" i="3"/>
  <c r="F7750" i="3"/>
  <c r="E7678" i="3"/>
  <c r="L7678" i="3"/>
  <c r="M7695" i="3"/>
  <c r="L7697" i="3"/>
  <c r="M7697" i="3" s="1"/>
  <c r="M7703" i="3"/>
  <c r="M7705" i="3"/>
  <c r="M7707" i="3"/>
  <c r="M7711" i="3"/>
  <c r="L7713" i="3"/>
  <c r="M7713" i="3" s="1"/>
  <c r="M7719" i="3"/>
  <c r="M7727" i="3"/>
  <c r="M7729" i="3"/>
  <c r="M7731" i="3"/>
  <c r="E7732" i="3"/>
  <c r="M7735" i="3"/>
  <c r="M7739" i="3"/>
  <c r="I7890" i="3"/>
  <c r="H7890" i="3"/>
  <c r="M7800" i="3"/>
  <c r="M7816" i="3"/>
  <c r="M7825" i="3"/>
  <c r="M7842" i="3"/>
  <c r="M7863" i="3"/>
  <c r="M7872" i="3"/>
  <c r="M7875" i="3"/>
  <c r="M7878" i="3"/>
  <c r="M7883" i="3"/>
  <c r="H8030" i="3"/>
  <c r="M7916" i="3"/>
  <c r="M7918" i="3"/>
  <c r="M7920" i="3"/>
  <c r="M7926" i="3"/>
  <c r="M7932" i="3"/>
  <c r="L7952" i="3"/>
  <c r="E8000" i="3"/>
  <c r="M8000" i="3" s="1"/>
  <c r="L8098" i="3"/>
  <c r="M8098" i="3" s="1"/>
  <c r="E8140" i="3"/>
  <c r="M8140" i="3" s="1"/>
  <c r="E8161" i="3"/>
  <c r="M8161" i="3" s="1"/>
  <c r="M8204" i="3"/>
  <c r="M8282" i="3"/>
  <c r="E8280" i="3"/>
  <c r="M8280" i="3" s="1"/>
  <c r="E8332" i="3"/>
  <c r="M8359" i="3"/>
  <c r="M8379" i="3"/>
  <c r="M8400" i="3"/>
  <c r="M8416" i="3"/>
  <c r="L7632" i="3"/>
  <c r="M7638" i="3"/>
  <c r="L7641" i="3"/>
  <c r="M7641" i="3" s="1"/>
  <c r="M7737" i="3"/>
  <c r="L7772" i="3"/>
  <c r="L7812" i="3"/>
  <c r="L7828" i="3"/>
  <c r="M7828" i="3" s="1"/>
  <c r="E7876" i="3"/>
  <c r="E7912" i="3"/>
  <c r="M7912" i="3"/>
  <c r="L7915" i="3"/>
  <c r="E7958" i="3"/>
  <c r="M7958" i="3" s="1"/>
  <c r="E8210" i="3"/>
  <c r="L8210" i="3"/>
  <c r="M8230" i="3"/>
  <c r="E8232" i="3"/>
  <c r="E8301" i="3"/>
  <c r="M8301" i="3" s="1"/>
  <c r="C8330" i="3"/>
  <c r="N8447" i="3"/>
  <c r="M8336" i="3"/>
  <c r="M8373" i="3"/>
  <c r="E8378" i="3"/>
  <c r="M8378" i="3" s="1"/>
  <c r="M7570" i="3"/>
  <c r="M7574" i="3"/>
  <c r="E7580" i="3"/>
  <c r="M7580" i="3" s="1"/>
  <c r="M7586" i="3"/>
  <c r="M7590" i="3"/>
  <c r="M7593" i="3"/>
  <c r="M7597" i="3"/>
  <c r="G7750" i="3"/>
  <c r="M7645" i="3"/>
  <c r="M7649" i="3"/>
  <c r="M7659" i="3"/>
  <c r="M7667" i="3"/>
  <c r="M7671" i="3"/>
  <c r="M7686" i="3"/>
  <c r="M7690" i="3"/>
  <c r="M7694" i="3"/>
  <c r="M7696" i="3"/>
  <c r="H7750" i="3"/>
  <c r="M7710" i="3"/>
  <c r="M7712" i="3"/>
  <c r="M7726" i="3"/>
  <c r="M7728" i="3"/>
  <c r="M7730" i="3"/>
  <c r="M7774" i="3"/>
  <c r="M7777" i="3"/>
  <c r="M7779" i="3"/>
  <c r="M7801" i="3"/>
  <c r="M7813" i="3"/>
  <c r="M7817" i="3"/>
  <c r="L7846" i="3"/>
  <c r="M7846" i="3" s="1"/>
  <c r="M7858" i="3"/>
  <c r="M7933" i="3"/>
  <c r="M7942" i="3"/>
  <c r="M7944" i="3"/>
  <c r="L7986" i="3"/>
  <c r="M7986" i="3" s="1"/>
  <c r="M8005" i="3"/>
  <c r="L8004" i="3"/>
  <c r="M8004" i="3" s="1"/>
  <c r="G8170" i="3"/>
  <c r="K8170" i="3"/>
  <c r="E8070" i="3"/>
  <c r="M8070" i="3" s="1"/>
  <c r="E8133" i="3"/>
  <c r="M8133" i="3" s="1"/>
  <c r="M8278" i="3"/>
  <c r="M8287" i="3"/>
  <c r="F8450" i="3"/>
  <c r="J8450" i="3"/>
  <c r="M8339" i="3"/>
  <c r="E8350" i="3"/>
  <c r="M8387" i="3"/>
  <c r="K8450" i="3"/>
  <c r="M7772" i="3"/>
  <c r="G8030" i="3"/>
  <c r="K8030" i="3"/>
  <c r="L7964" i="3"/>
  <c r="E8021" i="3"/>
  <c r="M8021" i="3" s="1"/>
  <c r="L8088" i="3"/>
  <c r="M8088" i="3" s="1"/>
  <c r="L8152" i="3"/>
  <c r="M8229" i="3"/>
  <c r="E8228" i="3"/>
  <c r="J8310" i="3"/>
  <c r="L8335" i="3"/>
  <c r="M8335" i="3" s="1"/>
  <c r="M8434" i="3"/>
  <c r="E8432" i="3"/>
  <c r="M8432" i="3" s="1"/>
  <c r="M8621" i="3"/>
  <c r="L9113" i="3"/>
  <c r="M9113" i="3" s="1"/>
  <c r="M9114" i="3"/>
  <c r="F10270" i="3"/>
  <c r="M7870" i="3"/>
  <c r="M7874" i="3"/>
  <c r="M7877" i="3"/>
  <c r="M7886" i="3"/>
  <c r="M7917" i="3"/>
  <c r="M7919" i="3"/>
  <c r="M7923" i="3"/>
  <c r="M7925" i="3"/>
  <c r="M7927" i="3"/>
  <c r="M7929" i="3"/>
  <c r="M7938" i="3"/>
  <c r="M7940" i="3"/>
  <c r="M7956" i="3"/>
  <c r="M7959" i="3"/>
  <c r="M7966" i="3"/>
  <c r="M7981" i="3"/>
  <c r="M7983" i="3"/>
  <c r="M7987" i="3"/>
  <c r="M8007" i="3"/>
  <c r="M8009" i="3"/>
  <c r="M8011" i="3"/>
  <c r="E8012" i="3"/>
  <c r="M8020" i="3"/>
  <c r="M8026" i="3"/>
  <c r="M8064" i="3"/>
  <c r="M8089" i="3"/>
  <c r="M8096" i="3"/>
  <c r="F8170" i="3"/>
  <c r="J8170" i="3"/>
  <c r="M8101" i="3"/>
  <c r="M8128" i="3"/>
  <c r="M8130" i="3"/>
  <c r="M8132" i="3"/>
  <c r="M8146" i="3"/>
  <c r="M8148" i="3"/>
  <c r="M8150" i="3"/>
  <c r="M8154" i="3"/>
  <c r="F8310" i="3"/>
  <c r="I8310" i="3"/>
  <c r="M8198" i="3"/>
  <c r="M8219" i="3"/>
  <c r="M8225" i="3"/>
  <c r="M8235" i="3"/>
  <c r="M8277" i="3"/>
  <c r="M8281" i="3"/>
  <c r="M8291" i="3"/>
  <c r="M8294" i="3"/>
  <c r="M8303" i="3"/>
  <c r="M8345" i="3"/>
  <c r="M8347" i="3"/>
  <c r="M8357" i="3"/>
  <c r="M8360" i="3"/>
  <c r="M8363" i="3"/>
  <c r="M8383" i="3"/>
  <c r="M8392" i="3"/>
  <c r="M8395" i="3"/>
  <c r="M8399" i="3"/>
  <c r="M8410" i="3"/>
  <c r="M8412" i="3"/>
  <c r="M8414" i="3"/>
  <c r="L8420" i="3"/>
  <c r="M8425" i="3"/>
  <c r="M8428" i="3"/>
  <c r="L8436" i="3"/>
  <c r="M8436" i="3" s="1"/>
  <c r="M8439" i="3"/>
  <c r="M8480" i="3"/>
  <c r="M8486" i="3"/>
  <c r="L8490" i="3"/>
  <c r="M8498" i="3"/>
  <c r="M8506" i="3"/>
  <c r="E8512" i="3"/>
  <c r="E8518" i="3"/>
  <c r="M8518" i="3" s="1"/>
  <c r="E8524" i="3"/>
  <c r="M8530" i="3"/>
  <c r="M8543" i="3"/>
  <c r="M8559" i="3"/>
  <c r="M8565" i="3"/>
  <c r="M8574" i="3"/>
  <c r="L8581" i="3"/>
  <c r="J8730" i="3"/>
  <c r="L8615" i="3"/>
  <c r="M8615" i="3" s="1"/>
  <c r="K8730" i="3"/>
  <c r="M8638" i="3"/>
  <c r="E8652" i="3"/>
  <c r="M8655" i="3"/>
  <c r="M8657" i="3"/>
  <c r="M8673" i="3"/>
  <c r="M8681" i="3"/>
  <c r="L8704" i="3"/>
  <c r="M8704" i="3" s="1"/>
  <c r="M8714" i="3"/>
  <c r="E8712" i="3"/>
  <c r="M8768" i="3"/>
  <c r="M8781" i="3"/>
  <c r="M8791" i="3"/>
  <c r="M8793" i="3"/>
  <c r="E8792" i="3"/>
  <c r="E8808" i="3"/>
  <c r="M8811" i="3"/>
  <c r="M8815" i="3"/>
  <c r="H9010" i="3"/>
  <c r="J9010" i="3"/>
  <c r="E8901" i="3"/>
  <c r="M8901" i="3" s="1"/>
  <c r="M8922" i="3"/>
  <c r="M8935" i="3"/>
  <c r="M8941" i="3"/>
  <c r="M8947" i="3"/>
  <c r="M8949" i="3"/>
  <c r="E8948" i="3"/>
  <c r="M8968" i="3"/>
  <c r="M8970" i="3"/>
  <c r="M8974" i="3"/>
  <c r="M8976" i="3"/>
  <c r="L9001" i="3"/>
  <c r="M9006" i="3"/>
  <c r="M9047" i="3"/>
  <c r="M9049" i="3"/>
  <c r="M9083" i="3"/>
  <c r="L9088" i="3"/>
  <c r="L9246" i="3"/>
  <c r="M8398" i="3"/>
  <c r="H8590" i="3"/>
  <c r="L8481" i="3"/>
  <c r="M8481" i="3" s="1"/>
  <c r="L8652" i="3"/>
  <c r="L8668" i="3"/>
  <c r="L8761" i="3"/>
  <c r="M8761" i="3" s="1"/>
  <c r="M8782" i="3"/>
  <c r="M8786" i="3"/>
  <c r="E8788" i="3"/>
  <c r="M8788" i="3" s="1"/>
  <c r="L8808" i="3"/>
  <c r="M8831" i="3"/>
  <c r="I9010" i="3"/>
  <c r="M8956" i="3"/>
  <c r="M8965" i="3"/>
  <c r="M7955" i="3"/>
  <c r="M7965" i="3"/>
  <c r="M7988" i="3"/>
  <c r="M7990" i="3"/>
  <c r="M7995" i="3"/>
  <c r="M8008" i="3"/>
  <c r="M8065" i="3"/>
  <c r="M8090" i="3"/>
  <c r="M8100" i="3"/>
  <c r="L8108" i="3"/>
  <c r="M8115" i="3"/>
  <c r="M8129" i="3"/>
  <c r="M8147" i="3"/>
  <c r="M8151" i="3"/>
  <c r="M8153" i="3"/>
  <c r="L8195" i="3"/>
  <c r="M8213" i="3"/>
  <c r="M8223" i="3"/>
  <c r="M8262" i="3"/>
  <c r="M8292" i="3"/>
  <c r="M8299" i="3"/>
  <c r="M8337" i="3"/>
  <c r="M8340" i="3"/>
  <c r="M8344" i="3"/>
  <c r="M8346" i="3"/>
  <c r="L8350" i="3"/>
  <c r="M8371" i="3"/>
  <c r="M8377" i="3"/>
  <c r="E8388" i="3"/>
  <c r="L8406" i="3"/>
  <c r="M8406" i="3" s="1"/>
  <c r="M8409" i="3"/>
  <c r="M8411" i="3"/>
  <c r="M8440" i="3"/>
  <c r="L8441" i="3"/>
  <c r="E8472" i="3"/>
  <c r="M8476" i="3"/>
  <c r="M8485" i="3"/>
  <c r="M8494" i="3"/>
  <c r="M8502" i="3"/>
  <c r="M8520" i="3"/>
  <c r="L8524" i="3"/>
  <c r="M8533" i="3"/>
  <c r="L8537" i="3"/>
  <c r="M8537" i="3" s="1"/>
  <c r="M8542" i="3"/>
  <c r="M8544" i="3"/>
  <c r="M8549" i="3"/>
  <c r="M8558" i="3"/>
  <c r="M8562" i="3"/>
  <c r="M8586" i="3"/>
  <c r="E8612" i="3"/>
  <c r="M8612" i="3" s="1"/>
  <c r="M8622" i="3"/>
  <c r="M8633" i="3"/>
  <c r="M8637" i="3"/>
  <c r="M8656" i="3"/>
  <c r="M8658" i="3"/>
  <c r="F8730" i="3"/>
  <c r="M8676" i="3"/>
  <c r="M8683" i="3"/>
  <c r="M8688" i="3"/>
  <c r="M8715" i="3"/>
  <c r="M8719" i="3"/>
  <c r="M8726" i="3"/>
  <c r="L8752" i="3"/>
  <c r="M8752" i="3" s="1"/>
  <c r="I8870" i="3"/>
  <c r="M8810" i="3"/>
  <c r="M8814" i="3"/>
  <c r="M8816" i="3"/>
  <c r="M8818" i="3"/>
  <c r="L8826" i="3"/>
  <c r="M8826" i="3" s="1"/>
  <c r="M8845" i="3"/>
  <c r="L8844" i="3"/>
  <c r="M8844" i="3" s="1"/>
  <c r="M8864" i="3"/>
  <c r="M8915" i="3"/>
  <c r="M8971" i="3"/>
  <c r="M9033" i="3"/>
  <c r="M9107" i="3"/>
  <c r="M9215" i="3"/>
  <c r="M9329" i="3"/>
  <c r="M9394" i="3"/>
  <c r="M9402" i="3"/>
  <c r="M10022" i="3"/>
  <c r="L10021" i="3"/>
  <c r="M10021" i="3" s="1"/>
  <c r="M8639" i="3"/>
  <c r="M8647" i="3"/>
  <c r="M8674" i="3"/>
  <c r="M8699" i="3"/>
  <c r="M8708" i="3"/>
  <c r="M8711" i="3"/>
  <c r="J8870" i="3"/>
  <c r="M8757" i="3"/>
  <c r="M8759" i="3"/>
  <c r="M8772" i="3"/>
  <c r="M8776" i="3"/>
  <c r="M8785" i="3"/>
  <c r="M8787" i="3"/>
  <c r="M8789" i="3"/>
  <c r="L8792" i="3"/>
  <c r="M8800" i="3"/>
  <c r="M8802" i="3"/>
  <c r="L8804" i="3"/>
  <c r="M8824" i="3"/>
  <c r="M8832" i="3"/>
  <c r="M8837" i="3"/>
  <c r="M8839" i="3"/>
  <c r="M8846" i="3"/>
  <c r="M8850" i="3"/>
  <c r="K8870" i="3"/>
  <c r="E8861" i="3"/>
  <c r="M8861" i="3" s="1"/>
  <c r="L8892" i="3"/>
  <c r="M8892" i="3" s="1"/>
  <c r="M8960" i="3"/>
  <c r="M8978" i="3"/>
  <c r="E8992" i="3"/>
  <c r="M8992" i="3" s="1"/>
  <c r="E9001" i="3"/>
  <c r="M9001" i="3" s="1"/>
  <c r="M9058" i="3"/>
  <c r="M9062" i="3"/>
  <c r="M9066" i="3"/>
  <c r="M9077" i="3"/>
  <c r="M9102" i="3"/>
  <c r="M9178" i="3"/>
  <c r="E9224" i="3"/>
  <c r="E9368" i="3"/>
  <c r="J9710" i="3"/>
  <c r="M9703" i="3"/>
  <c r="L9701" i="3"/>
  <c r="E8664" i="3"/>
  <c r="M8664" i="3" s="1"/>
  <c r="M8667" i="3"/>
  <c r="E8677" i="3"/>
  <c r="M8687" i="3"/>
  <c r="M8701" i="3"/>
  <c r="M8705" i="3"/>
  <c r="M8710" i="3"/>
  <c r="M8723" i="3"/>
  <c r="G8870" i="3"/>
  <c r="E8770" i="3"/>
  <c r="M8775" i="3"/>
  <c r="M8794" i="3"/>
  <c r="M8796" i="3"/>
  <c r="M8799" i="3"/>
  <c r="M8806" i="3"/>
  <c r="M8823" i="3"/>
  <c r="M8827" i="3"/>
  <c r="M8829" i="3"/>
  <c r="M8847" i="3"/>
  <c r="M8849" i="3"/>
  <c r="M8851" i="3"/>
  <c r="E8852" i="3"/>
  <c r="M8866" i="3"/>
  <c r="M8894" i="3"/>
  <c r="E8895" i="3"/>
  <c r="M8898" i="3"/>
  <c r="M8900" i="3"/>
  <c r="M8916" i="3"/>
  <c r="M8927" i="3"/>
  <c r="E8928" i="3"/>
  <c r="M8936" i="3"/>
  <c r="L8938" i="3"/>
  <c r="M8938" i="3" s="1"/>
  <c r="M8959" i="3"/>
  <c r="M8977" i="3"/>
  <c r="M8989" i="3"/>
  <c r="E8996" i="3"/>
  <c r="M8996" i="3" s="1"/>
  <c r="H9150" i="3"/>
  <c r="L9035" i="3"/>
  <c r="M9045" i="3"/>
  <c r="M9057" i="3"/>
  <c r="M9059" i="3"/>
  <c r="M9061" i="3"/>
  <c r="M9063" i="3"/>
  <c r="M9065" i="3"/>
  <c r="M9067" i="3"/>
  <c r="M9099" i="3"/>
  <c r="M9101" i="3"/>
  <c r="M9103" i="3"/>
  <c r="M9105" i="3"/>
  <c r="L9124" i="3"/>
  <c r="M9124" i="3" s="1"/>
  <c r="M9130" i="3"/>
  <c r="M9138" i="3"/>
  <c r="M9186" i="3"/>
  <c r="M9188" i="3"/>
  <c r="M9234" i="3"/>
  <c r="M9236" i="3"/>
  <c r="L9237" i="3"/>
  <c r="M9237" i="3" s="1"/>
  <c r="M9337" i="3"/>
  <c r="E9358" i="3"/>
  <c r="M9358" i="3" s="1"/>
  <c r="M9362" i="3"/>
  <c r="M9371" i="3"/>
  <c r="M9378" i="3"/>
  <c r="H9710" i="3"/>
  <c r="M9466" i="3"/>
  <c r="M9501" i="3"/>
  <c r="M9543" i="3"/>
  <c r="L9561" i="3"/>
  <c r="M9621" i="3"/>
  <c r="M9691" i="3"/>
  <c r="H9850" i="3"/>
  <c r="E10048" i="3"/>
  <c r="M10048" i="3" s="1"/>
  <c r="M10049" i="3"/>
  <c r="H10270" i="3"/>
  <c r="E10188" i="3"/>
  <c r="M10188" i="3" s="1"/>
  <c r="M10189" i="3"/>
  <c r="I9290" i="3"/>
  <c r="M9187" i="3"/>
  <c r="E9218" i="3"/>
  <c r="M9218" i="3" s="1"/>
  <c r="L9224" i="3"/>
  <c r="M9233" i="3"/>
  <c r="M9250" i="3"/>
  <c r="M9257" i="3"/>
  <c r="E9260" i="3"/>
  <c r="M9260" i="3" s="1"/>
  <c r="E9276" i="3"/>
  <c r="M9276" i="3" s="1"/>
  <c r="G9430" i="3"/>
  <c r="M9314" i="3"/>
  <c r="M9318" i="3"/>
  <c r="M9325" i="3"/>
  <c r="M9336" i="3"/>
  <c r="M9344" i="3"/>
  <c r="M9356" i="3"/>
  <c r="L9364" i="3"/>
  <c r="M9463" i="3"/>
  <c r="M9465" i="3"/>
  <c r="L9470" i="3"/>
  <c r="M9490" i="3"/>
  <c r="E9498" i="3"/>
  <c r="M9498" i="3" s="1"/>
  <c r="M9512" i="3"/>
  <c r="M9519" i="3"/>
  <c r="M9523" i="3"/>
  <c r="M9529" i="3"/>
  <c r="M9538" i="3"/>
  <c r="G9710" i="3"/>
  <c r="M9604" i="3"/>
  <c r="L9638" i="3"/>
  <c r="M9653" i="3"/>
  <c r="M9655" i="3"/>
  <c r="L9657" i="3"/>
  <c r="M9667" i="3"/>
  <c r="M9670" i="3"/>
  <c r="M9676" i="3"/>
  <c r="M9739" i="3"/>
  <c r="M9776" i="3"/>
  <c r="E9890" i="3"/>
  <c r="M9892" i="3"/>
  <c r="M10119" i="3"/>
  <c r="E9132" i="3"/>
  <c r="M9139" i="3"/>
  <c r="M9210" i="3"/>
  <c r="M9240" i="3"/>
  <c r="M9247" i="3"/>
  <c r="M9249" i="3"/>
  <c r="M9269" i="3"/>
  <c r="M9357" i="3"/>
  <c r="E9364" i="3"/>
  <c r="M9367" i="3"/>
  <c r="M9395" i="3"/>
  <c r="M9417" i="3"/>
  <c r="M9420" i="3"/>
  <c r="M9454" i="3"/>
  <c r="M9456" i="3"/>
  <c r="M9469" i="3"/>
  <c r="E9470" i="3"/>
  <c r="M9475" i="3"/>
  <c r="M9482" i="3"/>
  <c r="M9484" i="3"/>
  <c r="M9486" i="3"/>
  <c r="M9497" i="3"/>
  <c r="M9507" i="3"/>
  <c r="M9520" i="3"/>
  <c r="M9524" i="3"/>
  <c r="M9530" i="3"/>
  <c r="M9534" i="3"/>
  <c r="M9537" i="3"/>
  <c r="L9544" i="3"/>
  <c r="M9544" i="3" s="1"/>
  <c r="M9550" i="3"/>
  <c r="E9561" i="3"/>
  <c r="M9561" i="3" s="1"/>
  <c r="M9594" i="3"/>
  <c r="M9605" i="3"/>
  <c r="M9613" i="3"/>
  <c r="M9617" i="3"/>
  <c r="M9627" i="3"/>
  <c r="M9643" i="3"/>
  <c r="E9648" i="3"/>
  <c r="M9648" i="3" s="1"/>
  <c r="M9654" i="3"/>
  <c r="M9656" i="3"/>
  <c r="E9692" i="3"/>
  <c r="M9692" i="3" s="1"/>
  <c r="L9788" i="3"/>
  <c r="M9894" i="3"/>
  <c r="L9890" i="3"/>
  <c r="M9986" i="3"/>
  <c r="M10090" i="3"/>
  <c r="M10162" i="3"/>
  <c r="L10161" i="3"/>
  <c r="M10161" i="3" s="1"/>
  <c r="L10252" i="3"/>
  <c r="M10252" i="3" s="1"/>
  <c r="M10261" i="3"/>
  <c r="M9734" i="3"/>
  <c r="F9850" i="3"/>
  <c r="L9772" i="3"/>
  <c r="L9778" i="3"/>
  <c r="M9778" i="3" s="1"/>
  <c r="L9784" i="3"/>
  <c r="M9789" i="3"/>
  <c r="M9793" i="3"/>
  <c r="M9811" i="3"/>
  <c r="M9815" i="3"/>
  <c r="M9827" i="3"/>
  <c r="M9831" i="3"/>
  <c r="M9839" i="3"/>
  <c r="M9874" i="3"/>
  <c r="M9889" i="3"/>
  <c r="M9914" i="3"/>
  <c r="M9920" i="3"/>
  <c r="M9922" i="3"/>
  <c r="M9932" i="3"/>
  <c r="M9934" i="3"/>
  <c r="M9943" i="3"/>
  <c r="M9957" i="3"/>
  <c r="M9967" i="3"/>
  <c r="M9971" i="3"/>
  <c r="L9972" i="3"/>
  <c r="M9972" i="3" s="1"/>
  <c r="M10038" i="3"/>
  <c r="M10045" i="3"/>
  <c r="M10050" i="3"/>
  <c r="M10066" i="3"/>
  <c r="M10078" i="3"/>
  <c r="M10081" i="3"/>
  <c r="L10093" i="3"/>
  <c r="M10093" i="3" s="1"/>
  <c r="M10096" i="3"/>
  <c r="M10105" i="3"/>
  <c r="M10107" i="3"/>
  <c r="E10116" i="3"/>
  <c r="M10116" i="3" s="1"/>
  <c r="L10121" i="3"/>
  <c r="G10270" i="3"/>
  <c r="K10270" i="3"/>
  <c r="M10185" i="3"/>
  <c r="I10270" i="3"/>
  <c r="M10190" i="3"/>
  <c r="M10196" i="3"/>
  <c r="M10210" i="3"/>
  <c r="M10225" i="3"/>
  <c r="M10232" i="3"/>
  <c r="L10233" i="3"/>
  <c r="M10233" i="3" s="1"/>
  <c r="M10263" i="3"/>
  <c r="L9735" i="3"/>
  <c r="M9740" i="3"/>
  <c r="L9824" i="3"/>
  <c r="M9824" i="3" s="1"/>
  <c r="L9918" i="3"/>
  <c r="M9918" i="3" s="1"/>
  <c r="L9976" i="3"/>
  <c r="L10100" i="3"/>
  <c r="M10100" i="3" s="1"/>
  <c r="L10104" i="3"/>
  <c r="M10104" i="3" s="1"/>
  <c r="M10154" i="3"/>
  <c r="L10155" i="3"/>
  <c r="M10155" i="3" s="1"/>
  <c r="M10163" i="3"/>
  <c r="M10202" i="3"/>
  <c r="E10240" i="3"/>
  <c r="M10248" i="3"/>
  <c r="M10255" i="3"/>
  <c r="M10266" i="3"/>
  <c r="M9746" i="3"/>
  <c r="M9754" i="3"/>
  <c r="M9758" i="3"/>
  <c r="M9762" i="3"/>
  <c r="M9766" i="3"/>
  <c r="M9780" i="3"/>
  <c r="M9796" i="3"/>
  <c r="M9801" i="3"/>
  <c r="M9803" i="3"/>
  <c r="M9826" i="3"/>
  <c r="M9828" i="3"/>
  <c r="M9830" i="3"/>
  <c r="M9880" i="3"/>
  <c r="M9919" i="3"/>
  <c r="M9921" i="3"/>
  <c r="M9923" i="3"/>
  <c r="M9933" i="3"/>
  <c r="I9990" i="3"/>
  <c r="M9949" i="3"/>
  <c r="M9978" i="3"/>
  <c r="M9980" i="3"/>
  <c r="L9981" i="3"/>
  <c r="M9981" i="3" s="1"/>
  <c r="M10012" i="3"/>
  <c r="F10130" i="3"/>
  <c r="J10130" i="3"/>
  <c r="M10024" i="3"/>
  <c r="L10030" i="3"/>
  <c r="M10039" i="3"/>
  <c r="M10097" i="3"/>
  <c r="M10102" i="3"/>
  <c r="M10106" i="3"/>
  <c r="M10115" i="3"/>
  <c r="M10120" i="3"/>
  <c r="E10152" i="3"/>
  <c r="M10164" i="3"/>
  <c r="M10179" i="3"/>
  <c r="M10191" i="3"/>
  <c r="M10197" i="3"/>
  <c r="M10201" i="3"/>
  <c r="M10216" i="3"/>
  <c r="L10217" i="3"/>
  <c r="M10217" i="3" s="1"/>
  <c r="L10240" i="3"/>
  <c r="M10247" i="3"/>
  <c r="M10251" i="3"/>
  <c r="M10264" i="3"/>
  <c r="N105" i="15"/>
  <c r="L167" i="3"/>
  <c r="Q13" i="15"/>
  <c r="M137" i="3"/>
  <c r="E36" i="14"/>
  <c r="P45" i="15"/>
  <c r="F45" i="15" s="1"/>
  <c r="F43" i="15"/>
  <c r="G79" i="15"/>
  <c r="Q81" i="15"/>
  <c r="E58" i="14"/>
  <c r="M399" i="3"/>
  <c r="F85" i="14"/>
  <c r="M544" i="3"/>
  <c r="Q97" i="15"/>
  <c r="P114" i="15"/>
  <c r="F113" i="15"/>
  <c r="F114" i="15" s="1"/>
  <c r="S148" i="11"/>
  <c r="M678" i="3"/>
  <c r="M790" i="3"/>
  <c r="H86" i="14"/>
  <c r="I22" i="14"/>
  <c r="G26" i="15"/>
  <c r="Q28" i="15"/>
  <c r="F36" i="14"/>
  <c r="M468" i="3"/>
  <c r="E600" i="3"/>
  <c r="F94" i="15"/>
  <c r="P95" i="15"/>
  <c r="P101" i="15" s="1"/>
  <c r="G68" i="14"/>
  <c r="G66" i="14" s="1"/>
  <c r="F71" i="14"/>
  <c r="F116" i="15"/>
  <c r="F118" i="15" s="1"/>
  <c r="P118" i="15"/>
  <c r="G130" i="15"/>
  <c r="N130" i="15" s="1"/>
  <c r="Q132" i="15"/>
  <c r="L148" i="11"/>
  <c r="T122" i="11"/>
  <c r="F68" i="14"/>
  <c r="L1030" i="3"/>
  <c r="M915" i="3"/>
  <c r="H22" i="14"/>
  <c r="F95" i="15"/>
  <c r="F101" i="15" s="1"/>
  <c r="G110" i="15"/>
  <c r="N109" i="15"/>
  <c r="N110" i="15" s="1"/>
  <c r="I48" i="15"/>
  <c r="N129" i="15"/>
  <c r="L120" i="15"/>
  <c r="L141" i="15" s="1"/>
  <c r="L138" i="15" s="1"/>
  <c r="G25" i="14"/>
  <c r="G22" i="14" s="1"/>
  <c r="F31" i="14"/>
  <c r="F32" i="14"/>
  <c r="F25" i="14" s="1"/>
  <c r="F22" i="14" s="1"/>
  <c r="F62" i="14"/>
  <c r="Q89" i="15"/>
  <c r="G87" i="15"/>
  <c r="H66" i="14"/>
  <c r="F87" i="14"/>
  <c r="F86" i="14" s="1"/>
  <c r="I86" i="14"/>
  <c r="E66" i="14"/>
  <c r="F95" i="14"/>
  <c r="M632" i="3"/>
  <c r="M684" i="3"/>
  <c r="M872" i="3"/>
  <c r="L84" i="15"/>
  <c r="G95" i="15"/>
  <c r="N92" i="15"/>
  <c r="N95" i="15" s="1"/>
  <c r="E167" i="3"/>
  <c r="M58" i="3"/>
  <c r="P13" i="15"/>
  <c r="E23" i="14"/>
  <c r="E22" i="14" s="1"/>
  <c r="F57" i="14"/>
  <c r="F56" i="14" s="1"/>
  <c r="H56" i="14"/>
  <c r="M378" i="3"/>
  <c r="E57" i="14"/>
  <c r="E56" i="14" s="1"/>
  <c r="E422" i="3"/>
  <c r="I66" i="14"/>
  <c r="M524" i="3"/>
  <c r="L600" i="3"/>
  <c r="Q124" i="15"/>
  <c r="Q114" i="15"/>
  <c r="G112" i="15"/>
  <c r="G117" i="15"/>
  <c r="Q118" i="15"/>
  <c r="F129" i="15"/>
  <c r="F132" i="15" s="1"/>
  <c r="P132" i="15"/>
  <c r="M772" i="3"/>
  <c r="M1475" i="3"/>
  <c r="M429" i="3"/>
  <c r="F9863" i="3"/>
  <c r="F9583" i="3"/>
  <c r="F9303" i="3"/>
  <c r="F10003" i="3"/>
  <c r="F9723" i="3"/>
  <c r="F9443" i="3"/>
  <c r="F9163" i="3"/>
  <c r="F8743" i="3"/>
  <c r="F10143" i="3"/>
  <c r="F8463" i="3"/>
  <c r="F7903" i="3"/>
  <c r="F8883" i="3"/>
  <c r="F7763" i="3"/>
  <c r="F7483" i="3"/>
  <c r="F8183" i="3"/>
  <c r="F9023" i="3"/>
  <c r="F8603" i="3"/>
  <c r="F7623" i="3"/>
  <c r="F7343" i="3"/>
  <c r="F8323" i="3"/>
  <c r="F8043" i="3"/>
  <c r="F7063" i="3"/>
  <c r="F6783" i="3"/>
  <c r="F7203" i="3"/>
  <c r="F6923" i="3"/>
  <c r="F6223" i="3"/>
  <c r="F6083" i="3"/>
  <c r="F5523" i="3"/>
  <c r="F5943" i="3"/>
  <c r="F5803" i="3"/>
  <c r="F5663" i="3"/>
  <c r="F5383" i="3"/>
  <c r="F5243" i="3"/>
  <c r="F6643" i="3"/>
  <c r="F6503" i="3"/>
  <c r="F6363" i="3"/>
  <c r="F5103" i="3"/>
  <c r="F4963" i="3"/>
  <c r="F4683" i="3"/>
  <c r="F4263" i="3"/>
  <c r="F3983" i="3"/>
  <c r="F4543" i="3"/>
  <c r="F4123" i="3"/>
  <c r="F4823" i="3"/>
  <c r="F4403" i="3"/>
  <c r="F3843" i="3"/>
  <c r="F2863" i="3"/>
  <c r="F2723" i="3"/>
  <c r="F2443" i="3"/>
  <c r="F2303" i="3"/>
  <c r="F2163" i="3"/>
  <c r="F2023" i="3"/>
  <c r="F3563" i="3"/>
  <c r="F1883" i="3"/>
  <c r="F1743" i="3"/>
  <c r="F3423" i="3"/>
  <c r="F3003" i="3"/>
  <c r="F2583" i="3"/>
  <c r="F1463" i="3"/>
  <c r="F3703" i="3"/>
  <c r="F3283" i="3"/>
  <c r="F3143" i="3"/>
  <c r="F1603" i="3"/>
  <c r="F1323" i="3"/>
  <c r="F1183" i="3"/>
  <c r="B441" i="3"/>
  <c r="E69" i="16"/>
  <c r="I69" i="16" s="1"/>
  <c r="B621" i="3"/>
  <c r="F623" i="3"/>
  <c r="M633" i="3"/>
  <c r="E688" i="3"/>
  <c r="M688" i="3" s="1"/>
  <c r="C770" i="3"/>
  <c r="M776" i="3"/>
  <c r="E781" i="3"/>
  <c r="M781" i="3" s="1"/>
  <c r="L808" i="3"/>
  <c r="M808" i="3" s="1"/>
  <c r="M815" i="3"/>
  <c r="M827" i="3"/>
  <c r="E860" i="3"/>
  <c r="M860" i="3" s="1"/>
  <c r="M868" i="3"/>
  <c r="M916" i="3"/>
  <c r="E930" i="3"/>
  <c r="M949" i="3"/>
  <c r="E968" i="3"/>
  <c r="M968" i="3" s="1"/>
  <c r="M978" i="3"/>
  <c r="M1005" i="3"/>
  <c r="F1043" i="3"/>
  <c r="M1053" i="3"/>
  <c r="L1055" i="3"/>
  <c r="E1061" i="3"/>
  <c r="M1061" i="3" s="1"/>
  <c r="M1089" i="3"/>
  <c r="L1108" i="3"/>
  <c r="M1108" i="3" s="1"/>
  <c r="M1152" i="3"/>
  <c r="M1372" i="3"/>
  <c r="M3240" i="3"/>
  <c r="M3348" i="3"/>
  <c r="M3380" i="3"/>
  <c r="P9" i="15"/>
  <c r="N25" i="15"/>
  <c r="D33" i="16"/>
  <c r="M143" i="3"/>
  <c r="B9861" i="3"/>
  <c r="B9581" i="3"/>
  <c r="B9301" i="3"/>
  <c r="B10001" i="3"/>
  <c r="B9721" i="3"/>
  <c r="B9441" i="3"/>
  <c r="B9161" i="3"/>
  <c r="B8741" i="3"/>
  <c r="B10141" i="3"/>
  <c r="B8461" i="3"/>
  <c r="B7901" i="3"/>
  <c r="B8881" i="3"/>
  <c r="B7761" i="3"/>
  <c r="B7481" i="3"/>
  <c r="B8181" i="3"/>
  <c r="B9021" i="3"/>
  <c r="B8601" i="3"/>
  <c r="B7621" i="3"/>
  <c r="B7341" i="3"/>
  <c r="B8321" i="3"/>
  <c r="B8041" i="3"/>
  <c r="B7061" i="3"/>
  <c r="B6781" i="3"/>
  <c r="B7201" i="3"/>
  <c r="B6921" i="3"/>
  <c r="B6221" i="3"/>
  <c r="B6081" i="3"/>
  <c r="B5521" i="3"/>
  <c r="B5941" i="3"/>
  <c r="B5801" i="3"/>
  <c r="B5661" i="3"/>
  <c r="B5381" i="3"/>
  <c r="B5241" i="3"/>
  <c r="B6641" i="3"/>
  <c r="B6501" i="3"/>
  <c r="B6361" i="3"/>
  <c r="B5101" i="3"/>
  <c r="B4961" i="3"/>
  <c r="B4681" i="3"/>
  <c r="B4121" i="3"/>
  <c r="B4261" i="3"/>
  <c r="B3981" i="3"/>
  <c r="B4541" i="3"/>
  <c r="B4821" i="3"/>
  <c r="B4401" i="3"/>
  <c r="B3841" i="3"/>
  <c r="B2861" i="3"/>
  <c r="B2721" i="3"/>
  <c r="B2441" i="3"/>
  <c r="B2301" i="3"/>
  <c r="B2161" i="3"/>
  <c r="B2021" i="3"/>
  <c r="B3561" i="3"/>
  <c r="B1881" i="3"/>
  <c r="B1741" i="3"/>
  <c r="B3421" i="3"/>
  <c r="B3001" i="3"/>
  <c r="B2581" i="3"/>
  <c r="B1461" i="3"/>
  <c r="B3701" i="3"/>
  <c r="B3281" i="3"/>
  <c r="B3141" i="3"/>
  <c r="B1601" i="3"/>
  <c r="B1321" i="3"/>
  <c r="B1181" i="3"/>
  <c r="B10136" i="3"/>
  <c r="B9996" i="3"/>
  <c r="B9436" i="3"/>
  <c r="B9716" i="3"/>
  <c r="B9156" i="3"/>
  <c r="B9576" i="3"/>
  <c r="B9856" i="3"/>
  <c r="B9296" i="3"/>
  <c r="B9016" i="3"/>
  <c r="B8876" i="3"/>
  <c r="B8596" i="3"/>
  <c r="B8736" i="3"/>
  <c r="B8316" i="3"/>
  <c r="B8036" i="3"/>
  <c r="B8456" i="3"/>
  <c r="B7896" i="3"/>
  <c r="B7756" i="3"/>
  <c r="B8176" i="3"/>
  <c r="B7616" i="3"/>
  <c r="B7476" i="3"/>
  <c r="B7336" i="3"/>
  <c r="B7056" i="3"/>
  <c r="B6776" i="3"/>
  <c r="B6636" i="3"/>
  <c r="B7196" i="3"/>
  <c r="B6916" i="3"/>
  <c r="B6496" i="3"/>
  <c r="B6356" i="3"/>
  <c r="B5096" i="3"/>
  <c r="B6216" i="3"/>
  <c r="B6076" i="3"/>
  <c r="B5516" i="3"/>
  <c r="B5936" i="3"/>
  <c r="B5796" i="3"/>
  <c r="B5656" i="3"/>
  <c r="B5376" i="3"/>
  <c r="B5236" i="3"/>
  <c r="B4816" i="3"/>
  <c r="B4396" i="3"/>
  <c r="B3836" i="3"/>
  <c r="B4956" i="3"/>
  <c r="B4676" i="3"/>
  <c r="B4116" i="3"/>
  <c r="B4256" i="3"/>
  <c r="B3976" i="3"/>
  <c r="B4536" i="3"/>
  <c r="B3696" i="3"/>
  <c r="B3276" i="3"/>
  <c r="B3136" i="3"/>
  <c r="B1596" i="3"/>
  <c r="B1316" i="3"/>
  <c r="B1176" i="3"/>
  <c r="B2856" i="3"/>
  <c r="B2716" i="3"/>
  <c r="B2436" i="3"/>
  <c r="B2296" i="3"/>
  <c r="B2156" i="3"/>
  <c r="B2016" i="3"/>
  <c r="B3556" i="3"/>
  <c r="B1876" i="3"/>
  <c r="B1736" i="3"/>
  <c r="B3416" i="3"/>
  <c r="B2996" i="3"/>
  <c r="B2576" i="3"/>
  <c r="B1456" i="3"/>
  <c r="C24" i="16"/>
  <c r="E618" i="3"/>
  <c r="L650" i="3"/>
  <c r="L697" i="3"/>
  <c r="M697" i="3" s="1"/>
  <c r="L706" i="3"/>
  <c r="M706" i="3" s="1"/>
  <c r="B756" i="3"/>
  <c r="E837" i="3"/>
  <c r="M837" i="3" s="1"/>
  <c r="E881" i="3"/>
  <c r="M881" i="3" s="1"/>
  <c r="B896" i="3"/>
  <c r="M959" i="3"/>
  <c r="M967" i="3"/>
  <c r="M989" i="3"/>
  <c r="E1038" i="3"/>
  <c r="E1055" i="3"/>
  <c r="M1071" i="3"/>
  <c r="M1139" i="3"/>
  <c r="M1161" i="3"/>
  <c r="M1572" i="3"/>
  <c r="M1612" i="3"/>
  <c r="M1852" i="3"/>
  <c r="M1910" i="3"/>
  <c r="M1928" i="3"/>
  <c r="M1938" i="3"/>
  <c r="M1948" i="3"/>
  <c r="M2050" i="3"/>
  <c r="M2246" i="3"/>
  <c r="M2260" i="3"/>
  <c r="L2430" i="3"/>
  <c r="M2400" i="3"/>
  <c r="M2533" i="3"/>
  <c r="M3161" i="3"/>
  <c r="M3676" i="3"/>
  <c r="M1621" i="3"/>
  <c r="M7915" i="3"/>
  <c r="E432" i="3"/>
  <c r="P80" i="15" s="1"/>
  <c r="F80" i="15" s="1"/>
  <c r="F15" i="14"/>
  <c r="M62" i="3"/>
  <c r="M145" i="3"/>
  <c r="T123" i="11"/>
  <c r="E741" i="3"/>
  <c r="M741" i="3" s="1"/>
  <c r="B761" i="3"/>
  <c r="F763" i="3"/>
  <c r="B901" i="3"/>
  <c r="F903" i="3"/>
  <c r="E1000" i="3"/>
  <c r="M1000" i="3" s="1"/>
  <c r="M1131" i="3"/>
  <c r="L1133" i="3"/>
  <c r="M1133" i="3" s="1"/>
  <c r="M1292" i="3"/>
  <c r="M1301" i="3"/>
  <c r="M1432" i="3"/>
  <c r="M1770" i="3"/>
  <c r="M2330" i="3"/>
  <c r="M2526" i="3"/>
  <c r="M2556" i="3"/>
  <c r="L2850" i="3"/>
  <c r="M2784" i="3"/>
  <c r="M2928" i="3"/>
  <c r="M3064" i="3"/>
  <c r="E10138" i="3"/>
  <c r="E9858" i="3"/>
  <c r="E9998" i="3"/>
  <c r="E9718" i="3"/>
  <c r="E9298" i="3"/>
  <c r="E9438" i="3"/>
  <c r="E9158" i="3"/>
  <c r="E9578" i="3"/>
  <c r="E9018" i="3"/>
  <c r="E8878" i="3"/>
  <c r="E7758" i="3"/>
  <c r="E7478" i="3"/>
  <c r="E8738" i="3"/>
  <c r="E8178" i="3"/>
  <c r="E7618" i="3"/>
  <c r="E8598" i="3"/>
  <c r="E8318" i="3"/>
  <c r="E8038" i="3"/>
  <c r="E8458" i="3"/>
  <c r="E7898" i="3"/>
  <c r="E7198" i="3"/>
  <c r="E6918" i="3"/>
  <c r="E7338" i="3"/>
  <c r="E7058" i="3"/>
  <c r="E6778" i="3"/>
  <c r="E6638" i="3"/>
  <c r="E5938" i="3"/>
  <c r="E5798" i="3"/>
  <c r="E5658" i="3"/>
  <c r="E5378" i="3"/>
  <c r="E5238" i="3"/>
  <c r="E6498" i="3"/>
  <c r="E6358" i="3"/>
  <c r="E5098" i="3"/>
  <c r="E6218" i="3"/>
  <c r="E6078" i="3"/>
  <c r="E5518" i="3"/>
  <c r="E4258" i="3"/>
  <c r="E3978" i="3"/>
  <c r="E4538" i="3"/>
  <c r="E4818" i="3"/>
  <c r="E4398" i="3"/>
  <c r="E3838" i="3"/>
  <c r="E4958" i="3"/>
  <c r="E4678" i="3"/>
  <c r="E4118" i="3"/>
  <c r="E3558" i="3"/>
  <c r="E1878" i="3"/>
  <c r="E1738" i="3"/>
  <c r="E3418" i="3"/>
  <c r="E2998" i="3"/>
  <c r="E2578" i="3"/>
  <c r="E1458" i="3"/>
  <c r="E3698" i="3"/>
  <c r="E3278" i="3"/>
  <c r="E3138" i="3"/>
  <c r="E1598" i="3"/>
  <c r="E1318" i="3"/>
  <c r="E1178" i="3"/>
  <c r="E2858" i="3"/>
  <c r="E2718" i="3"/>
  <c r="E2438" i="3"/>
  <c r="E2298" i="3"/>
  <c r="E2158" i="3"/>
  <c r="E2018" i="3"/>
  <c r="B616" i="3"/>
  <c r="E758" i="3"/>
  <c r="E898" i="3"/>
  <c r="B1036" i="3"/>
  <c r="M1537" i="3"/>
  <c r="M2084" i="3"/>
  <c r="M1142" i="3"/>
  <c r="E1156" i="3"/>
  <c r="M1156" i="3" s="1"/>
  <c r="E1228" i="3"/>
  <c r="E1244" i="3"/>
  <c r="M1244" i="3" s="1"/>
  <c r="E1296" i="3"/>
  <c r="M1296" i="3" s="1"/>
  <c r="E1368" i="3"/>
  <c r="E1508" i="3"/>
  <c r="M1508" i="3" s="1"/>
  <c r="M1625" i="3"/>
  <c r="L1721" i="3"/>
  <c r="M1721" i="3" s="1"/>
  <c r="L1861" i="3"/>
  <c r="L1870" i="3" s="1"/>
  <c r="E1895" i="3"/>
  <c r="E1901" i="3"/>
  <c r="M1901" i="3" s="1"/>
  <c r="M1911" i="3"/>
  <c r="M1929" i="3"/>
  <c r="M1949" i="3"/>
  <c r="M1985" i="3"/>
  <c r="M2002" i="3"/>
  <c r="M2107" i="3"/>
  <c r="L2136" i="3"/>
  <c r="L2150" i="3" s="1"/>
  <c r="M2142" i="3"/>
  <c r="E2181" i="3"/>
  <c r="L2212" i="3"/>
  <c r="L2290" i="3" s="1"/>
  <c r="M2250" i="3"/>
  <c r="E2264" i="3"/>
  <c r="M2264" i="3" s="1"/>
  <c r="M2277" i="3"/>
  <c r="E2315" i="3"/>
  <c r="E2321" i="3"/>
  <c r="M2321" i="3" s="1"/>
  <c r="M2349" i="3"/>
  <c r="M2369" i="3"/>
  <c r="L2455" i="3"/>
  <c r="L2570" i="3" s="1"/>
  <c r="M2548" i="3"/>
  <c r="E2592" i="3"/>
  <c r="E2735" i="3"/>
  <c r="E2741" i="3"/>
  <c r="M2741" i="3" s="1"/>
  <c r="M2758" i="3"/>
  <c r="M2789" i="3"/>
  <c r="M2842" i="3"/>
  <c r="E2875" i="3"/>
  <c r="E2881" i="3"/>
  <c r="M2881" i="3" s="1"/>
  <c r="M2892" i="3"/>
  <c r="M2909" i="3"/>
  <c r="M2929" i="3"/>
  <c r="M2974" i="3"/>
  <c r="M2980" i="3"/>
  <c r="M2983" i="3"/>
  <c r="E3012" i="3"/>
  <c r="M3025" i="3"/>
  <c r="M3069" i="3"/>
  <c r="M3114" i="3"/>
  <c r="E3121" i="3"/>
  <c r="M3121" i="3" s="1"/>
  <c r="M3153" i="3"/>
  <c r="M3156" i="3"/>
  <c r="M3210" i="3"/>
  <c r="L3217" i="3"/>
  <c r="L3270" i="3" s="1"/>
  <c r="E3261" i="3"/>
  <c r="E3332" i="3"/>
  <c r="E3344" i="3"/>
  <c r="M3344" i="3" s="1"/>
  <c r="M3350" i="3"/>
  <c r="L3357" i="3"/>
  <c r="E3384" i="3"/>
  <c r="M3384" i="3" s="1"/>
  <c r="E3396" i="3"/>
  <c r="M3396" i="3" s="1"/>
  <c r="L3401" i="3"/>
  <c r="M3401" i="3" s="1"/>
  <c r="E3432" i="3"/>
  <c r="L3441" i="3"/>
  <c r="E3450" i="3"/>
  <c r="M3450" i="3" s="1"/>
  <c r="M3592" i="3"/>
  <c r="E3612" i="3"/>
  <c r="E3624" i="3"/>
  <c r="M3630" i="3"/>
  <c r="E3664" i="3"/>
  <c r="E3681" i="3"/>
  <c r="M3681" i="3" s="1"/>
  <c r="M3742" i="3"/>
  <c r="M3753" i="3"/>
  <c r="L3752" i="3"/>
  <c r="M3755" i="3"/>
  <c r="E3752" i="3"/>
  <c r="M3752" i="3" s="1"/>
  <c r="M3757" i="3"/>
  <c r="M3782" i="3"/>
  <c r="M3806" i="3"/>
  <c r="M3810" i="3"/>
  <c r="M3814" i="3"/>
  <c r="M3820" i="3"/>
  <c r="M3961" i="3"/>
  <c r="M4028" i="3"/>
  <c r="M4415" i="3"/>
  <c r="E1388" i="3"/>
  <c r="M1388" i="3" s="1"/>
  <c r="L1664" i="3"/>
  <c r="M1664" i="3" s="1"/>
  <c r="M2034" i="3"/>
  <c r="M2045" i="3"/>
  <c r="M2052" i="3"/>
  <c r="M2331" i="3"/>
  <c r="E2455" i="3"/>
  <c r="M2462" i="3"/>
  <c r="L2595" i="3"/>
  <c r="M2595" i="3" s="1"/>
  <c r="E2601" i="3"/>
  <c r="M2601" i="3" s="1"/>
  <c r="M2612" i="3"/>
  <c r="M2629" i="3"/>
  <c r="E2692" i="3"/>
  <c r="M2692" i="3" s="1"/>
  <c r="E2813" i="3"/>
  <c r="M2813" i="3" s="1"/>
  <c r="M2927" i="3"/>
  <c r="E3015" i="3"/>
  <c r="M3015" i="3" s="1"/>
  <c r="M3049" i="3"/>
  <c r="M3298" i="3"/>
  <c r="M3304" i="3"/>
  <c r="M3487" i="3"/>
  <c r="L3488" i="3"/>
  <c r="M3509" i="3"/>
  <c r="M3521" i="3"/>
  <c r="M3527" i="3"/>
  <c r="M3539" i="3"/>
  <c r="L3541" i="3"/>
  <c r="M3541" i="3" s="1"/>
  <c r="L3612" i="3"/>
  <c r="L3618" i="3"/>
  <c r="M3618" i="3" s="1"/>
  <c r="L3624" i="3"/>
  <c r="M3649" i="3"/>
  <c r="L3664" i="3"/>
  <c r="L3730" i="3"/>
  <c r="M3730" i="3" s="1"/>
  <c r="M3778" i="3"/>
  <c r="L3777" i="3"/>
  <c r="M3777" i="3" s="1"/>
  <c r="M3798" i="3"/>
  <c r="M4001" i="3"/>
  <c r="M4150" i="3"/>
  <c r="M4372" i="3"/>
  <c r="M1164" i="3"/>
  <c r="M1387" i="3"/>
  <c r="M1409" i="3"/>
  <c r="E1512" i="3"/>
  <c r="M1512" i="3" s="1"/>
  <c r="M1540" i="3"/>
  <c r="M2073" i="3"/>
  <c r="M2700" i="3"/>
  <c r="M2703" i="3"/>
  <c r="E3488" i="3"/>
  <c r="E3532" i="3"/>
  <c r="M3532" i="3" s="1"/>
  <c r="M3759" i="3"/>
  <c r="L3758" i="3"/>
  <c r="M3758" i="3" s="1"/>
  <c r="M3794" i="3"/>
  <c r="L3793" i="3"/>
  <c r="M3793" i="3" s="1"/>
  <c r="M3819" i="3"/>
  <c r="E3816" i="3"/>
  <c r="M4421" i="3"/>
  <c r="M4972" i="3"/>
  <c r="E1420" i="3"/>
  <c r="M1420" i="3" s="1"/>
  <c r="E1490" i="3"/>
  <c r="M1490" i="3" s="1"/>
  <c r="L1564" i="3"/>
  <c r="E2912" i="3"/>
  <c r="M2912" i="3" s="1"/>
  <c r="M3749" i="3"/>
  <c r="E3748" i="3"/>
  <c r="M3765" i="3"/>
  <c r="L3764" i="3"/>
  <c r="M3767" i="3"/>
  <c r="E3764" i="3"/>
  <c r="M3764" i="3" s="1"/>
  <c r="L3812" i="3"/>
  <c r="M3812" i="3" s="1"/>
  <c r="M3817" i="3"/>
  <c r="L3816" i="3"/>
  <c r="M4312" i="3"/>
  <c r="M4652" i="3"/>
  <c r="M4792" i="3"/>
  <c r="M3964" i="3"/>
  <c r="M3996" i="3"/>
  <c r="M4002" i="3"/>
  <c r="M4069" i="3"/>
  <c r="M4087" i="3"/>
  <c r="E4101" i="3"/>
  <c r="E4220" i="3"/>
  <c r="M4220" i="3" s="1"/>
  <c r="M4278" i="3"/>
  <c r="E4290" i="3"/>
  <c r="M4290" i="3" s="1"/>
  <c r="E4328" i="3"/>
  <c r="M4328" i="3" s="1"/>
  <c r="E4376" i="3"/>
  <c r="E4381" i="3"/>
  <c r="M4517" i="3"/>
  <c r="M4519" i="3"/>
  <c r="L4521" i="3"/>
  <c r="M4521" i="3" s="1"/>
  <c r="L4626" i="3"/>
  <c r="M4626" i="3" s="1"/>
  <c r="M4642" i="3"/>
  <c r="L4695" i="3"/>
  <c r="E4710" i="3"/>
  <c r="M4710" i="3" s="1"/>
  <c r="E4796" i="3"/>
  <c r="E4801" i="3"/>
  <c r="M4885" i="3"/>
  <c r="L4897" i="3"/>
  <c r="E4913" i="3"/>
  <c r="M4933" i="3"/>
  <c r="M4985" i="3"/>
  <c r="M5029" i="3"/>
  <c r="L5046" i="3"/>
  <c r="L5090" i="3" s="1"/>
  <c r="M5781" i="3"/>
  <c r="M5916" i="3"/>
  <c r="M5921" i="3"/>
  <c r="M6241" i="3"/>
  <c r="M6472" i="3"/>
  <c r="M6481" i="3"/>
  <c r="E3888" i="3"/>
  <c r="M3959" i="3"/>
  <c r="M4049" i="3"/>
  <c r="M4098" i="3"/>
  <c r="M4142" i="3"/>
  <c r="L4224" i="3"/>
  <c r="E4281" i="3"/>
  <c r="L4364" i="3"/>
  <c r="M4373" i="3"/>
  <c r="L4376" i="3"/>
  <c r="M4455" i="3"/>
  <c r="M4467" i="3"/>
  <c r="L4477" i="3"/>
  <c r="L4493" i="3"/>
  <c r="M4493" i="3" s="1"/>
  <c r="L4617" i="3"/>
  <c r="M4617" i="3" s="1"/>
  <c r="L4633" i="3"/>
  <c r="M4633" i="3" s="1"/>
  <c r="E4728" i="3"/>
  <c r="M4728" i="3" s="1"/>
  <c r="M4747" i="3"/>
  <c r="L4766" i="3"/>
  <c r="M4766" i="3" s="1"/>
  <c r="L4784" i="3"/>
  <c r="M4784" i="3" s="1"/>
  <c r="M4793" i="3"/>
  <c r="L4796" i="3"/>
  <c r="M4889" i="3"/>
  <c r="L4906" i="3"/>
  <c r="L4913" i="3"/>
  <c r="E4924" i="3"/>
  <c r="M5042" i="3"/>
  <c r="M5064" i="3"/>
  <c r="M5221" i="3"/>
  <c r="M5270" i="3"/>
  <c r="M5588" i="3"/>
  <c r="M5912" i="3"/>
  <c r="M6040" i="3"/>
  <c r="M6148" i="3"/>
  <c r="M6180" i="3"/>
  <c r="M6284" i="3"/>
  <c r="M4136" i="3"/>
  <c r="E4172" i="3"/>
  <c r="E4360" i="3"/>
  <c r="M4360" i="3" s="1"/>
  <c r="E4692" i="3"/>
  <c r="E4780" i="3"/>
  <c r="M4780" i="3" s="1"/>
  <c r="M5496" i="3"/>
  <c r="L4381" i="3"/>
  <c r="E4430" i="3"/>
  <c r="L4500" i="3"/>
  <c r="M4500" i="3" s="1"/>
  <c r="L4570" i="3"/>
  <c r="L4801" i="3"/>
  <c r="E4906" i="3"/>
  <c r="L4924" i="3"/>
  <c r="E5046" i="3"/>
  <c r="M5047" i="3"/>
  <c r="M6341" i="3"/>
  <c r="M5077" i="3"/>
  <c r="E5081" i="3"/>
  <c r="M5081" i="3" s="1"/>
  <c r="M5220" i="3"/>
  <c r="M5262" i="3"/>
  <c r="E5444" i="3"/>
  <c r="M5450" i="3"/>
  <c r="L5541" i="3"/>
  <c r="M5541" i="3" s="1"/>
  <c r="E5568" i="3"/>
  <c r="M5576" i="3"/>
  <c r="L5641" i="3"/>
  <c r="M5641" i="3" s="1"/>
  <c r="L5675" i="3"/>
  <c r="E5690" i="3"/>
  <c r="M5779" i="3"/>
  <c r="L5815" i="3"/>
  <c r="M5853" i="3"/>
  <c r="M5989" i="3"/>
  <c r="M6096" i="3"/>
  <c r="L6110" i="3"/>
  <c r="M6110" i="3" s="1"/>
  <c r="M6194" i="3"/>
  <c r="M6243" i="3"/>
  <c r="M6253" i="3"/>
  <c r="M6273" i="3"/>
  <c r="M6416" i="3"/>
  <c r="E6476" i="3"/>
  <c r="M6570" i="3"/>
  <c r="L6568" i="3"/>
  <c r="E6616" i="3"/>
  <c r="M6616" i="3" s="1"/>
  <c r="M6619" i="3"/>
  <c r="L6616" i="3"/>
  <c r="M6624" i="3"/>
  <c r="E6621" i="3"/>
  <c r="M6621" i="3" s="1"/>
  <c r="M6708" i="3"/>
  <c r="M6941" i="3"/>
  <c r="E5060" i="3"/>
  <c r="M5060" i="3" s="1"/>
  <c r="M5167" i="3"/>
  <c r="L5177" i="3"/>
  <c r="L5230" i="3" s="1"/>
  <c r="L5193" i="3"/>
  <c r="M5193" i="3" s="1"/>
  <c r="M5207" i="3"/>
  <c r="E5333" i="3"/>
  <c r="M5359" i="3"/>
  <c r="E5708" i="3"/>
  <c r="M5708" i="3" s="1"/>
  <c r="L5712" i="3"/>
  <c r="M5712" i="3" s="1"/>
  <c r="L5746" i="3"/>
  <c r="M5746" i="3" s="1"/>
  <c r="L5864" i="3"/>
  <c r="M5864" i="3" s="1"/>
  <c r="L5904" i="3"/>
  <c r="M5904" i="3" s="1"/>
  <c r="L6101" i="3"/>
  <c r="L6272" i="3"/>
  <c r="L6350" i="3" s="1"/>
  <c r="E6278" i="3"/>
  <c r="M6300" i="3"/>
  <c r="M6314" i="3"/>
  <c r="M6316" i="3"/>
  <c r="E6408" i="3"/>
  <c r="L6476" i="3"/>
  <c r="L6490" i="3" s="1"/>
  <c r="M6566" i="3"/>
  <c r="E6568" i="3"/>
  <c r="M6801" i="3"/>
  <c r="M6848" i="3"/>
  <c r="E6052" i="3"/>
  <c r="M6060" i="3"/>
  <c r="M7075" i="3"/>
  <c r="M7128" i="3"/>
  <c r="M7160" i="3"/>
  <c r="E5053" i="3"/>
  <c r="M5053" i="3" s="1"/>
  <c r="M5065" i="3"/>
  <c r="E5344" i="3"/>
  <c r="M5344" i="3" s="1"/>
  <c r="M5433" i="3"/>
  <c r="L5868" i="3"/>
  <c r="M5868" i="3" s="1"/>
  <c r="L5886" i="3"/>
  <c r="M5886" i="3" s="1"/>
  <c r="L5900" i="3"/>
  <c r="M5900" i="3" s="1"/>
  <c r="L6586" i="3"/>
  <c r="M6586" i="3" s="1"/>
  <c r="M6587" i="3"/>
  <c r="M6591" i="3"/>
  <c r="L6593" i="3"/>
  <c r="M6593" i="3" s="1"/>
  <c r="L6655" i="3"/>
  <c r="E6661" i="3"/>
  <c r="M6661" i="3" s="1"/>
  <c r="L6692" i="3"/>
  <c r="E6717" i="3"/>
  <c r="M6717" i="3" s="1"/>
  <c r="M6719" i="3"/>
  <c r="E6733" i="3"/>
  <c r="M6733" i="3" s="1"/>
  <c r="M6796" i="3"/>
  <c r="M6804" i="3"/>
  <c r="M6835" i="3"/>
  <c r="E6844" i="3"/>
  <c r="L6950" i="3"/>
  <c r="L7050" i="3" s="1"/>
  <c r="E6950" i="3"/>
  <c r="E6968" i="3"/>
  <c r="M6968" i="3" s="1"/>
  <c r="M6987" i="3"/>
  <c r="M7042" i="3"/>
  <c r="E7172" i="3"/>
  <c r="L7215" i="3"/>
  <c r="M7219" i="3"/>
  <c r="L7230" i="3"/>
  <c r="M7230" i="3" s="1"/>
  <c r="M7238" i="3"/>
  <c r="M7246" i="3"/>
  <c r="L7248" i="3"/>
  <c r="M7248" i="3" s="1"/>
  <c r="L7252" i="3"/>
  <c r="M7252" i="3" s="1"/>
  <c r="E7268" i="3"/>
  <c r="M7268" i="3" s="1"/>
  <c r="M7273" i="3"/>
  <c r="M7278" i="3"/>
  <c r="M7289" i="3"/>
  <c r="M7294" i="3"/>
  <c r="M7311" i="3"/>
  <c r="L7370" i="3"/>
  <c r="M7410" i="3"/>
  <c r="E6655" i="3"/>
  <c r="M6829" i="3"/>
  <c r="M6893" i="3"/>
  <c r="E6932" i="3"/>
  <c r="M6990" i="3"/>
  <c r="E7032" i="3"/>
  <c r="M7032" i="3" s="1"/>
  <c r="M7074" i="3"/>
  <c r="M7091" i="3"/>
  <c r="M7129" i="3"/>
  <c r="M7180" i="3"/>
  <c r="M7183" i="3"/>
  <c r="E7221" i="3"/>
  <c r="L7221" i="3"/>
  <c r="M7249" i="3"/>
  <c r="L7268" i="3"/>
  <c r="L7277" i="3"/>
  <c r="M7277" i="3" s="1"/>
  <c r="L7293" i="3"/>
  <c r="M7293" i="3" s="1"/>
  <c r="L7300" i="3"/>
  <c r="M7300" i="3" s="1"/>
  <c r="L7316" i="3"/>
  <c r="M7316" i="3" s="1"/>
  <c r="M7323" i="3"/>
  <c r="M7326" i="3"/>
  <c r="E6612" i="3"/>
  <c r="M6612" i="3" s="1"/>
  <c r="E6692" i="3"/>
  <c r="M6692" i="3" s="1"/>
  <c r="M6762" i="3"/>
  <c r="M7222" i="3"/>
  <c r="M7227" i="3"/>
  <c r="M7234" i="3"/>
  <c r="M7242" i="3"/>
  <c r="E7264" i="3"/>
  <c r="M7264" i="3" s="1"/>
  <c r="M7269" i="3"/>
  <c r="M7307" i="3"/>
  <c r="M7313" i="3"/>
  <c r="M7324" i="3"/>
  <c r="H7470" i="3"/>
  <c r="L7355" i="3"/>
  <c r="M7358" i="3"/>
  <c r="M7370" i="3"/>
  <c r="E7388" i="3"/>
  <c r="M7416" i="3"/>
  <c r="M7420" i="3"/>
  <c r="M7432" i="3"/>
  <c r="M7449" i="3"/>
  <c r="M7455" i="3"/>
  <c r="M7459" i="3"/>
  <c r="M7493" i="3"/>
  <c r="M7502" i="3"/>
  <c r="E7501" i="3"/>
  <c r="M7512" i="3"/>
  <c r="F7610" i="3"/>
  <c r="J7610" i="3"/>
  <c r="M7546" i="3"/>
  <c r="L7548" i="3"/>
  <c r="M7555" i="3"/>
  <c r="L7573" i="3"/>
  <c r="M7573" i="3" s="1"/>
  <c r="M7594" i="3"/>
  <c r="L7601" i="3"/>
  <c r="M7634" i="3"/>
  <c r="M7643" i="3"/>
  <c r="M7647" i="3"/>
  <c r="E7668" i="3"/>
  <c r="M7674" i="3"/>
  <c r="M7676" i="3"/>
  <c r="M7678" i="3"/>
  <c r="M7683" i="3"/>
  <c r="M7685" i="3"/>
  <c r="M7692" i="3"/>
  <c r="M7708" i="3"/>
  <c r="M7725" i="3"/>
  <c r="L7732" i="3"/>
  <c r="M7732" i="3" s="1"/>
  <c r="L7775" i="3"/>
  <c r="M7789" i="3"/>
  <c r="E7790" i="3"/>
  <c r="E7808" i="3"/>
  <c r="M7808" i="3" s="1"/>
  <c r="M7814" i="3"/>
  <c r="E7824" i="3"/>
  <c r="M7824" i="3" s="1"/>
  <c r="M7827" i="3"/>
  <c r="L7837" i="3"/>
  <c r="M7837" i="3" s="1"/>
  <c r="M7849" i="3"/>
  <c r="M7857" i="3"/>
  <c r="M7862" i="3"/>
  <c r="L7860" i="3"/>
  <c r="M7860" i="3" s="1"/>
  <c r="I8030" i="3"/>
  <c r="M7924" i="3"/>
  <c r="L7921" i="3"/>
  <c r="M7943" i="3"/>
  <c r="M7967" i="3"/>
  <c r="M7980" i="3"/>
  <c r="L7977" i="3"/>
  <c r="M7977" i="3" s="1"/>
  <c r="L8016" i="3"/>
  <c r="M8017" i="3"/>
  <c r="E8016" i="3"/>
  <c r="M8019" i="3"/>
  <c r="L8055" i="3"/>
  <c r="M8056" i="3"/>
  <c r="I8170" i="3"/>
  <c r="L8061" i="3"/>
  <c r="M8068" i="3"/>
  <c r="E8104" i="3"/>
  <c r="M8116" i="3"/>
  <c r="M8134" i="3"/>
  <c r="E8152" i="3"/>
  <c r="M8152" i="3" s="1"/>
  <c r="K8310" i="3"/>
  <c r="M8200" i="3"/>
  <c r="M8228" i="3"/>
  <c r="L8248" i="3"/>
  <c r="M8270" i="3"/>
  <c r="M8298" i="3"/>
  <c r="M8334" i="3"/>
  <c r="M8386" i="3"/>
  <c r="E8384" i="3"/>
  <c r="M8384" i="3" s="1"/>
  <c r="M8420" i="3"/>
  <c r="F8590" i="3"/>
  <c r="M8472" i="3"/>
  <c r="M7457" i="3"/>
  <c r="L7492" i="3"/>
  <c r="E7495" i="3"/>
  <c r="M7544" i="3"/>
  <c r="K7750" i="3"/>
  <c r="M7673" i="3"/>
  <c r="E7684" i="3"/>
  <c r="M7684" i="3" s="1"/>
  <c r="M7687" i="3"/>
  <c r="E7688" i="3"/>
  <c r="F7890" i="3"/>
  <c r="J7890" i="3"/>
  <c r="L7790" i="3"/>
  <c r="E7818" i="3"/>
  <c r="M7818" i="3" s="1"/>
  <c r="M7841" i="3"/>
  <c r="M7845" i="3"/>
  <c r="M7854" i="3"/>
  <c r="M7867" i="3"/>
  <c r="L7881" i="3"/>
  <c r="M7884" i="3"/>
  <c r="F8030" i="3"/>
  <c r="J8030" i="3"/>
  <c r="E7930" i="3"/>
  <c r="M7947" i="3"/>
  <c r="E7964" i="3"/>
  <c r="M7964" i="3" s="1"/>
  <c r="L8092" i="3"/>
  <c r="M8095" i="3"/>
  <c r="E8108" i="3"/>
  <c r="M8108" i="3" s="1"/>
  <c r="M8109" i="3"/>
  <c r="H8310" i="3"/>
  <c r="M8197" i="3"/>
  <c r="E8195" i="3"/>
  <c r="M8226" i="3"/>
  <c r="E8257" i="3"/>
  <c r="M8257" i="3" s="1"/>
  <c r="M8258" i="3"/>
  <c r="M8265" i="3"/>
  <c r="M8267" i="3"/>
  <c r="E8266" i="3"/>
  <c r="M8266" i="3" s="1"/>
  <c r="M8274" i="3"/>
  <c r="M8288" i="3"/>
  <c r="L8284" i="3"/>
  <c r="M8284" i="3" s="1"/>
  <c r="H8450" i="3"/>
  <c r="I8450" i="3"/>
  <c r="E8341" i="3"/>
  <c r="M8342" i="3"/>
  <c r="M8375" i="3"/>
  <c r="E8372" i="3"/>
  <c r="M8372" i="3" s="1"/>
  <c r="M8441" i="3"/>
  <c r="L7433" i="3"/>
  <c r="M7433" i="3" s="1"/>
  <c r="M7446" i="3"/>
  <c r="M7448" i="3"/>
  <c r="M7450" i="3"/>
  <c r="L7501" i="3"/>
  <c r="E7510" i="3"/>
  <c r="M7510" i="3" s="1"/>
  <c r="M7529" i="3"/>
  <c r="L7532" i="3"/>
  <c r="M7532" i="3" s="1"/>
  <c r="M7535" i="3"/>
  <c r="M7554" i="3"/>
  <c r="M7595" i="3"/>
  <c r="M7599" i="3"/>
  <c r="E7601" i="3"/>
  <c r="I7750" i="3"/>
  <c r="M7642" i="3"/>
  <c r="M7644" i="3"/>
  <c r="M7646" i="3"/>
  <c r="M7648" i="3"/>
  <c r="E7672" i="3"/>
  <c r="M7672" i="3" s="1"/>
  <c r="M7675" i="3"/>
  <c r="M7677" i="3"/>
  <c r="M7680" i="3"/>
  <c r="M7682" i="3"/>
  <c r="L7688" i="3"/>
  <c r="L7750" i="3" s="1"/>
  <c r="M7701" i="3"/>
  <c r="M7717" i="3"/>
  <c r="M7720" i="3"/>
  <c r="M7741" i="3"/>
  <c r="M7788" i="3"/>
  <c r="E7812" i="3"/>
  <c r="M7812" i="3" s="1"/>
  <c r="M7815" i="3"/>
  <c r="M7826" i="3"/>
  <c r="M7856" i="3"/>
  <c r="L7864" i="3"/>
  <c r="M7864" i="3" s="1"/>
  <c r="M7871" i="3"/>
  <c r="L7930" i="3"/>
  <c r="M7935" i="3"/>
  <c r="M7961" i="3"/>
  <c r="M7989" i="3"/>
  <c r="M8014" i="3"/>
  <c r="L8012" i="3"/>
  <c r="M8012" i="3" s="1"/>
  <c r="L8104" i="3"/>
  <c r="M8107" i="3"/>
  <c r="M8205" i="3"/>
  <c r="M8218" i="3"/>
  <c r="M8237" i="3"/>
  <c r="L8232" i="3"/>
  <c r="M8238" i="3"/>
  <c r="M8246" i="3"/>
  <c r="E8244" i="3"/>
  <c r="M8244" i="3" s="1"/>
  <c r="M8255" i="3"/>
  <c r="E8248" i="3"/>
  <c r="M8248" i="3" s="1"/>
  <c r="M8332" i="3"/>
  <c r="M8390" i="3"/>
  <c r="L8388" i="3"/>
  <c r="L8450" i="3" s="1"/>
  <c r="M8396" i="3"/>
  <c r="L8424" i="3"/>
  <c r="M8424" i="3" s="1"/>
  <c r="M8429" i="3"/>
  <c r="E8490" i="3"/>
  <c r="E7548" i="3"/>
  <c r="M7548" i="3" s="1"/>
  <c r="M7549" i="3"/>
  <c r="M7876" i="3"/>
  <c r="M7881" i="3"/>
  <c r="E7921" i="3"/>
  <c r="M7921" i="3" s="1"/>
  <c r="M7922" i="3"/>
  <c r="E7952" i="3"/>
  <c r="M7952" i="3" s="1"/>
  <c r="M7953" i="3"/>
  <c r="L7993" i="3"/>
  <c r="M7993" i="3" s="1"/>
  <c r="M7996" i="3"/>
  <c r="M8058" i="3"/>
  <c r="E8055" i="3"/>
  <c r="M8055" i="3" s="1"/>
  <c r="E8061" i="3"/>
  <c r="M8061" i="3" s="1"/>
  <c r="M8062" i="3"/>
  <c r="M8092" i="3"/>
  <c r="L8126" i="3"/>
  <c r="M8126" i="3" s="1"/>
  <c r="M8127" i="3"/>
  <c r="L8144" i="3"/>
  <c r="M8144" i="3" s="1"/>
  <c r="M8145" i="3"/>
  <c r="M8232" i="3"/>
  <c r="L8296" i="3"/>
  <c r="M8296" i="3" s="1"/>
  <c r="M8297" i="3"/>
  <c r="M8388" i="3"/>
  <c r="M8854" i="3"/>
  <c r="L8852" i="3"/>
  <c r="M8852" i="3" s="1"/>
  <c r="L8910" i="3"/>
  <c r="M8911" i="3"/>
  <c r="M8930" i="3"/>
  <c r="L8928" i="3"/>
  <c r="M8928" i="3" s="1"/>
  <c r="M9038" i="3"/>
  <c r="E9035" i="3"/>
  <c r="M9035" i="3" s="1"/>
  <c r="L9050" i="3"/>
  <c r="M9051" i="3"/>
  <c r="L9097" i="3"/>
  <c r="M9097" i="3" s="1"/>
  <c r="M9098" i="3"/>
  <c r="L9106" i="3"/>
  <c r="M9106" i="3" s="1"/>
  <c r="M9109" i="3"/>
  <c r="M9194" i="3"/>
  <c r="L9190" i="3"/>
  <c r="M9268" i="3"/>
  <c r="E9264" i="3"/>
  <c r="E9592" i="3"/>
  <c r="M9593" i="3"/>
  <c r="E9788" i="3"/>
  <c r="M9788" i="3" s="1"/>
  <c r="L9820" i="3"/>
  <c r="M9820" i="3" s="1"/>
  <c r="M9821" i="3"/>
  <c r="L8546" i="3"/>
  <c r="M8546" i="3" s="1"/>
  <c r="E8576" i="3"/>
  <c r="M8576" i="3" s="1"/>
  <c r="E8648" i="3"/>
  <c r="M8648" i="3" s="1"/>
  <c r="M8649" i="3"/>
  <c r="M8669" i="3"/>
  <c r="M8702" i="3"/>
  <c r="L8716" i="3"/>
  <c r="M8716" i="3" s="1"/>
  <c r="M8795" i="3"/>
  <c r="L8833" i="3"/>
  <c r="M8833" i="3" s="1"/>
  <c r="M8836" i="3"/>
  <c r="L8895" i="3"/>
  <c r="M8895" i="3" s="1"/>
  <c r="M8896" i="3"/>
  <c r="M8904" i="3"/>
  <c r="M8908" i="3"/>
  <c r="M8917" i="3"/>
  <c r="M8931" i="3"/>
  <c r="M8943" i="3"/>
  <c r="L8948" i="3"/>
  <c r="M8948" i="3" s="1"/>
  <c r="L8966" i="3"/>
  <c r="M8966" i="3" s="1"/>
  <c r="M8969" i="3"/>
  <c r="I9150" i="3"/>
  <c r="J9150" i="3"/>
  <c r="L9132" i="3"/>
  <c r="M9133" i="3"/>
  <c r="H9290" i="3"/>
  <c r="M9191" i="3"/>
  <c r="E9190" i="3"/>
  <c r="M9254" i="3"/>
  <c r="E9253" i="3"/>
  <c r="M9253" i="3" s="1"/>
  <c r="L9264" i="3"/>
  <c r="M9265" i="3"/>
  <c r="L9330" i="3"/>
  <c r="M9331" i="3"/>
  <c r="J9570" i="3"/>
  <c r="H9570" i="3"/>
  <c r="M9742" i="3"/>
  <c r="E9741" i="3"/>
  <c r="M7879" i="3"/>
  <c r="M8275" i="3"/>
  <c r="M8489" i="3"/>
  <c r="L8512" i="3"/>
  <c r="M8512" i="3" s="1"/>
  <c r="E8528" i="3"/>
  <c r="M8538" i="3"/>
  <c r="M8554" i="3"/>
  <c r="E8572" i="3"/>
  <c r="M8572" i="3" s="1"/>
  <c r="E8581" i="3"/>
  <c r="M8581" i="3" s="1"/>
  <c r="I8730" i="3"/>
  <c r="L8677" i="3"/>
  <c r="M8677" i="3" s="1"/>
  <c r="M8695" i="3"/>
  <c r="E8693" i="3"/>
  <c r="M8693" i="3" s="1"/>
  <c r="E8721" i="3"/>
  <c r="L8721" i="3"/>
  <c r="F8870" i="3"/>
  <c r="M8820" i="3"/>
  <c r="L8817" i="3"/>
  <c r="M8817" i="3" s="1"/>
  <c r="L8856" i="3"/>
  <c r="M8857" i="3"/>
  <c r="E8856" i="3"/>
  <c r="M8859" i="3"/>
  <c r="G9010" i="3"/>
  <c r="F9150" i="3"/>
  <c r="M9122" i="3"/>
  <c r="E9120" i="3"/>
  <c r="M9120" i="3" s="1"/>
  <c r="J9290" i="3"/>
  <c r="L9393" i="3"/>
  <c r="M9393" i="3" s="1"/>
  <c r="M9516" i="3"/>
  <c r="L9508" i="3"/>
  <c r="M9528" i="3"/>
  <c r="E9526" i="3"/>
  <c r="M9640" i="3"/>
  <c r="E9638" i="3"/>
  <c r="M9638" i="3" s="1"/>
  <c r="E8052" i="3"/>
  <c r="M8484" i="3"/>
  <c r="E8508" i="3"/>
  <c r="M8508" i="3" s="1"/>
  <c r="L8528" i="3"/>
  <c r="M8535" i="3"/>
  <c r="M8547" i="3"/>
  <c r="M8551" i="3"/>
  <c r="E8560" i="3"/>
  <c r="M8560" i="3" s="1"/>
  <c r="M8563" i="3"/>
  <c r="M8578" i="3"/>
  <c r="M8584" i="3"/>
  <c r="G8730" i="3"/>
  <c r="M8624" i="3"/>
  <c r="L8630" i="3"/>
  <c r="E8630" i="3"/>
  <c r="M8644" i="3"/>
  <c r="M8650" i="3"/>
  <c r="M8661" i="3"/>
  <c r="E8668" i="3"/>
  <c r="M8668" i="3" s="1"/>
  <c r="L8686" i="3"/>
  <c r="M8686" i="3" s="1"/>
  <c r="M8694" i="3"/>
  <c r="M8697" i="3"/>
  <c r="M8703" i="3"/>
  <c r="L8712" i="3"/>
  <c r="M8712" i="3" s="1"/>
  <c r="M8724" i="3"/>
  <c r="M8756" i="3"/>
  <c r="M8758" i="3"/>
  <c r="M8760" i="3"/>
  <c r="L8770" i="3"/>
  <c r="E8804" i="3"/>
  <c r="M8893" i="3"/>
  <c r="E8910" i="3"/>
  <c r="M8925" i="3"/>
  <c r="M8986" i="3"/>
  <c r="E9041" i="3"/>
  <c r="L9041" i="3"/>
  <c r="M9042" i="3"/>
  <c r="L9141" i="3"/>
  <c r="M9142" i="3"/>
  <c r="G9290" i="3"/>
  <c r="E9386" i="3"/>
  <c r="M9386" i="3" s="1"/>
  <c r="E9416" i="3"/>
  <c r="M9416" i="3" s="1"/>
  <c r="M9506" i="3"/>
  <c r="E9504" i="3"/>
  <c r="M9600" i="3"/>
  <c r="E9595" i="3"/>
  <c r="G9150" i="3"/>
  <c r="E9068" i="3"/>
  <c r="L9072" i="3"/>
  <c r="F9290" i="3"/>
  <c r="M9173" i="3"/>
  <c r="E9172" i="3"/>
  <c r="M9313" i="3"/>
  <c r="E9312" i="3"/>
  <c r="L9352" i="3"/>
  <c r="M9355" i="3"/>
  <c r="E9352" i="3"/>
  <c r="M9364" i="3"/>
  <c r="L9368" i="3"/>
  <c r="M9368" i="3" s="1"/>
  <c r="L9400" i="3"/>
  <c r="M9400" i="3" s="1"/>
  <c r="M9401" i="3"/>
  <c r="M9406" i="3"/>
  <c r="E9404" i="3"/>
  <c r="F9570" i="3"/>
  <c r="G9570" i="3"/>
  <c r="K9570" i="3"/>
  <c r="M9470" i="3"/>
  <c r="M9558" i="3"/>
  <c r="L9556" i="3"/>
  <c r="E9601" i="3"/>
  <c r="M9601" i="3" s="1"/>
  <c r="M9602" i="3"/>
  <c r="E9610" i="3"/>
  <c r="L9610" i="3"/>
  <c r="M9612" i="3"/>
  <c r="E9680" i="3"/>
  <c r="M9681" i="3"/>
  <c r="M9913" i="3"/>
  <c r="L9912" i="3"/>
  <c r="L9946" i="3"/>
  <c r="M9946" i="3" s="1"/>
  <c r="M9947" i="3"/>
  <c r="M9954" i="3"/>
  <c r="L9953" i="3"/>
  <c r="M9953" i="3" s="1"/>
  <c r="M10228" i="3"/>
  <c r="L10226" i="3"/>
  <c r="M10226" i="3" s="1"/>
  <c r="M8950" i="3"/>
  <c r="M8961" i="3"/>
  <c r="M8979" i="3"/>
  <c r="M8983" i="3"/>
  <c r="M8993" i="3"/>
  <c r="M9004" i="3"/>
  <c r="E9032" i="3"/>
  <c r="M9043" i="3"/>
  <c r="L9068" i="3"/>
  <c r="M9071" i="3"/>
  <c r="E9078" i="3"/>
  <c r="M9078" i="3" s="1"/>
  <c r="E9088" i="3"/>
  <c r="M9088" i="3" s="1"/>
  <c r="M9093" i="3"/>
  <c r="M9116" i="3"/>
  <c r="M9123" i="3"/>
  <c r="M9132" i="3"/>
  <c r="M9146" i="3"/>
  <c r="L9208" i="3"/>
  <c r="M9208" i="3" s="1"/>
  <c r="M9217" i="3"/>
  <c r="E9228" i="3"/>
  <c r="M9232" i="3"/>
  <c r="E9246" i="3"/>
  <c r="M9246" i="3" s="1"/>
  <c r="M9255" i="3"/>
  <c r="I9430" i="3"/>
  <c r="L9312" i="3"/>
  <c r="E9321" i="3"/>
  <c r="M9321" i="3" s="1"/>
  <c r="M9324" i="3"/>
  <c r="K9430" i="3"/>
  <c r="M9349" i="3"/>
  <c r="E9348" i="3"/>
  <c r="M9348" i="3" s="1"/>
  <c r="L9404" i="3"/>
  <c r="L9421" i="3"/>
  <c r="M9421" i="3" s="1"/>
  <c r="M9426" i="3"/>
  <c r="L9452" i="3"/>
  <c r="I9570" i="3"/>
  <c r="L9526" i="3"/>
  <c r="M9661" i="3"/>
  <c r="M9748" i="3"/>
  <c r="L9750" i="3"/>
  <c r="M9757" i="3"/>
  <c r="M9761" i="3"/>
  <c r="M9765" i="3"/>
  <c r="E9772" i="3"/>
  <c r="M9772" i="3" s="1"/>
  <c r="M8940" i="3"/>
  <c r="L8957" i="3"/>
  <c r="M8957" i="3" s="1"/>
  <c r="M8963" i="3"/>
  <c r="L8973" i="3"/>
  <c r="M8973" i="3" s="1"/>
  <c r="K9150" i="3"/>
  <c r="M9036" i="3"/>
  <c r="M9046" i="3"/>
  <c r="E9050" i="3"/>
  <c r="M9050" i="3" s="1"/>
  <c r="M9055" i="3"/>
  <c r="M9060" i="3"/>
  <c r="M9064" i="3"/>
  <c r="E9072" i="3"/>
  <c r="L9084" i="3"/>
  <c r="M9084" i="3" s="1"/>
  <c r="M9087" i="3"/>
  <c r="M9100" i="3"/>
  <c r="M9104" i="3"/>
  <c r="M9137" i="3"/>
  <c r="L9136" i="3"/>
  <c r="M9136" i="3" s="1"/>
  <c r="M9144" i="3"/>
  <c r="E9141" i="3"/>
  <c r="L9181" i="3"/>
  <c r="M9184" i="3"/>
  <c r="E9181" i="3"/>
  <c r="L9228" i="3"/>
  <c r="M9273" i="3"/>
  <c r="E9272" i="3"/>
  <c r="M9272" i="3" s="1"/>
  <c r="L9281" i="3"/>
  <c r="M9281" i="3" s="1"/>
  <c r="M9346" i="3"/>
  <c r="M9424" i="3"/>
  <c r="L9461" i="3"/>
  <c r="M9461" i="3" s="1"/>
  <c r="M9462" i="3"/>
  <c r="M9554" i="3"/>
  <c r="L9552" i="3"/>
  <c r="M9552" i="3" s="1"/>
  <c r="F9710" i="3"/>
  <c r="M9619" i="3"/>
  <c r="M9630" i="3"/>
  <c r="M9646" i="3"/>
  <c r="E9644" i="3"/>
  <c r="M9644" i="3" s="1"/>
  <c r="M9674" i="3"/>
  <c r="L9673" i="3"/>
  <c r="M9673" i="3" s="1"/>
  <c r="M9682" i="3"/>
  <c r="G9850" i="3"/>
  <c r="M9736" i="3"/>
  <c r="E9735" i="3"/>
  <c r="L9768" i="3"/>
  <c r="M9768" i="3" s="1"/>
  <c r="M9769" i="3"/>
  <c r="E9784" i="3"/>
  <c r="M9784" i="3" s="1"/>
  <c r="K9290" i="3"/>
  <c r="L9175" i="3"/>
  <c r="M9201" i="3"/>
  <c r="M9209" i="3"/>
  <c r="L9212" i="3"/>
  <c r="M9212" i="3" s="1"/>
  <c r="M9283" i="3"/>
  <c r="J9430" i="3"/>
  <c r="M9338" i="3"/>
  <c r="M9373" i="3"/>
  <c r="M9388" i="3"/>
  <c r="E9412" i="3"/>
  <c r="M9412" i="3" s="1"/>
  <c r="M9415" i="3"/>
  <c r="M9423" i="3"/>
  <c r="M9457" i="3"/>
  <c r="M9459" i="3"/>
  <c r="M9472" i="3"/>
  <c r="M9485" i="3"/>
  <c r="M9495" i="3"/>
  <c r="M9515" i="3"/>
  <c r="M9522" i="3"/>
  <c r="M9532" i="3"/>
  <c r="L9540" i="3"/>
  <c r="M9540" i="3" s="1"/>
  <c r="M9608" i="3"/>
  <c r="M9660" i="3"/>
  <c r="E9657" i="3"/>
  <c r="M9657" i="3" s="1"/>
  <c r="L9666" i="3"/>
  <c r="M9666" i="3" s="1"/>
  <c r="M9669" i="3"/>
  <c r="L9741" i="3"/>
  <c r="M9783" i="3"/>
  <c r="L10015" i="3"/>
  <c r="M10020" i="3"/>
  <c r="H10130" i="3"/>
  <c r="M10035" i="3"/>
  <c r="M10044" i="3"/>
  <c r="E10170" i="3"/>
  <c r="M10172" i="3"/>
  <c r="M9925" i="3"/>
  <c r="L9924" i="3"/>
  <c r="L9928" i="3"/>
  <c r="L9797" i="3"/>
  <c r="M9797" i="3" s="1"/>
  <c r="M9800" i="3"/>
  <c r="K9990" i="3"/>
  <c r="H9990" i="3"/>
  <c r="H9430" i="3"/>
  <c r="L9315" i="3"/>
  <c r="M9315" i="3" s="1"/>
  <c r="E9330" i="3"/>
  <c r="L9377" i="3"/>
  <c r="M9377" i="3" s="1"/>
  <c r="M9419" i="3"/>
  <c r="M9458" i="3"/>
  <c r="M9460" i="3"/>
  <c r="M9474" i="3"/>
  <c r="M9476" i="3"/>
  <c r="M9483" i="3"/>
  <c r="M9496" i="3"/>
  <c r="L9504" i="3"/>
  <c r="L9533" i="3"/>
  <c r="M9533" i="3" s="1"/>
  <c r="M9551" i="3"/>
  <c r="M9555" i="3"/>
  <c r="E9556" i="3"/>
  <c r="K9710" i="3"/>
  <c r="M9607" i="3"/>
  <c r="M9631" i="3"/>
  <c r="M9662" i="3"/>
  <c r="L9680" i="3"/>
  <c r="L9684" i="3"/>
  <c r="M9684" i="3" s="1"/>
  <c r="M9704" i="3"/>
  <c r="E9701" i="3"/>
  <c r="M9701" i="3" s="1"/>
  <c r="K9850" i="3"/>
  <c r="M9756" i="3"/>
  <c r="M9760" i="3"/>
  <c r="M9764" i="3"/>
  <c r="M9782" i="3"/>
  <c r="M9790" i="3"/>
  <c r="M9810" i="3"/>
  <c r="L9813" i="3"/>
  <c r="M9813" i="3" s="1"/>
  <c r="M9834" i="3"/>
  <c r="E9832" i="3"/>
  <c r="M9832" i="3" s="1"/>
  <c r="L9836" i="3"/>
  <c r="M9836" i="3" s="1"/>
  <c r="M9930" i="3"/>
  <c r="E9928" i="3"/>
  <c r="M9928" i="3" s="1"/>
  <c r="F9430" i="3"/>
  <c r="M9317" i="3"/>
  <c r="M9320" i="3"/>
  <c r="M9366" i="3"/>
  <c r="M9478" i="3"/>
  <c r="M9480" i="3"/>
  <c r="M9487" i="3"/>
  <c r="E9492" i="3"/>
  <c r="M9492" i="3" s="1"/>
  <c r="M9493" i="3"/>
  <c r="E9508" i="3"/>
  <c r="M9518" i="3"/>
  <c r="M9546" i="3"/>
  <c r="M9548" i="3"/>
  <c r="I9710" i="3"/>
  <c r="L9595" i="3"/>
  <c r="M9598" i="3"/>
  <c r="M9624" i="3"/>
  <c r="M9634" i="3"/>
  <c r="E9632" i="3"/>
  <c r="M9632" i="3" s="1"/>
  <c r="M9637" i="3"/>
  <c r="M9659" i="3"/>
  <c r="M9664" i="3"/>
  <c r="M9683" i="3"/>
  <c r="L9696" i="3"/>
  <c r="M9696" i="3" s="1"/>
  <c r="M9699" i="3"/>
  <c r="I9850" i="3"/>
  <c r="M9737" i="3"/>
  <c r="M9743" i="3"/>
  <c r="E9750" i="3"/>
  <c r="M9751" i="3"/>
  <c r="M9770" i="3"/>
  <c r="M9794" i="3"/>
  <c r="L9875" i="3"/>
  <c r="M9876" i="3"/>
  <c r="E9912" i="3"/>
  <c r="M9912" i="3" s="1"/>
  <c r="M9915" i="3"/>
  <c r="M9917" i="3"/>
  <c r="G9990" i="3"/>
  <c r="M9962" i="3"/>
  <c r="M10057" i="3"/>
  <c r="E10052" i="3"/>
  <c r="M10052" i="3" s="1"/>
  <c r="M9825" i="3"/>
  <c r="F9990" i="3"/>
  <c r="J9990" i="3"/>
  <c r="E9908" i="3"/>
  <c r="M9908" i="3" s="1"/>
  <c r="E9960" i="3"/>
  <c r="M9960" i="3" s="1"/>
  <c r="E10030" i="3"/>
  <c r="M10032" i="3"/>
  <c r="M10092" i="3"/>
  <c r="L10086" i="3"/>
  <c r="M10086" i="3" s="1"/>
  <c r="M10114" i="3"/>
  <c r="E10112" i="3"/>
  <c r="M10112" i="3" s="1"/>
  <c r="E10192" i="3"/>
  <c r="M10195" i="3"/>
  <c r="M10212" i="3"/>
  <c r="L10208" i="3"/>
  <c r="M9792" i="3"/>
  <c r="M9808" i="3"/>
  <c r="M9829" i="3"/>
  <c r="M9842" i="3"/>
  <c r="E9841" i="3"/>
  <c r="M9841" i="3" s="1"/>
  <c r="M9877" i="3"/>
  <c r="M9888" i="3"/>
  <c r="M9909" i="3"/>
  <c r="M9911" i="3"/>
  <c r="E9924" i="3"/>
  <c r="M9924" i="3" s="1"/>
  <c r="M9927" i="3"/>
  <c r="M9936" i="3"/>
  <c r="L9937" i="3"/>
  <c r="M9937" i="3" s="1"/>
  <c r="M9956" i="3"/>
  <c r="M10025" i="3"/>
  <c r="G10130" i="3"/>
  <c r="K10130" i="3"/>
  <c r="I10130" i="3"/>
  <c r="L10058" i="3"/>
  <c r="M10058" i="3" s="1"/>
  <c r="L10064" i="3"/>
  <c r="M10064" i="3" s="1"/>
  <c r="M10152" i="3"/>
  <c r="L10170" i="3"/>
  <c r="M9977" i="3"/>
  <c r="M10019" i="3"/>
  <c r="M10036" i="3"/>
  <c r="M10043" i="3"/>
  <c r="M10053" i="3"/>
  <c r="E10068" i="3"/>
  <c r="L10077" i="3"/>
  <c r="M10077" i="3" s="1"/>
  <c r="E10121" i="3"/>
  <c r="M10121" i="3" s="1"/>
  <c r="M10159" i="3"/>
  <c r="M10176" i="3"/>
  <c r="M10183" i="3"/>
  <c r="L10192" i="3"/>
  <c r="M10199" i="3"/>
  <c r="M10205" i="3"/>
  <c r="E10204" i="3"/>
  <c r="M10204" i="3" s="1"/>
  <c r="M10207" i="3"/>
  <c r="E10208" i="3"/>
  <c r="M10240" i="3"/>
  <c r="M9942" i="3"/>
  <c r="M9944" i="3"/>
  <c r="M9959" i="3"/>
  <c r="M9963" i="3"/>
  <c r="E9976" i="3"/>
  <c r="M9976" i="3" s="1"/>
  <c r="M9979" i="3"/>
  <c r="M10016" i="3"/>
  <c r="M10040" i="3"/>
  <c r="M10047" i="3"/>
  <c r="L10068" i="3"/>
  <c r="M10156" i="3"/>
  <c r="M10180" i="3"/>
  <c r="M10187" i="3"/>
  <c r="M10245" i="3"/>
  <c r="J83" i="15" l="1"/>
  <c r="I83" i="15"/>
  <c r="I141" i="15" s="1"/>
  <c r="I138" i="15" s="1"/>
  <c r="J133" i="15"/>
  <c r="J82" i="15"/>
  <c r="J140" i="15"/>
  <c r="J137" i="15" s="1"/>
  <c r="J141" i="15"/>
  <c r="J138" i="15" s="1"/>
  <c r="L9850" i="3"/>
  <c r="M9181" i="3"/>
  <c r="M9264" i="3"/>
  <c r="L6630" i="3"/>
  <c r="M4796" i="3"/>
  <c r="M4381" i="3"/>
  <c r="M2136" i="3"/>
  <c r="G132" i="15"/>
  <c r="F120" i="15"/>
  <c r="M9890" i="3"/>
  <c r="M8808" i="3"/>
  <c r="M8524" i="3"/>
  <c r="M7124" i="3"/>
  <c r="M7112" i="3"/>
  <c r="M7036" i="3"/>
  <c r="M6297" i="3"/>
  <c r="M6095" i="3"/>
  <c r="E6210" i="3"/>
  <c r="M6056" i="3"/>
  <c r="M4452" i="3"/>
  <c r="M5432" i="3"/>
  <c r="M5308" i="3"/>
  <c r="M4084" i="3"/>
  <c r="M2628" i="3"/>
  <c r="M2421" i="3"/>
  <c r="L3970" i="3"/>
  <c r="M1693" i="3"/>
  <c r="M1630" i="3"/>
  <c r="L1310" i="3"/>
  <c r="M641" i="3"/>
  <c r="M5395" i="3"/>
  <c r="M10068" i="3"/>
  <c r="M8016" i="3"/>
  <c r="L7470" i="3"/>
  <c r="L750" i="3"/>
  <c r="L890" i="3"/>
  <c r="N132" i="15"/>
  <c r="P120" i="15"/>
  <c r="F46" i="15"/>
  <c r="M8792" i="3"/>
  <c r="M8652" i="3"/>
  <c r="M8350" i="3"/>
  <c r="M8210" i="3"/>
  <c r="M7632" i="3"/>
  <c r="M7456" i="3"/>
  <c r="M6250" i="3"/>
  <c r="M4048" i="3"/>
  <c r="M5288" i="3"/>
  <c r="E4670" i="3"/>
  <c r="M2032" i="3"/>
  <c r="E2150" i="3"/>
  <c r="L3130" i="3"/>
  <c r="L2010" i="3"/>
  <c r="M672" i="3"/>
  <c r="L9430" i="3"/>
  <c r="M7688" i="3"/>
  <c r="L1170" i="3"/>
  <c r="P46" i="15"/>
  <c r="L1730" i="3"/>
  <c r="M9224" i="3"/>
  <c r="L7190" i="3"/>
  <c r="M7408" i="3"/>
  <c r="M6832" i="3"/>
  <c r="M5636" i="3"/>
  <c r="M5152" i="3"/>
  <c r="E5230" i="3"/>
  <c r="M3478" i="3"/>
  <c r="M2820" i="3"/>
  <c r="M2648" i="3"/>
  <c r="M2540" i="3"/>
  <c r="M2368" i="3"/>
  <c r="L1450" i="3"/>
  <c r="M635" i="3"/>
  <c r="G104" i="15"/>
  <c r="Q106" i="15"/>
  <c r="L9010" i="3"/>
  <c r="M3624" i="3"/>
  <c r="L3550" i="3"/>
  <c r="L2710" i="3"/>
  <c r="L4110" i="3"/>
  <c r="M5728" i="3"/>
  <c r="M5326" i="3"/>
  <c r="M3021" i="3"/>
  <c r="M2228" i="3"/>
  <c r="G43" i="15"/>
  <c r="Q46" i="15"/>
  <c r="M5095" i="3"/>
  <c r="M5102" i="3"/>
  <c r="M5110" i="3"/>
  <c r="M5230" i="3"/>
  <c r="M5108" i="3"/>
  <c r="M5099" i="3"/>
  <c r="M5233" i="3"/>
  <c r="M5098" i="3"/>
  <c r="M5105" i="3"/>
  <c r="M5109" i="3"/>
  <c r="M5103" i="3"/>
  <c r="M5111" i="3"/>
  <c r="M5094" i="3"/>
  <c r="M5231" i="3"/>
  <c r="M5104" i="3"/>
  <c r="M5100" i="3"/>
  <c r="M5107" i="3"/>
  <c r="M5097" i="3"/>
  <c r="M5106" i="3"/>
  <c r="M5096" i="3"/>
  <c r="M5232" i="3"/>
  <c r="M5101" i="3"/>
  <c r="M1747" i="3"/>
  <c r="M1746" i="3"/>
  <c r="M1872" i="3"/>
  <c r="M1741" i="3"/>
  <c r="M1737" i="3"/>
  <c r="M1736" i="3"/>
  <c r="M1735" i="3"/>
  <c r="M1742" i="3"/>
  <c r="M1750" i="3"/>
  <c r="M1870" i="3"/>
  <c r="M1748" i="3"/>
  <c r="M1739" i="3"/>
  <c r="M1873" i="3"/>
  <c r="M1738" i="3"/>
  <c r="M1745" i="3"/>
  <c r="M1749" i="3"/>
  <c r="M1743" i="3"/>
  <c r="M1751" i="3"/>
  <c r="M1734" i="3"/>
  <c r="M1871" i="3"/>
  <c r="M1744" i="3"/>
  <c r="M1740" i="3"/>
  <c r="M7221" i="3"/>
  <c r="E7330" i="3"/>
  <c r="M6932" i="3"/>
  <c r="E7050" i="3"/>
  <c r="M4430" i="3"/>
  <c r="E4530" i="3"/>
  <c r="L10270" i="3"/>
  <c r="M9508" i="3"/>
  <c r="M9330" i="3"/>
  <c r="L10130" i="3"/>
  <c r="M9032" i="3"/>
  <c r="E9150" i="3"/>
  <c r="M9680" i="3"/>
  <c r="L8730" i="3"/>
  <c r="M9526" i="3"/>
  <c r="M8856" i="3"/>
  <c r="M8528" i="3"/>
  <c r="E9710" i="3"/>
  <c r="M9592" i="3"/>
  <c r="M7495" i="3"/>
  <c r="E7610" i="3"/>
  <c r="M7668" i="3"/>
  <c r="E7750" i="3"/>
  <c r="L7330" i="3"/>
  <c r="L6770" i="3"/>
  <c r="M7215" i="3"/>
  <c r="M6568" i="3"/>
  <c r="E6630" i="3"/>
  <c r="M5333" i="3"/>
  <c r="E5370" i="3"/>
  <c r="M6476" i="3"/>
  <c r="M5690" i="3"/>
  <c r="E5790" i="3"/>
  <c r="M5568" i="3"/>
  <c r="E5650" i="3"/>
  <c r="M5046" i="3"/>
  <c r="E5090" i="3"/>
  <c r="L4670" i="3"/>
  <c r="M4570" i="3"/>
  <c r="M4172" i="3"/>
  <c r="E4250" i="3"/>
  <c r="E4390" i="3"/>
  <c r="M4281" i="3"/>
  <c r="L4810" i="3"/>
  <c r="E4110" i="3"/>
  <c r="M4101" i="3"/>
  <c r="L1590" i="3"/>
  <c r="M1564" i="3"/>
  <c r="M3664" i="3"/>
  <c r="M3012" i="3"/>
  <c r="E3130" i="3"/>
  <c r="M2875" i="3"/>
  <c r="E2990" i="3"/>
  <c r="M2315" i="3"/>
  <c r="E2430" i="3"/>
  <c r="M1368" i="3"/>
  <c r="E1450" i="3"/>
  <c r="M1861" i="3"/>
  <c r="E1170" i="3"/>
  <c r="M1055" i="3"/>
  <c r="G114" i="15"/>
  <c r="N112" i="15"/>
  <c r="N114" i="15" s="1"/>
  <c r="E9570" i="3"/>
  <c r="F66" i="14"/>
  <c r="M3217" i="3"/>
  <c r="M1733" i="3"/>
  <c r="M1598" i="3"/>
  <c r="M1605" i="3"/>
  <c r="M1609" i="3"/>
  <c r="M1603" i="3"/>
  <c r="M1611" i="3"/>
  <c r="M1594" i="3"/>
  <c r="M1731" i="3"/>
  <c r="M1604" i="3"/>
  <c r="M1600" i="3"/>
  <c r="M1607" i="3"/>
  <c r="M1606" i="3"/>
  <c r="M1732" i="3"/>
  <c r="M1601" i="3"/>
  <c r="M1597" i="3"/>
  <c r="M1596" i="3"/>
  <c r="M1595" i="3"/>
  <c r="M1602" i="3"/>
  <c r="M1610" i="3"/>
  <c r="M1730" i="3"/>
  <c r="M1608" i="3"/>
  <c r="M1599" i="3"/>
  <c r="E9990" i="3"/>
  <c r="M9312" i="3"/>
  <c r="E9430" i="3"/>
  <c r="L9150" i="3"/>
  <c r="M8104" i="3"/>
  <c r="L7890" i="3"/>
  <c r="M7775" i="3"/>
  <c r="M7388" i="3"/>
  <c r="E7470" i="3"/>
  <c r="M5815" i="3"/>
  <c r="L5930" i="3"/>
  <c r="M4906" i="3"/>
  <c r="E4950" i="3"/>
  <c r="M4692" i="3"/>
  <c r="E4810" i="3"/>
  <c r="L9290" i="3"/>
  <c r="L9570" i="3"/>
  <c r="M8804" i="3"/>
  <c r="E8870" i="3"/>
  <c r="E8450" i="3"/>
  <c r="M8341" i="3"/>
  <c r="M8195" i="3"/>
  <c r="E8310" i="3"/>
  <c r="L8030" i="3"/>
  <c r="M7790" i="3"/>
  <c r="E7890" i="3"/>
  <c r="M10192" i="3"/>
  <c r="L9990" i="3"/>
  <c r="M9750" i="3"/>
  <c r="M9735" i="3"/>
  <c r="E9850" i="3"/>
  <c r="M9141" i="3"/>
  <c r="M9072" i="3"/>
  <c r="M9404" i="3"/>
  <c r="M9172" i="3"/>
  <c r="E9290" i="3"/>
  <c r="M9068" i="3"/>
  <c r="M9504" i="3"/>
  <c r="M9175" i="3"/>
  <c r="M8770" i="3"/>
  <c r="L8870" i="3"/>
  <c r="M8052" i="3"/>
  <c r="E8170" i="3"/>
  <c r="M9741" i="3"/>
  <c r="M8490" i="3"/>
  <c r="E8590" i="3"/>
  <c r="L8310" i="3"/>
  <c r="M7930" i="3"/>
  <c r="L7610" i="3"/>
  <c r="M7492" i="3"/>
  <c r="M7501" i="3"/>
  <c r="M6655" i="3"/>
  <c r="E6770" i="3"/>
  <c r="M7172" i="3"/>
  <c r="E7190" i="3"/>
  <c r="M6950" i="3"/>
  <c r="M6052" i="3"/>
  <c r="E6070" i="3"/>
  <c r="M6101" i="3"/>
  <c r="L6210" i="3"/>
  <c r="L5790" i="3"/>
  <c r="L5650" i="3"/>
  <c r="M4924" i="3"/>
  <c r="M4224" i="3"/>
  <c r="L4250" i="3"/>
  <c r="M6272" i="3"/>
  <c r="M4801" i="3"/>
  <c r="E3830" i="3"/>
  <c r="M3748" i="3"/>
  <c r="M3816" i="3"/>
  <c r="M3488" i="3"/>
  <c r="L3830" i="3"/>
  <c r="M2735" i="3"/>
  <c r="E2850" i="3"/>
  <c r="M2181" i="3"/>
  <c r="E2290" i="3"/>
  <c r="I24" i="16"/>
  <c r="C33" i="16"/>
  <c r="D35" i="16"/>
  <c r="D5" i="16" s="1"/>
  <c r="J33" i="16"/>
  <c r="J35" i="16" s="1"/>
  <c r="J5" i="16" s="1"/>
  <c r="M930" i="3"/>
  <c r="E1030" i="3"/>
  <c r="E890" i="3"/>
  <c r="Q120" i="15"/>
  <c r="P23" i="15"/>
  <c r="P48" i="15" s="1"/>
  <c r="F13" i="15"/>
  <c r="F23" i="15" s="1"/>
  <c r="F48" i="15" s="1"/>
  <c r="M5177" i="3"/>
  <c r="N87" i="15"/>
  <c r="N89" i="15" s="1"/>
  <c r="G89" i="15"/>
  <c r="F84" i="15"/>
  <c r="P84" i="15"/>
  <c r="E8030" i="3"/>
  <c r="M4695" i="3"/>
  <c r="E1590" i="3"/>
  <c r="G97" i="15"/>
  <c r="Q99" i="15"/>
  <c r="G13" i="15"/>
  <c r="Q23" i="15"/>
  <c r="Q48" i="15" s="1"/>
  <c r="M9875" i="3"/>
  <c r="M10015" i="3"/>
  <c r="I299" i="3"/>
  <c r="G54" i="14" s="1"/>
  <c r="E277" i="3"/>
  <c r="G294" i="3"/>
  <c r="F248" i="3"/>
  <c r="J283" i="3"/>
  <c r="I298" i="3"/>
  <c r="L250" i="3"/>
  <c r="H282" i="3"/>
  <c r="G298" i="3"/>
  <c r="J251" i="3"/>
  <c r="J266" i="3"/>
  <c r="I292" i="3"/>
  <c r="L286" i="3"/>
  <c r="J241" i="3"/>
  <c r="K256" i="3"/>
  <c r="E269" i="3"/>
  <c r="L249" i="3"/>
  <c r="L292" i="3"/>
  <c r="E244" i="3"/>
  <c r="K263" i="3"/>
  <c r="F280" i="3"/>
  <c r="E230" i="3"/>
  <c r="E297" i="3"/>
  <c r="G249" i="3"/>
  <c r="F267" i="3"/>
  <c r="J255" i="3"/>
  <c r="H257" i="3"/>
  <c r="H298" i="3"/>
  <c r="I253" i="3"/>
  <c r="I271" i="3"/>
  <c r="L288" i="3"/>
  <c r="L242" i="3"/>
  <c r="J262" i="3"/>
  <c r="K257" i="3"/>
  <c r="I289" i="3"/>
  <c r="H245" i="3"/>
  <c r="K254" i="3"/>
  <c r="L269" i="3"/>
  <c r="I225" i="3"/>
  <c r="I277" i="3"/>
  <c r="K294" i="3"/>
  <c r="J248" i="3"/>
  <c r="J263" i="3"/>
  <c r="H270" i="3"/>
  <c r="L256" i="3"/>
  <c r="L277" i="3"/>
  <c r="J298" i="3"/>
  <c r="K253" i="3"/>
  <c r="L267" i="3"/>
  <c r="G234" i="3"/>
  <c r="L263" i="3"/>
  <c r="G283" i="3"/>
  <c r="F298" i="3"/>
  <c r="I249" i="3"/>
  <c r="E256" i="3"/>
  <c r="M256" i="3" s="1"/>
  <c r="H293" i="3"/>
  <c r="H246" i="3"/>
  <c r="L276" i="3"/>
  <c r="I242" i="3"/>
  <c r="K276" i="3"/>
  <c r="E293" i="3"/>
  <c r="I222" i="3"/>
  <c r="K292" i="3"/>
  <c r="K246" i="3"/>
  <c r="E257" i="3"/>
  <c r="I295" i="3"/>
  <c r="H267" i="3"/>
  <c r="H292" i="3"/>
  <c r="F250" i="3"/>
  <c r="F263" i="3"/>
  <c r="E292" i="3"/>
  <c r="M292" i="3" s="1"/>
  <c r="I221" i="3"/>
  <c r="K248" i="3"/>
  <c r="H254" i="3"/>
  <c r="I269" i="3"/>
  <c r="I294" i="3"/>
  <c r="K224" i="3"/>
  <c r="H235" i="3"/>
  <c r="E253" i="3"/>
  <c r="K284" i="3"/>
  <c r="I240" i="3"/>
  <c r="G262" i="3"/>
  <c r="G289" i="3"/>
  <c r="L251" i="3"/>
  <c r="H256" i="3"/>
  <c r="L244" i="3"/>
  <c r="F255" i="3"/>
  <c r="E284" i="3"/>
  <c r="I263" i="3"/>
  <c r="J209" i="3"/>
  <c r="I213" i="3"/>
  <c r="F220" i="3"/>
  <c r="F231" i="3"/>
  <c r="J193" i="3"/>
  <c r="G201" i="3"/>
  <c r="E208" i="3"/>
  <c r="L216" i="3"/>
  <c r="K216" i="3"/>
  <c r="K241" i="3"/>
  <c r="E195" i="3"/>
  <c r="J202" i="3"/>
  <c r="H211" i="3"/>
  <c r="E219" i="3"/>
  <c r="I228" i="3"/>
  <c r="I191" i="3"/>
  <c r="G197" i="3"/>
  <c r="F198" i="3"/>
  <c r="K207" i="3"/>
  <c r="F253" i="3"/>
  <c r="J206" i="3"/>
  <c r="G219" i="3"/>
  <c r="K228" i="3"/>
  <c r="K191" i="3"/>
  <c r="I200" i="3"/>
  <c r="F209" i="3"/>
  <c r="E214" i="3"/>
  <c r="L222" i="3"/>
  <c r="J235" i="3"/>
  <c r="H251" i="3"/>
  <c r="J203" i="3"/>
  <c r="H218" i="3"/>
  <c r="J226" i="3"/>
  <c r="L189" i="3"/>
  <c r="I199" i="3"/>
  <c r="F208" i="3"/>
  <c r="J230" i="3"/>
  <c r="G195" i="3"/>
  <c r="K203" i="3"/>
  <c r="J213" i="3"/>
  <c r="K226" i="3"/>
  <c r="E189" i="3"/>
  <c r="M189" i="3" s="1"/>
  <c r="J198" i="3"/>
  <c r="G208" i="3"/>
  <c r="F215" i="3"/>
  <c r="L221" i="3"/>
  <c r="G229" i="3"/>
  <c r="G194" i="3"/>
  <c r="L201" i="3"/>
  <c r="H221" i="3"/>
  <c r="K198" i="3"/>
  <c r="H207" i="3"/>
  <c r="G224" i="3"/>
  <c r="J234" i="3"/>
  <c r="F206" i="3"/>
  <c r="K220" i="3"/>
  <c r="F228" i="3"/>
  <c r="G193" i="3"/>
  <c r="E200" i="3"/>
  <c r="H220" i="3"/>
  <c r="J224" i="3"/>
  <c r="F235" i="3"/>
  <c r="K195" i="3"/>
  <c r="J195" i="3"/>
  <c r="F203" i="3"/>
  <c r="E210" i="3"/>
  <c r="G192" i="3"/>
  <c r="F193" i="3"/>
  <c r="J210" i="3"/>
  <c r="I214" i="3"/>
  <c r="F221" i="3"/>
  <c r="H232" i="3"/>
  <c r="J194" i="3"/>
  <c r="G202" i="3"/>
  <c r="E209" i="3"/>
  <c r="L209" i="3"/>
  <c r="L299" i="3"/>
  <c r="Q62" i="15" s="1"/>
  <c r="G62" i="15" s="1"/>
  <c r="N62" i="15" s="1"/>
  <c r="H264" i="3"/>
  <c r="K283" i="3"/>
  <c r="I304" i="3"/>
  <c r="I448" i="3" s="1"/>
  <c r="E270" i="3"/>
  <c r="G288" i="3"/>
  <c r="G242" i="3"/>
  <c r="K267" i="3"/>
  <c r="E288" i="3"/>
  <c r="M288" i="3" s="1"/>
  <c r="E242" i="3"/>
  <c r="M242" i="3" s="1"/>
  <c r="G254" i="3"/>
  <c r="F277" i="3"/>
  <c r="E276" i="3"/>
  <c r="M276" i="3" s="1"/>
  <c r="G293" i="3"/>
  <c r="G247" i="3"/>
  <c r="J256" i="3"/>
  <c r="I286" i="3"/>
  <c r="G241" i="3"/>
  <c r="H281" i="3"/>
  <c r="H297" i="3"/>
  <c r="J250" i="3"/>
  <c r="J265" i="3"/>
  <c r="K289" i="3"/>
  <c r="L285" i="3"/>
  <c r="J240" i="3"/>
  <c r="K255" i="3"/>
  <c r="F292" i="3"/>
  <c r="F246" i="3"/>
  <c r="L248" i="3"/>
  <c r="F289" i="3"/>
  <c r="F242" i="3"/>
  <c r="L262" i="3"/>
  <c r="G277" i="3"/>
  <c r="E299" i="3"/>
  <c r="H295" i="3"/>
  <c r="G248" i="3"/>
  <c r="K280" i="3"/>
  <c r="H289" i="3"/>
  <c r="G245" i="3"/>
  <c r="I256" i="3"/>
  <c r="L295" i="3"/>
  <c r="Q70" i="15" s="1"/>
  <c r="G70" i="15" s="1"/>
  <c r="N70" i="15" s="1"/>
  <c r="L264" i="3"/>
  <c r="G284" i="3"/>
  <c r="F299" i="3"/>
  <c r="I250" i="3"/>
  <c r="E286" i="3"/>
  <c r="M286" i="3" s="1"/>
  <c r="L257" i="3"/>
  <c r="H294" i="3"/>
  <c r="H247" i="3"/>
  <c r="G265" i="3"/>
  <c r="H288" i="3"/>
  <c r="G244" i="3"/>
  <c r="I255" i="3"/>
  <c r="I224" i="3"/>
  <c r="K250" i="3"/>
  <c r="J269" i="3"/>
  <c r="F285" i="3"/>
  <c r="L240" i="3"/>
  <c r="H248" i="3"/>
  <c r="L282" i="3"/>
  <c r="K297" i="3"/>
  <c r="I53" i="14" s="1"/>
  <c r="J297" i="3"/>
  <c r="H53" i="14" s="1"/>
  <c r="F264" i="3"/>
  <c r="J254" i="3"/>
  <c r="H285" i="3"/>
  <c r="K249" i="3"/>
  <c r="G282" i="3"/>
  <c r="G297" i="3"/>
  <c r="E285" i="3"/>
  <c r="M285" i="3" s="1"/>
  <c r="E255" i="3"/>
  <c r="L281" i="3"/>
  <c r="I245" i="3"/>
  <c r="I241" i="3"/>
  <c r="E250" i="3"/>
  <c r="M250" i="3" s="1"/>
  <c r="J253" i="3"/>
  <c r="H284" i="3"/>
  <c r="L289" i="3"/>
  <c r="L245" i="3"/>
  <c r="F256" i="3"/>
  <c r="I266" i="3"/>
  <c r="J215" i="3"/>
  <c r="J289" i="3"/>
  <c r="E271" i="3"/>
  <c r="F295" i="3"/>
  <c r="E249" i="3"/>
  <c r="M249" i="3" s="1"/>
  <c r="I280" i="3"/>
  <c r="F244" i="3"/>
  <c r="L294" i="3"/>
  <c r="L246" i="3"/>
  <c r="G280" i="3"/>
  <c r="J294" i="3"/>
  <c r="J246" i="3"/>
  <c r="K242" i="3"/>
  <c r="L198" i="3"/>
  <c r="I203" i="3"/>
  <c r="H212" i="3"/>
  <c r="E220" i="3"/>
  <c r="J229" i="3"/>
  <c r="I192" i="3"/>
  <c r="G198" i="3"/>
  <c r="L208" i="3"/>
  <c r="K208" i="3"/>
  <c r="E229" i="3"/>
  <c r="I231" i="3"/>
  <c r="L193" i="3"/>
  <c r="I201" i="3"/>
  <c r="G211" i="3"/>
  <c r="E218" i="3"/>
  <c r="F226" i="3"/>
  <c r="H234" i="3"/>
  <c r="H188" i="3"/>
  <c r="E198" i="3"/>
  <c r="M198" i="3" s="1"/>
  <c r="K240" i="3"/>
  <c r="E194" i="3"/>
  <c r="I211" i="3"/>
  <c r="G218" i="3"/>
  <c r="J228" i="3"/>
  <c r="J191" i="3"/>
  <c r="H199" i="3"/>
  <c r="E206" i="3"/>
  <c r="L214" i="3"/>
  <c r="K222" i="3"/>
  <c r="K235" i="3"/>
  <c r="E193" i="3"/>
  <c r="M193" i="3" s="1"/>
  <c r="I210" i="3"/>
  <c r="G217" i="3"/>
  <c r="I226" i="3"/>
  <c r="K189" i="3"/>
  <c r="H198" i="3"/>
  <c r="E213" i="3"/>
  <c r="K221" i="3"/>
  <c r="F234" i="3"/>
  <c r="H250" i="3"/>
  <c r="K202" i="3"/>
  <c r="H217" i="3"/>
  <c r="J225" i="3"/>
  <c r="L188" i="3"/>
  <c r="I198" i="3"/>
  <c r="F207" i="3"/>
  <c r="E212" i="3"/>
  <c r="J220" i="3"/>
  <c r="K231" i="3"/>
  <c r="I247" i="3"/>
  <c r="J212" i="3"/>
  <c r="K225" i="3"/>
  <c r="E188" i="3"/>
  <c r="J197" i="3"/>
  <c r="G215" i="3"/>
  <c r="E222" i="3"/>
  <c r="M222" i="3" s="1"/>
  <c r="I195" i="3"/>
  <c r="E211" i="3"/>
  <c r="J219" i="3"/>
  <c r="I230" i="3"/>
  <c r="F194" i="3"/>
  <c r="J211" i="3"/>
  <c r="I215" i="3"/>
  <c r="G222" i="3"/>
  <c r="F222" i="3"/>
  <c r="F232" i="3"/>
  <c r="I194" i="3"/>
  <c r="G200" i="3"/>
  <c r="K218" i="3"/>
  <c r="F229" i="3"/>
  <c r="J244" i="3"/>
  <c r="L199" i="3"/>
  <c r="I206" i="3"/>
  <c r="H213" i="3"/>
  <c r="E221" i="3"/>
  <c r="M221" i="3" s="1"/>
  <c r="L230" i="3"/>
  <c r="I193" i="3"/>
  <c r="G199" i="3"/>
  <c r="F200" i="3"/>
  <c r="L298" i="3"/>
  <c r="G251" i="3"/>
  <c r="F270" i="3"/>
  <c r="I257" i="3"/>
  <c r="J277" i="3"/>
  <c r="H229" i="3"/>
  <c r="H255" i="3"/>
  <c r="H277" i="3"/>
  <c r="J293" i="3"/>
  <c r="K245" i="3"/>
  <c r="I264" i="3"/>
  <c r="H263" i="3"/>
  <c r="K282" i="3"/>
  <c r="F293" i="3"/>
  <c r="F247" i="3"/>
  <c r="J276" i="3"/>
  <c r="H228" i="3"/>
  <c r="L266" i="3"/>
  <c r="G286" i="3"/>
  <c r="E241" i="3"/>
  <c r="G253" i="3"/>
  <c r="E283" i="3"/>
  <c r="F271" i="3"/>
  <c r="G292" i="3"/>
  <c r="G246" i="3"/>
  <c r="J281" i="3"/>
  <c r="I285" i="3"/>
  <c r="G240" i="3"/>
  <c r="H280" i="3"/>
  <c r="K295" i="3"/>
  <c r="J249" i="3"/>
  <c r="J264" i="3"/>
  <c r="K288" i="3"/>
  <c r="L284" i="3"/>
  <c r="J304" i="3"/>
  <c r="J448" i="3" s="1"/>
  <c r="G266" i="3"/>
  <c r="J280" i="3"/>
  <c r="E295" i="3"/>
  <c r="L247" i="3"/>
  <c r="K251" i="3"/>
  <c r="J270" i="3"/>
  <c r="F286" i="3"/>
  <c r="L241" i="3"/>
  <c r="H249" i="3"/>
  <c r="L283" i="3"/>
  <c r="K298" i="3"/>
  <c r="L253" i="3"/>
  <c r="K277" i="3"/>
  <c r="E294" i="3"/>
  <c r="M294" i="3" s="1"/>
  <c r="E247" i="3"/>
  <c r="M247" i="3" s="1"/>
  <c r="H286" i="3"/>
  <c r="F240" i="3"/>
  <c r="G256" i="3"/>
  <c r="H271" i="3"/>
  <c r="F297" i="3"/>
  <c r="K304" i="3"/>
  <c r="K448" i="3" s="1"/>
  <c r="G267" i="3"/>
  <c r="G264" i="3"/>
  <c r="E251" i="3"/>
  <c r="M251" i="3" s="1"/>
  <c r="I282" i="3"/>
  <c r="E246" i="3"/>
  <c r="M246" i="3" s="1"/>
  <c r="J271" i="3"/>
  <c r="F304" i="3"/>
  <c r="F448" i="3" s="1"/>
  <c r="J267" i="3"/>
  <c r="F284" i="3"/>
  <c r="I248" i="3"/>
  <c r="K299" i="3"/>
  <c r="I54" i="14" s="1"/>
  <c r="H266" i="3"/>
  <c r="K285" i="3"/>
  <c r="J285" i="3"/>
  <c r="I281" i="3"/>
  <c r="F245" i="3"/>
  <c r="K270" i="3"/>
  <c r="G281" i="3"/>
  <c r="J295" i="3"/>
  <c r="J247" i="3"/>
  <c r="I246" i="3"/>
  <c r="J207" i="3"/>
  <c r="L280" i="3"/>
  <c r="I244" i="3"/>
  <c r="H262" i="3"/>
  <c r="J284" i="3"/>
  <c r="E264" i="3"/>
  <c r="M264" i="3" s="1"/>
  <c r="H230" i="3"/>
  <c r="H283" i="3"/>
  <c r="G299" i="3"/>
  <c r="K265" i="3"/>
  <c r="F282" i="3"/>
  <c r="L232" i="3"/>
  <c r="E280" i="3"/>
  <c r="M280" i="3" s="1"/>
  <c r="G230" i="3"/>
  <c r="J232" i="3"/>
  <c r="L194" i="3"/>
  <c r="I202" i="3"/>
  <c r="G212" i="3"/>
  <c r="L218" i="3"/>
  <c r="G228" i="3"/>
  <c r="I188" i="3"/>
  <c r="F199" i="3"/>
  <c r="F191" i="3"/>
  <c r="I217" i="3"/>
  <c r="G220" i="3"/>
  <c r="L229" i="3"/>
  <c r="K192" i="3"/>
  <c r="H201" i="3"/>
  <c r="F210" i="3"/>
  <c r="E215" i="3"/>
  <c r="L215" i="3"/>
  <c r="L224" i="3"/>
  <c r="L226" i="3"/>
  <c r="J201" i="3"/>
  <c r="H210" i="3"/>
  <c r="F218" i="3"/>
  <c r="G226" i="3"/>
  <c r="J189" i="3"/>
  <c r="H195" i="3"/>
  <c r="L206" i="3"/>
  <c r="K214" i="3"/>
  <c r="L225" i="3"/>
  <c r="K200" i="3"/>
  <c r="H209" i="3"/>
  <c r="F217" i="3"/>
  <c r="G225" i="3"/>
  <c r="J188" i="3"/>
  <c r="E203" i="3"/>
  <c r="L213" i="3"/>
  <c r="J221" i="3"/>
  <c r="K234" i="3"/>
  <c r="E192" i="3"/>
  <c r="I209" i="3"/>
  <c r="H216" i="3"/>
  <c r="H225" i="3"/>
  <c r="K188" i="3"/>
  <c r="H197" i="3"/>
  <c r="F202" i="3"/>
  <c r="L212" i="3"/>
  <c r="I220" i="3"/>
  <c r="E234" i="3"/>
  <c r="K201" i="3"/>
  <c r="I216" i="3"/>
  <c r="H224" i="3"/>
  <c r="E235" i="3"/>
  <c r="G207" i="3"/>
  <c r="E232" i="3"/>
  <c r="M232" i="3" s="1"/>
  <c r="F201" i="3"/>
  <c r="L211" i="3"/>
  <c r="I219" i="3"/>
  <c r="J245" i="3"/>
  <c r="L200" i="3"/>
  <c r="I207" i="3"/>
  <c r="H214" i="3"/>
  <c r="G214" i="3"/>
  <c r="L220" i="3"/>
  <c r="K230" i="3"/>
  <c r="H191" i="3"/>
  <c r="L210" i="3"/>
  <c r="J218" i="3"/>
  <c r="J231" i="3"/>
  <c r="F188" i="3"/>
  <c r="L195" i="3"/>
  <c r="H203" i="3"/>
  <c r="G213" i="3"/>
  <c r="L219" i="3"/>
  <c r="I229" i="3"/>
  <c r="I189" i="3"/>
  <c r="G191" i="3"/>
  <c r="K209" i="3"/>
  <c r="F195" i="3"/>
  <c r="G188" i="3"/>
  <c r="F192" i="3"/>
  <c r="J217" i="3"/>
  <c r="J288" i="3"/>
  <c r="J242" i="3"/>
  <c r="J257" i="3"/>
  <c r="F294" i="3"/>
  <c r="E248" i="3"/>
  <c r="M248" i="3" s="1"/>
  <c r="E263" i="3"/>
  <c r="M263" i="3" s="1"/>
  <c r="L293" i="3"/>
  <c r="E245" i="3"/>
  <c r="M245" i="3" s="1"/>
  <c r="K264" i="3"/>
  <c r="F281" i="3"/>
  <c r="E231" i="3"/>
  <c r="L297" i="3"/>
  <c r="G250" i="3"/>
  <c r="F269" i="3"/>
  <c r="J282" i="3"/>
  <c r="I297" i="3"/>
  <c r="G53" i="14" s="1"/>
  <c r="F53" i="14" s="1"/>
  <c r="F262" i="3"/>
  <c r="H299" i="3"/>
  <c r="I254" i="3"/>
  <c r="H276" i="3"/>
  <c r="J292" i="3"/>
  <c r="K244" i="3"/>
  <c r="F276" i="3"/>
  <c r="I262" i="3"/>
  <c r="K281" i="3"/>
  <c r="J299" i="3"/>
  <c r="H54" i="14" s="1"/>
  <c r="E267" i="3"/>
  <c r="M267" i="3" s="1"/>
  <c r="K271" i="3"/>
  <c r="H226" i="3"/>
  <c r="L265" i="3"/>
  <c r="G285" i="3"/>
  <c r="E240" i="3"/>
  <c r="M240" i="3" s="1"/>
  <c r="I251" i="3"/>
  <c r="G271" i="3"/>
  <c r="G270" i="3"/>
  <c r="L254" i="3"/>
  <c r="F266" i="3"/>
  <c r="I284" i="3"/>
  <c r="G235" i="3"/>
  <c r="F288" i="3"/>
  <c r="F241" i="3"/>
  <c r="F257" i="3"/>
  <c r="G276" i="3"/>
  <c r="E298" i="3"/>
  <c r="M298" i="3" s="1"/>
  <c r="E282" i="3"/>
  <c r="M282" i="3" s="1"/>
  <c r="H304" i="3"/>
  <c r="H448" i="3" s="1"/>
  <c r="G269" i="3"/>
  <c r="I288" i="3"/>
  <c r="H244" i="3"/>
  <c r="F265" i="3"/>
  <c r="I283" i="3"/>
  <c r="I276" i="3"/>
  <c r="K293" i="3"/>
  <c r="K247" i="3"/>
  <c r="K262" i="3"/>
  <c r="H269" i="3"/>
  <c r="L255" i="3"/>
  <c r="K286" i="3"/>
  <c r="F251" i="3"/>
  <c r="J286" i="3"/>
  <c r="H242" i="3"/>
  <c r="E266" i="3"/>
  <c r="M266" i="3" s="1"/>
  <c r="G232" i="3"/>
  <c r="E262" i="3"/>
  <c r="M262" i="3" s="1"/>
  <c r="G255" i="3"/>
  <c r="I270" i="3"/>
  <c r="L235" i="3"/>
  <c r="E281" i="3"/>
  <c r="M281" i="3" s="1"/>
  <c r="E254" i="3"/>
  <c r="M254" i="3" s="1"/>
  <c r="G263" i="3"/>
  <c r="L271" i="3"/>
  <c r="H241" i="3"/>
  <c r="E265" i="3"/>
  <c r="M265" i="3" s="1"/>
  <c r="H231" i="3"/>
  <c r="G257" i="3"/>
  <c r="K266" i="3"/>
  <c r="F283" i="3"/>
  <c r="L234" i="3"/>
  <c r="I235" i="3"/>
  <c r="L197" i="3"/>
  <c r="H265" i="3"/>
  <c r="G295" i="3"/>
  <c r="F249" i="3"/>
  <c r="L270" i="3"/>
  <c r="H240" i="3"/>
  <c r="G304" i="3"/>
  <c r="G448" i="3" s="1"/>
  <c r="K269" i="3"/>
  <c r="E289" i="3"/>
  <c r="M289" i="3" s="1"/>
  <c r="H253" i="3"/>
  <c r="I267" i="3"/>
  <c r="I293" i="3"/>
  <c r="I265" i="3"/>
  <c r="I218" i="3"/>
  <c r="G221" i="3"/>
  <c r="G231" i="3"/>
  <c r="K193" i="3"/>
  <c r="H202" i="3"/>
  <c r="F211" i="3"/>
  <c r="E216" i="3"/>
  <c r="M216" i="3" s="1"/>
  <c r="E225" i="3"/>
  <c r="M225" i="3" s="1"/>
  <c r="H189" i="3"/>
  <c r="F254" i="3"/>
  <c r="J208" i="3"/>
  <c r="I212" i="3"/>
  <c r="F219" i="3"/>
  <c r="K229" i="3"/>
  <c r="J192" i="3"/>
  <c r="H200" i="3"/>
  <c r="E207" i="3"/>
  <c r="M207" i="3" s="1"/>
  <c r="L207" i="3"/>
  <c r="K215" i="3"/>
  <c r="G189" i="3"/>
  <c r="J216" i="3"/>
  <c r="F230" i="3"/>
  <c r="L192" i="3"/>
  <c r="J200" i="3"/>
  <c r="G210" i="3"/>
  <c r="E217" i="3"/>
  <c r="F225" i="3"/>
  <c r="L231" i="3"/>
  <c r="F197" i="3"/>
  <c r="K206" i="3"/>
  <c r="J214" i="3"/>
  <c r="L228" i="3"/>
  <c r="L191" i="3"/>
  <c r="J199" i="3"/>
  <c r="G209" i="3"/>
  <c r="F216" i="3"/>
  <c r="E224" i="3"/>
  <c r="M224" i="3" s="1"/>
  <c r="H194" i="3"/>
  <c r="L203" i="3"/>
  <c r="K213" i="3"/>
  <c r="J222" i="3"/>
  <c r="K199" i="3"/>
  <c r="H208" i="3"/>
  <c r="G216" i="3"/>
  <c r="F224" i="3"/>
  <c r="I234" i="3"/>
  <c r="H193" i="3"/>
  <c r="L202" i="3"/>
  <c r="K212" i="3"/>
  <c r="E191" i="3"/>
  <c r="M191" i="3" s="1"/>
  <c r="I208" i="3"/>
  <c r="H215" i="3"/>
  <c r="I197" i="3"/>
  <c r="F214" i="3"/>
  <c r="H192" i="3"/>
  <c r="E202" i="3"/>
  <c r="M202" i="3" s="1"/>
  <c r="K211" i="3"/>
  <c r="K232" i="3"/>
  <c r="F189" i="3"/>
  <c r="K197" i="3"/>
  <c r="H206" i="3"/>
  <c r="G206" i="3"/>
  <c r="F213" i="3"/>
  <c r="K219" i="3"/>
  <c r="E226" i="3"/>
  <c r="M226" i="3" s="1"/>
  <c r="E201" i="3"/>
  <c r="M201" i="3" s="1"/>
  <c r="K210" i="3"/>
  <c r="H219" i="3"/>
  <c r="H222" i="3"/>
  <c r="I232" i="3"/>
  <c r="K194" i="3"/>
  <c r="G203" i="3"/>
  <c r="F212" i="3"/>
  <c r="L217" i="3"/>
  <c r="Q52" i="15" s="1"/>
  <c r="G52" i="15" s="1"/>
  <c r="N52" i="15" s="1"/>
  <c r="K217" i="3"/>
  <c r="E228" i="3"/>
  <c r="M228" i="3" s="1"/>
  <c r="E199" i="3"/>
  <c r="M199" i="3" s="1"/>
  <c r="E197" i="3"/>
  <c r="M197" i="3" s="1"/>
  <c r="M650" i="3"/>
  <c r="G124" i="15"/>
  <c r="Q127" i="15"/>
  <c r="P79" i="15"/>
  <c r="M422" i="3"/>
  <c r="E750" i="3"/>
  <c r="Q101" i="15"/>
  <c r="Q84" i="15" s="1"/>
  <c r="I140" i="15"/>
  <c r="I137" i="15" s="1"/>
  <c r="I82" i="15"/>
  <c r="T15" i="11"/>
  <c r="T18" i="11"/>
  <c r="T17" i="11"/>
  <c r="T25" i="11"/>
  <c r="T149" i="11"/>
  <c r="T154" i="11"/>
  <c r="T19" i="11"/>
  <c r="T24" i="11"/>
  <c r="T28" i="11"/>
  <c r="T27" i="11"/>
  <c r="T153" i="11"/>
  <c r="T14" i="11"/>
  <c r="T20" i="11"/>
  <c r="T29" i="11"/>
  <c r="T152" i="11"/>
  <c r="T151" i="11"/>
  <c r="T21" i="11"/>
  <c r="T26" i="11"/>
  <c r="T16" i="11"/>
  <c r="T13" i="11"/>
  <c r="T150" i="11"/>
  <c r="T22" i="11"/>
  <c r="T12" i="11"/>
  <c r="T23" i="11"/>
  <c r="T148" i="11"/>
  <c r="M3441" i="3"/>
  <c r="M8910" i="3"/>
  <c r="E9010" i="3"/>
  <c r="M4477" i="3"/>
  <c r="L4530" i="3"/>
  <c r="M3888" i="3"/>
  <c r="E3970" i="3"/>
  <c r="M4913" i="3"/>
  <c r="L3690" i="3"/>
  <c r="M2455" i="3"/>
  <c r="E2570" i="3"/>
  <c r="M3332" i="3"/>
  <c r="E3410" i="3"/>
  <c r="M2592" i="3"/>
  <c r="E2710" i="3"/>
  <c r="K291" i="3"/>
  <c r="I50" i="14" s="1"/>
  <c r="K287" i="3"/>
  <c r="G273" i="3"/>
  <c r="F187" i="3"/>
  <c r="H275" i="3"/>
  <c r="K258" i="3"/>
  <c r="E204" i="3"/>
  <c r="F238" i="3"/>
  <c r="G187" i="3"/>
  <c r="F205" i="3"/>
  <c r="G236" i="3"/>
  <c r="J243" i="3"/>
  <c r="L259" i="3"/>
  <c r="H273" i="3"/>
  <c r="I278" i="3"/>
  <c r="H190" i="3"/>
  <c r="G223" i="3"/>
  <c r="H237" i="3"/>
  <c r="E258" i="3"/>
  <c r="H268" i="3"/>
  <c r="J275" i="3"/>
  <c r="H51" i="14" s="1"/>
  <c r="K290" i="3"/>
  <c r="I190" i="3"/>
  <c r="G41" i="14" s="1"/>
  <c r="H205" i="3"/>
  <c r="I236" i="3"/>
  <c r="F258" i="3"/>
  <c r="I268" i="3"/>
  <c r="K275" i="3"/>
  <c r="I51" i="14" s="1"/>
  <c r="L290" i="3"/>
  <c r="Q58" i="15" s="1"/>
  <c r="I204" i="3"/>
  <c r="I233" i="3"/>
  <c r="K239" i="3"/>
  <c r="G260" i="3"/>
  <c r="K273" i="3"/>
  <c r="E290" i="3"/>
  <c r="K187" i="3"/>
  <c r="I40" i="14" s="1"/>
  <c r="J204" i="3"/>
  <c r="J233" i="3"/>
  <c r="F243" i="3"/>
  <c r="H260" i="3"/>
  <c r="L273" i="3"/>
  <c r="H287" i="3"/>
  <c r="K196" i="3"/>
  <c r="K227" i="3"/>
  <c r="L238" i="3"/>
  <c r="I259" i="3"/>
  <c r="G47" i="14" s="1"/>
  <c r="E272" i="3"/>
  <c r="F278" i="3"/>
  <c r="G290" i="3"/>
  <c r="L204" i="3"/>
  <c r="E237" i="3"/>
  <c r="H243" i="3"/>
  <c r="J259" i="3"/>
  <c r="H47" i="14" s="1"/>
  <c r="G275" i="3"/>
  <c r="F300" i="3"/>
  <c r="I300" i="3"/>
  <c r="G55" i="14" s="1"/>
  <c r="K260" i="3"/>
  <c r="J300" i="3"/>
  <c r="H55" i="14" s="1"/>
  <c r="I243" i="3"/>
  <c r="F190" i="3"/>
  <c r="H278" i="3"/>
  <c r="K259" i="3"/>
  <c r="I47" i="14" s="1"/>
  <c r="F268" i="3"/>
  <c r="G272" i="3"/>
  <c r="G190" i="3"/>
  <c r="F223" i="3"/>
  <c r="G237" i="3"/>
  <c r="K252" i="3"/>
  <c r="I63" i="14" s="1"/>
  <c r="L260" i="3"/>
  <c r="H274" i="3"/>
  <c r="J279" i="3"/>
  <c r="H196" i="3"/>
  <c r="G227" i="3"/>
  <c r="H238" i="3"/>
  <c r="E259" i="3"/>
  <c r="I272" i="3"/>
  <c r="F296" i="3"/>
  <c r="H223" i="3"/>
  <c r="I237" i="3"/>
  <c r="F259" i="3"/>
  <c r="J272" i="3"/>
  <c r="J190" i="3"/>
  <c r="H41" i="14" s="1"/>
  <c r="I205" i="3"/>
  <c r="J236" i="3"/>
  <c r="F252" i="3"/>
  <c r="H261" i="3"/>
  <c r="K274" i="3"/>
  <c r="F291" i="3"/>
  <c r="J205" i="3"/>
  <c r="K236" i="3"/>
  <c r="G252" i="3"/>
  <c r="I261" i="3"/>
  <c r="L274" i="3"/>
  <c r="F290" i="3"/>
  <c r="K204" i="3"/>
  <c r="K233" i="3"/>
  <c r="G243" i="3"/>
  <c r="E273" i="3"/>
  <c r="M273" i="3" s="1"/>
  <c r="G279" i="3"/>
  <c r="H291" i="3"/>
  <c r="E238" i="3"/>
  <c r="M238" i="3" s="1"/>
  <c r="I252" i="3"/>
  <c r="G63" i="14" s="1"/>
  <c r="F272" i="3"/>
  <c r="G278" i="3"/>
  <c r="K300" i="3"/>
  <c r="I55" i="14" s="1"/>
  <c r="H296" i="3"/>
  <c r="H300" i="3"/>
  <c r="F237" i="3"/>
  <c r="G274" i="3"/>
  <c r="J252" i="3"/>
  <c r="H63" i="14" s="1"/>
  <c r="I290" i="3"/>
  <c r="G196" i="3"/>
  <c r="F227" i="3"/>
  <c r="G238" i="3"/>
  <c r="G268" i="3"/>
  <c r="I275" i="3"/>
  <c r="G51" i="14" s="1"/>
  <c r="F51" i="14" s="1"/>
  <c r="J290" i="3"/>
  <c r="G204" i="3"/>
  <c r="G233" i="3"/>
  <c r="I239" i="3"/>
  <c r="E260" i="3"/>
  <c r="M260" i="3" s="1"/>
  <c r="I273" i="3"/>
  <c r="J278" i="3"/>
  <c r="I187" i="3"/>
  <c r="G40" i="14" s="1"/>
  <c r="I196" i="3"/>
  <c r="H227" i="3"/>
  <c r="I238" i="3"/>
  <c r="F260" i="3"/>
  <c r="J273" i="3"/>
  <c r="K278" i="3"/>
  <c r="G296" i="3"/>
  <c r="I223" i="3"/>
  <c r="J237" i="3"/>
  <c r="G258" i="3"/>
  <c r="J268" i="3"/>
  <c r="H48" i="14" s="1"/>
  <c r="L278" i="3"/>
  <c r="I296" i="3"/>
  <c r="G52" i="14" s="1"/>
  <c r="K190" i="3"/>
  <c r="I41" i="14" s="1"/>
  <c r="J223" i="3"/>
  <c r="K237" i="3"/>
  <c r="H258" i="3"/>
  <c r="K268" i="3"/>
  <c r="E278" i="3"/>
  <c r="G291" i="3"/>
  <c r="K205" i="3"/>
  <c r="L236" i="3"/>
  <c r="H252" i="3"/>
  <c r="I260" i="3"/>
  <c r="E274" i="3"/>
  <c r="M274" i="3" s="1"/>
  <c r="I287" i="3"/>
  <c r="K296" i="3"/>
  <c r="I52" i="14" s="1"/>
  <c r="E236" i="3"/>
  <c r="J260" i="3"/>
  <c r="F273" i="3"/>
  <c r="H279" i="3"/>
  <c r="H290" i="3"/>
  <c r="L300" i="3"/>
  <c r="E300" i="3"/>
  <c r="F236" i="3"/>
  <c r="G239" i="3"/>
  <c r="F196" i="3"/>
  <c r="I279" i="3"/>
  <c r="G300" i="3"/>
  <c r="F204" i="3"/>
  <c r="F233" i="3"/>
  <c r="H239" i="3"/>
  <c r="L258" i="3"/>
  <c r="H272" i="3"/>
  <c r="H187" i="3"/>
  <c r="G205" i="3"/>
  <c r="H236" i="3"/>
  <c r="K243" i="3"/>
  <c r="F261" i="3"/>
  <c r="I274" i="3"/>
  <c r="K279" i="3"/>
  <c r="H204" i="3"/>
  <c r="H233" i="3"/>
  <c r="J239" i="3"/>
  <c r="G261" i="3"/>
  <c r="J274" i="3"/>
  <c r="F287" i="3"/>
  <c r="J187" i="3"/>
  <c r="H40" i="14" s="1"/>
  <c r="J196" i="3"/>
  <c r="H42" i="14" s="1"/>
  <c r="I227" i="3"/>
  <c r="J238" i="3"/>
  <c r="G259" i="3"/>
  <c r="K272" i="3"/>
  <c r="G287" i="3"/>
  <c r="J227" i="3"/>
  <c r="K238" i="3"/>
  <c r="H259" i="3"/>
  <c r="L272" i="3"/>
  <c r="F279" i="3"/>
  <c r="J296" i="3"/>
  <c r="H52" i="14" s="1"/>
  <c r="K223" i="3"/>
  <c r="L237" i="3"/>
  <c r="I258" i="3"/>
  <c r="J261" i="3"/>
  <c r="F275" i="3"/>
  <c r="F239" i="3"/>
  <c r="J258" i="3"/>
  <c r="K261" i="3"/>
  <c r="F274" i="3"/>
  <c r="J287" i="3"/>
  <c r="J291" i="3"/>
  <c r="H50" i="14" s="1"/>
  <c r="I291" i="3"/>
  <c r="G50" i="14" s="1"/>
  <c r="E187" i="3"/>
  <c r="L205" i="3"/>
  <c r="Q51" i="15" s="1"/>
  <c r="L287" i="3"/>
  <c r="Q60" i="15" s="1"/>
  <c r="G60" i="15" s="1"/>
  <c r="N60" i="15" s="1"/>
  <c r="E239" i="3"/>
  <c r="L233" i="3"/>
  <c r="L279" i="3"/>
  <c r="L187" i="3"/>
  <c r="E296" i="3"/>
  <c r="E223" i="3"/>
  <c r="E287" i="3"/>
  <c r="E227" i="3"/>
  <c r="E233" i="3"/>
  <c r="L252" i="3"/>
  <c r="L268" i="3"/>
  <c r="L227" i="3"/>
  <c r="L243" i="3"/>
  <c r="Q66" i="15" s="1"/>
  <c r="G66" i="15" s="1"/>
  <c r="N66" i="15" s="1"/>
  <c r="L296" i="3"/>
  <c r="Q61" i="15" s="1"/>
  <c r="G61" i="15" s="1"/>
  <c r="N61" i="15" s="1"/>
  <c r="L261" i="3"/>
  <c r="L291" i="3"/>
  <c r="E205" i="3"/>
  <c r="E243" i="3"/>
  <c r="L223" i="3"/>
  <c r="Q53" i="15" s="1"/>
  <c r="G53" i="15" s="1"/>
  <c r="N53" i="15" s="1"/>
  <c r="E268" i="3"/>
  <c r="E261" i="3"/>
  <c r="E275" i="3"/>
  <c r="L190" i="3"/>
  <c r="L196" i="3"/>
  <c r="Q55" i="15" s="1"/>
  <c r="G55" i="15" s="1"/>
  <c r="N55" i="15" s="1"/>
  <c r="L275" i="3"/>
  <c r="L239" i="3"/>
  <c r="E291" i="3"/>
  <c r="E196" i="3"/>
  <c r="E279" i="3"/>
  <c r="E252" i="3"/>
  <c r="E190" i="3"/>
  <c r="M10208" i="3"/>
  <c r="M10030" i="3"/>
  <c r="E10130" i="3"/>
  <c r="L9710" i="3"/>
  <c r="M9556" i="3"/>
  <c r="M10170" i="3"/>
  <c r="M9228" i="3"/>
  <c r="M9610" i="3"/>
  <c r="M9452" i="3"/>
  <c r="M9352" i="3"/>
  <c r="M9595" i="3"/>
  <c r="M9041" i="3"/>
  <c r="M8630" i="3"/>
  <c r="E8730" i="3"/>
  <c r="M8721" i="3"/>
  <c r="M9190" i="3"/>
  <c r="M7601" i="3"/>
  <c r="L8170" i="3"/>
  <c r="M6844" i="3"/>
  <c r="E6910" i="3"/>
  <c r="M6408" i="3"/>
  <c r="E6490" i="3"/>
  <c r="M6278" i="3"/>
  <c r="E6350" i="3"/>
  <c r="M5444" i="3"/>
  <c r="E5510" i="3"/>
  <c r="L4390" i="3"/>
  <c r="M4364" i="3"/>
  <c r="L4950" i="3"/>
  <c r="M4376" i="3"/>
  <c r="M3612" i="3"/>
  <c r="E3690" i="3"/>
  <c r="M3432" i="3"/>
  <c r="E3550" i="3"/>
  <c r="L3410" i="3"/>
  <c r="M3357" i="3"/>
  <c r="E3270" i="3"/>
  <c r="M3261" i="3"/>
  <c r="M2027" i="3"/>
  <c r="M2026" i="3"/>
  <c r="M2152" i="3"/>
  <c r="M2021" i="3"/>
  <c r="M2017" i="3"/>
  <c r="M2016" i="3"/>
  <c r="M2015" i="3"/>
  <c r="M2022" i="3"/>
  <c r="M2030" i="3"/>
  <c r="M2150" i="3"/>
  <c r="M2028" i="3"/>
  <c r="M2019" i="3"/>
  <c r="M2153" i="3"/>
  <c r="M2018" i="3"/>
  <c r="M2025" i="3"/>
  <c r="M2029" i="3"/>
  <c r="M2023" i="3"/>
  <c r="M2031" i="3"/>
  <c r="M2014" i="3"/>
  <c r="M2151" i="3"/>
  <c r="M2024" i="3"/>
  <c r="M2020" i="3"/>
  <c r="E2010" i="3"/>
  <c r="M1895" i="3"/>
  <c r="M1228" i="3"/>
  <c r="E1310" i="3"/>
  <c r="M2212" i="3"/>
  <c r="N117" i="15"/>
  <c r="N118" i="15" s="1"/>
  <c r="G118" i="15"/>
  <c r="L449" i="3"/>
  <c r="L140" i="15"/>
  <c r="L137" i="15" s="1"/>
  <c r="L133" i="15"/>
  <c r="L82" i="15"/>
  <c r="M5675" i="3"/>
  <c r="M7355" i="3"/>
  <c r="E449" i="3"/>
  <c r="N26" i="15"/>
  <c r="N28" i="15" s="1"/>
  <c r="G28" i="15"/>
  <c r="L8590" i="3"/>
  <c r="M4897" i="3"/>
  <c r="G81" i="15"/>
  <c r="N79" i="15"/>
  <c r="N81" i="15" s="1"/>
  <c r="E10270" i="3"/>
  <c r="I133" i="15" l="1"/>
  <c r="F50" i="14"/>
  <c r="Q73" i="15"/>
  <c r="M279" i="3"/>
  <c r="M261" i="3"/>
  <c r="G46" i="14"/>
  <c r="H39" i="14"/>
  <c r="G42" i="14"/>
  <c r="N104" i="15"/>
  <c r="N106" i="15" s="1"/>
  <c r="G106" i="15"/>
  <c r="G120" i="15" s="1"/>
  <c r="L304" i="3"/>
  <c r="L448" i="3" s="1"/>
  <c r="L601" i="3" s="1"/>
  <c r="L450" i="3" s="1"/>
  <c r="Q69" i="15"/>
  <c r="Q71" i="15" s="1"/>
  <c r="N43" i="15"/>
  <c r="N46" i="15" s="1"/>
  <c r="G46" i="15"/>
  <c r="N120" i="15"/>
  <c r="M10002" i="3"/>
  <c r="M10008" i="3"/>
  <c r="M10133" i="3"/>
  <c r="M9998" i="3"/>
  <c r="M10005" i="3"/>
  <c r="M10009" i="3"/>
  <c r="M10003" i="3"/>
  <c r="M10011" i="3"/>
  <c r="M9994" i="3"/>
  <c r="M10131" i="3"/>
  <c r="M10004" i="3"/>
  <c r="M10000" i="3"/>
  <c r="M10007" i="3"/>
  <c r="M10006" i="3"/>
  <c r="M10132" i="3"/>
  <c r="M10001" i="3"/>
  <c r="M9997" i="3"/>
  <c r="M9996" i="3"/>
  <c r="M9995" i="3"/>
  <c r="M10010" i="3"/>
  <c r="M10130" i="3"/>
  <c r="M9999" i="3"/>
  <c r="P66" i="15"/>
  <c r="F66" i="15" s="1"/>
  <c r="M243" i="3"/>
  <c r="G69" i="15"/>
  <c r="M278" i="3"/>
  <c r="E49" i="14"/>
  <c r="P59" i="15"/>
  <c r="F59" i="15" s="1"/>
  <c r="H49" i="14"/>
  <c r="G43" i="14"/>
  <c r="M259" i="3"/>
  <c r="E47" i="14"/>
  <c r="M237" i="3"/>
  <c r="M272" i="3"/>
  <c r="I42" i="14"/>
  <c r="I39" i="14" s="1"/>
  <c r="P58" i="15"/>
  <c r="M290" i="3"/>
  <c r="G48" i="14"/>
  <c r="F41" i="14"/>
  <c r="M258" i="3"/>
  <c r="E46" i="14"/>
  <c r="P69" i="15"/>
  <c r="G49" i="14"/>
  <c r="M204" i="3"/>
  <c r="P81" i="15"/>
  <c r="F79" i="15"/>
  <c r="F81" i="15" s="1"/>
  <c r="P52" i="15"/>
  <c r="F52" i="15" s="1"/>
  <c r="M217" i="3"/>
  <c r="M192" i="3"/>
  <c r="M203" i="3"/>
  <c r="M220" i="3"/>
  <c r="M270" i="3"/>
  <c r="Q74" i="15"/>
  <c r="G74" i="15" s="1"/>
  <c r="N74" i="15" s="1"/>
  <c r="M230" i="3"/>
  <c r="M277" i="3"/>
  <c r="P74" i="15"/>
  <c r="F74" i="15" s="1"/>
  <c r="N97" i="15"/>
  <c r="N99" i="15" s="1"/>
  <c r="G99" i="15"/>
  <c r="M890" i="3"/>
  <c r="M766" i="3"/>
  <c r="M763" i="3"/>
  <c r="M770" i="3"/>
  <c r="M767" i="3"/>
  <c r="M769" i="3"/>
  <c r="M762" i="3"/>
  <c r="M760" i="3"/>
  <c r="M765" i="3"/>
  <c r="M755" i="3"/>
  <c r="M764" i="3"/>
  <c r="M758" i="3"/>
  <c r="M756" i="3"/>
  <c r="M891" i="3"/>
  <c r="M893" i="3"/>
  <c r="M757" i="3"/>
  <c r="M754" i="3"/>
  <c r="M759" i="3"/>
  <c r="M761" i="3"/>
  <c r="M771" i="3"/>
  <c r="M768" i="3"/>
  <c r="M892" i="3"/>
  <c r="M7067" i="3"/>
  <c r="M7066" i="3"/>
  <c r="M7192" i="3"/>
  <c r="M7061" i="3"/>
  <c r="M7057" i="3"/>
  <c r="M7056" i="3"/>
  <c r="M7055" i="3"/>
  <c r="M7062" i="3"/>
  <c r="M7070" i="3"/>
  <c r="M7190" i="3"/>
  <c r="M7068" i="3"/>
  <c r="M7059" i="3"/>
  <c r="M7193" i="3"/>
  <c r="M7058" i="3"/>
  <c r="M7065" i="3"/>
  <c r="M7069" i="3"/>
  <c r="M7063" i="3"/>
  <c r="M7071" i="3"/>
  <c r="M7054" i="3"/>
  <c r="M7191" i="3"/>
  <c r="M7064" i="3"/>
  <c r="M7060" i="3"/>
  <c r="M8049" i="3"/>
  <c r="M8042" i="3"/>
  <c r="M8040" i="3"/>
  <c r="M8045" i="3"/>
  <c r="M8035" i="3"/>
  <c r="M8044" i="3"/>
  <c r="M8038" i="3"/>
  <c r="M8036" i="3"/>
  <c r="M8171" i="3"/>
  <c r="M8173" i="3"/>
  <c r="M8037" i="3"/>
  <c r="M8034" i="3"/>
  <c r="M8039" i="3"/>
  <c r="M8041" i="3"/>
  <c r="M8051" i="3"/>
  <c r="M8048" i="3"/>
  <c r="M8172" i="3"/>
  <c r="M8170" i="3"/>
  <c r="M8046" i="3"/>
  <c r="M8043" i="3"/>
  <c r="M8050" i="3"/>
  <c r="M8047" i="3"/>
  <c r="M9727" i="3"/>
  <c r="M9852" i="3"/>
  <c r="M9717" i="3"/>
  <c r="M9715" i="3"/>
  <c r="M9722" i="3"/>
  <c r="M9730" i="3"/>
  <c r="M9850" i="3"/>
  <c r="M9728" i="3"/>
  <c r="M9719" i="3"/>
  <c r="M9853" i="3"/>
  <c r="M9718" i="3"/>
  <c r="M9725" i="3"/>
  <c r="M9729" i="3"/>
  <c r="M9723" i="3"/>
  <c r="M9731" i="3"/>
  <c r="M9714" i="3"/>
  <c r="M9851" i="3"/>
  <c r="M9724" i="3"/>
  <c r="M9720" i="3"/>
  <c r="M9726" i="3"/>
  <c r="M9721" i="3"/>
  <c r="M9716" i="3"/>
  <c r="M8191" i="3"/>
  <c r="M8174" i="3"/>
  <c r="M8311" i="3"/>
  <c r="M8184" i="3"/>
  <c r="M8180" i="3"/>
  <c r="M8187" i="3"/>
  <c r="M8186" i="3"/>
  <c r="M8312" i="3"/>
  <c r="M8181" i="3"/>
  <c r="M8177" i="3"/>
  <c r="M8176" i="3"/>
  <c r="M8175" i="3"/>
  <c r="M8182" i="3"/>
  <c r="M8190" i="3"/>
  <c r="M8310" i="3"/>
  <c r="M8188" i="3"/>
  <c r="M8179" i="3"/>
  <c r="M8313" i="3"/>
  <c r="M8178" i="3"/>
  <c r="M8185" i="3"/>
  <c r="M8189" i="3"/>
  <c r="M8183" i="3"/>
  <c r="M8738" i="3"/>
  <c r="M8746" i="3"/>
  <c r="M8735" i="3"/>
  <c r="M8747" i="3"/>
  <c r="M8871" i="3"/>
  <c r="M8743" i="3"/>
  <c r="M8749" i="3"/>
  <c r="M8741" i="3"/>
  <c r="M8873" i="3"/>
  <c r="M8750" i="3"/>
  <c r="M8739" i="3"/>
  <c r="M8736" i="3"/>
  <c r="M8751" i="3"/>
  <c r="M8745" i="3"/>
  <c r="M8748" i="3"/>
  <c r="M8737" i="3"/>
  <c r="M8870" i="3"/>
  <c r="M8872" i="3"/>
  <c r="M8744" i="3"/>
  <c r="M8742" i="3"/>
  <c r="M8740" i="3"/>
  <c r="M8734" i="3"/>
  <c r="M4691" i="3"/>
  <c r="M4674" i="3"/>
  <c r="M4811" i="3"/>
  <c r="M4684" i="3"/>
  <c r="M4680" i="3"/>
  <c r="M4687" i="3"/>
  <c r="M4686" i="3"/>
  <c r="M4812" i="3"/>
  <c r="M4681" i="3"/>
  <c r="M4677" i="3"/>
  <c r="M4676" i="3"/>
  <c r="M4675" i="3"/>
  <c r="M4682" i="3"/>
  <c r="M4690" i="3"/>
  <c r="M4810" i="3"/>
  <c r="M4688" i="3"/>
  <c r="M4679" i="3"/>
  <c r="M4689" i="3"/>
  <c r="M4813" i="3"/>
  <c r="M4683" i="3"/>
  <c r="M4678" i="3"/>
  <c r="M4685" i="3"/>
  <c r="M5807" i="3"/>
  <c r="M5806" i="3"/>
  <c r="M5932" i="3"/>
  <c r="M5801" i="3"/>
  <c r="M5797" i="3"/>
  <c r="M5796" i="3"/>
  <c r="M5795" i="3"/>
  <c r="M5802" i="3"/>
  <c r="M5810" i="3"/>
  <c r="M5930" i="3"/>
  <c r="M5808" i="3"/>
  <c r="M5799" i="3"/>
  <c r="M5933" i="3"/>
  <c r="M5798" i="3"/>
  <c r="M5805" i="3"/>
  <c r="M5809" i="3"/>
  <c r="M5803" i="3"/>
  <c r="M5811" i="3"/>
  <c r="M5794" i="3"/>
  <c r="M5931" i="3"/>
  <c r="M5804" i="3"/>
  <c r="M5800" i="3"/>
  <c r="M9295" i="3"/>
  <c r="M9310" i="3"/>
  <c r="M9308" i="3"/>
  <c r="M9433" i="3"/>
  <c r="M9298" i="3"/>
  <c r="M9305" i="3"/>
  <c r="M9309" i="3"/>
  <c r="M9303" i="3"/>
  <c r="M9432" i="3"/>
  <c r="M9297" i="3"/>
  <c r="M9311" i="3"/>
  <c r="M9294" i="3"/>
  <c r="M9431" i="3"/>
  <c r="M9304" i="3"/>
  <c r="M9300" i="3"/>
  <c r="M9307" i="3"/>
  <c r="M9306" i="3"/>
  <c r="M9301" i="3"/>
  <c r="M9296" i="3"/>
  <c r="M9302" i="3"/>
  <c r="M9430" i="3"/>
  <c r="M9299" i="3"/>
  <c r="M1331" i="3"/>
  <c r="M1314" i="3"/>
  <c r="M1451" i="3"/>
  <c r="M1324" i="3"/>
  <c r="M1320" i="3"/>
  <c r="M1327" i="3"/>
  <c r="M1326" i="3"/>
  <c r="M1452" i="3"/>
  <c r="M1321" i="3"/>
  <c r="M1317" i="3"/>
  <c r="M1316" i="3"/>
  <c r="M1315" i="3"/>
  <c r="M1322" i="3"/>
  <c r="M1330" i="3"/>
  <c r="M1450" i="3"/>
  <c r="M1328" i="3"/>
  <c r="M1319" i="3"/>
  <c r="M1453" i="3"/>
  <c r="M1318" i="3"/>
  <c r="M1325" i="3"/>
  <c r="M1329" i="3"/>
  <c r="M1323" i="3"/>
  <c r="M2867" i="3"/>
  <c r="M2866" i="3"/>
  <c r="M2992" i="3"/>
  <c r="M2861" i="3"/>
  <c r="M2857" i="3"/>
  <c r="M2856" i="3"/>
  <c r="M2855" i="3"/>
  <c r="M2862" i="3"/>
  <c r="M2870" i="3"/>
  <c r="M2990" i="3"/>
  <c r="M2868" i="3"/>
  <c r="M2859" i="3"/>
  <c r="M2993" i="3"/>
  <c r="M2858" i="3"/>
  <c r="M2865" i="3"/>
  <c r="M2869" i="3"/>
  <c r="M2863" i="3"/>
  <c r="M2871" i="3"/>
  <c r="M2854" i="3"/>
  <c r="M2991" i="3"/>
  <c r="M2864" i="3"/>
  <c r="M2860" i="3"/>
  <c r="M4113" i="3"/>
  <c r="M3978" i="3"/>
  <c r="M3985" i="3"/>
  <c r="M3989" i="3"/>
  <c r="M3977" i="3"/>
  <c r="M3991" i="3"/>
  <c r="M3974" i="3"/>
  <c r="M4111" i="3"/>
  <c r="M3988" i="3"/>
  <c r="M3983" i="3"/>
  <c r="M3987" i="3"/>
  <c r="M3986" i="3"/>
  <c r="M4112" i="3"/>
  <c r="M3981" i="3"/>
  <c r="M3976" i="3"/>
  <c r="M3980" i="3"/>
  <c r="M3975" i="3"/>
  <c r="M3982" i="3"/>
  <c r="M3990" i="3"/>
  <c r="M4110" i="3"/>
  <c r="M3984" i="3"/>
  <c r="M3979" i="3"/>
  <c r="M4127" i="3"/>
  <c r="M4126" i="3"/>
  <c r="M4252" i="3"/>
  <c r="M4121" i="3"/>
  <c r="M4117" i="3"/>
  <c r="M4116" i="3"/>
  <c r="M4115" i="3"/>
  <c r="M4122" i="3"/>
  <c r="M4130" i="3"/>
  <c r="M4250" i="3"/>
  <c r="M4128" i="3"/>
  <c r="M4119" i="3"/>
  <c r="M4253" i="3"/>
  <c r="M4118" i="3"/>
  <c r="M4125" i="3"/>
  <c r="M4129" i="3"/>
  <c r="M4123" i="3"/>
  <c r="M4131" i="3"/>
  <c r="M4114" i="3"/>
  <c r="M4251" i="3"/>
  <c r="M4124" i="3"/>
  <c r="M4120" i="3"/>
  <c r="M4971" i="3"/>
  <c r="M4954" i="3"/>
  <c r="M5091" i="3"/>
  <c r="M4964" i="3"/>
  <c r="M4960" i="3"/>
  <c r="M4967" i="3"/>
  <c r="M4966" i="3"/>
  <c r="M5092" i="3"/>
  <c r="M4961" i="3"/>
  <c r="M4957" i="3"/>
  <c r="M4956" i="3"/>
  <c r="M4955" i="3"/>
  <c r="M4962" i="3"/>
  <c r="M4970" i="3"/>
  <c r="M5090" i="3"/>
  <c r="M4968" i="3"/>
  <c r="M4959" i="3"/>
  <c r="M4965" i="3"/>
  <c r="M4969" i="3"/>
  <c r="M5093" i="3"/>
  <c r="M4963" i="3"/>
  <c r="M4958" i="3"/>
  <c r="M5793" i="3"/>
  <c r="M5658" i="3"/>
  <c r="M5665" i="3"/>
  <c r="M5669" i="3"/>
  <c r="M5663" i="3"/>
  <c r="M5671" i="3"/>
  <c r="M5654" i="3"/>
  <c r="M5791" i="3"/>
  <c r="M5664" i="3"/>
  <c r="M5660" i="3"/>
  <c r="M5667" i="3"/>
  <c r="M5666" i="3"/>
  <c r="M5792" i="3"/>
  <c r="M5661" i="3"/>
  <c r="M5657" i="3"/>
  <c r="M5656" i="3"/>
  <c r="M5655" i="3"/>
  <c r="M5662" i="3"/>
  <c r="M5670" i="3"/>
  <c r="M5790" i="3"/>
  <c r="M5668" i="3"/>
  <c r="M5659" i="3"/>
  <c r="M7613" i="3"/>
  <c r="M7478" i="3"/>
  <c r="M7485" i="3"/>
  <c r="M7489" i="3"/>
  <c r="M7483" i="3"/>
  <c r="M7491" i="3"/>
  <c r="M7474" i="3"/>
  <c r="M7611" i="3"/>
  <c r="M7484" i="3"/>
  <c r="M7480" i="3"/>
  <c r="M7487" i="3"/>
  <c r="M7486" i="3"/>
  <c r="M7612" i="3"/>
  <c r="M7481" i="3"/>
  <c r="M7477" i="3"/>
  <c r="M7476" i="3"/>
  <c r="M7475" i="3"/>
  <c r="M7482" i="3"/>
  <c r="M7490" i="3"/>
  <c r="M7610" i="3"/>
  <c r="M7488" i="3"/>
  <c r="M7479" i="3"/>
  <c r="E51" i="14"/>
  <c r="M275" i="3"/>
  <c r="M223" i="3"/>
  <c r="P53" i="15"/>
  <c r="F53" i="15" s="1"/>
  <c r="M239" i="3"/>
  <c r="I48" i="14"/>
  <c r="I49" i="14"/>
  <c r="F63" i="14"/>
  <c r="I45" i="14"/>
  <c r="F47" i="14"/>
  <c r="I46" i="14"/>
  <c r="M3287" i="3"/>
  <c r="M3286" i="3"/>
  <c r="M3412" i="3"/>
  <c r="M3281" i="3"/>
  <c r="M3277" i="3"/>
  <c r="M3276" i="3"/>
  <c r="M3275" i="3"/>
  <c r="M3282" i="3"/>
  <c r="M3290" i="3"/>
  <c r="M3410" i="3"/>
  <c r="M3288" i="3"/>
  <c r="M3279" i="3"/>
  <c r="M3413" i="3"/>
  <c r="M3278" i="3"/>
  <c r="M3285" i="3"/>
  <c r="M3289" i="3"/>
  <c r="M3283" i="3"/>
  <c r="M3291" i="3"/>
  <c r="M3274" i="3"/>
  <c r="M3411" i="3"/>
  <c r="M3284" i="3"/>
  <c r="M3280" i="3"/>
  <c r="M241" i="3"/>
  <c r="M212" i="3"/>
  <c r="M206" i="3"/>
  <c r="M218" i="3"/>
  <c r="M257" i="3"/>
  <c r="M293" i="3"/>
  <c r="F54" i="14"/>
  <c r="M1462" i="3"/>
  <c r="M1456" i="3"/>
  <c r="M1591" i="3"/>
  <c r="M1593" i="3"/>
  <c r="M1457" i="3"/>
  <c r="M1454" i="3"/>
  <c r="M1590" i="3"/>
  <c r="M1461" i="3"/>
  <c r="M1471" i="3"/>
  <c r="M1468" i="3"/>
  <c r="M1592" i="3"/>
  <c r="M1469" i="3"/>
  <c r="M1466" i="3"/>
  <c r="M1463" i="3"/>
  <c r="M1470" i="3"/>
  <c r="M1467" i="3"/>
  <c r="M1458" i="3"/>
  <c r="M1460" i="3"/>
  <c r="M1465" i="3"/>
  <c r="M1455" i="3"/>
  <c r="M1464" i="3"/>
  <c r="M1459" i="3"/>
  <c r="M895" i="3"/>
  <c r="M902" i="3"/>
  <c r="M910" i="3"/>
  <c r="M1030" i="3"/>
  <c r="M908" i="3"/>
  <c r="M899" i="3"/>
  <c r="M1033" i="3"/>
  <c r="M898" i="3"/>
  <c r="M905" i="3"/>
  <c r="M909" i="3"/>
  <c r="M903" i="3"/>
  <c r="M911" i="3"/>
  <c r="M894" i="3"/>
  <c r="M1031" i="3"/>
  <c r="M904" i="3"/>
  <c r="M900" i="3"/>
  <c r="M907" i="3"/>
  <c r="M906" i="3"/>
  <c r="M1032" i="3"/>
  <c r="M901" i="3"/>
  <c r="M897" i="3"/>
  <c r="M896" i="3"/>
  <c r="C36" i="16"/>
  <c r="I33" i="16"/>
  <c r="C35" i="16"/>
  <c r="C5" i="16" s="1"/>
  <c r="M2853" i="3"/>
  <c r="M2718" i="3"/>
  <c r="M2725" i="3"/>
  <c r="M2729" i="3"/>
  <c r="M2723" i="3"/>
  <c r="M2731" i="3"/>
  <c r="M2714" i="3"/>
  <c r="M2851" i="3"/>
  <c r="M2724" i="3"/>
  <c r="M2720" i="3"/>
  <c r="M2727" i="3"/>
  <c r="M2726" i="3"/>
  <c r="M2852" i="3"/>
  <c r="M2721" i="3"/>
  <c r="M2717" i="3"/>
  <c r="M2716" i="3"/>
  <c r="M2715" i="3"/>
  <c r="M2722" i="3"/>
  <c r="M2730" i="3"/>
  <c r="M2850" i="3"/>
  <c r="M2728" i="3"/>
  <c r="M2719" i="3"/>
  <c r="M6073" i="3"/>
  <c r="M5938" i="3"/>
  <c r="M5945" i="3"/>
  <c r="M5949" i="3"/>
  <c r="M5943" i="3"/>
  <c r="M5951" i="3"/>
  <c r="M5934" i="3"/>
  <c r="M6071" i="3"/>
  <c r="M5944" i="3"/>
  <c r="M5940" i="3"/>
  <c r="M5947" i="3"/>
  <c r="M5946" i="3"/>
  <c r="M6072" i="3"/>
  <c r="M5941" i="3"/>
  <c r="M5937" i="3"/>
  <c r="M5936" i="3"/>
  <c r="M5935" i="3"/>
  <c r="M5942" i="3"/>
  <c r="M5950" i="3"/>
  <c r="M6070" i="3"/>
  <c r="M5948" i="3"/>
  <c r="M5939" i="3"/>
  <c r="M8467" i="3"/>
  <c r="M8466" i="3"/>
  <c r="M8592" i="3"/>
  <c r="M8461" i="3"/>
  <c r="M8457" i="3"/>
  <c r="M8456" i="3"/>
  <c r="M8455" i="3"/>
  <c r="M8462" i="3"/>
  <c r="M8470" i="3"/>
  <c r="M8590" i="3"/>
  <c r="M8468" i="3"/>
  <c r="M8459" i="3"/>
  <c r="M8593" i="3"/>
  <c r="M8458" i="3"/>
  <c r="M8465" i="3"/>
  <c r="M8469" i="3"/>
  <c r="M8463" i="3"/>
  <c r="M8471" i="3"/>
  <c r="M8454" i="3"/>
  <c r="M8591" i="3"/>
  <c r="M8464" i="3"/>
  <c r="M8460" i="3"/>
  <c r="M7893" i="3"/>
  <c r="M7758" i="3"/>
  <c r="M7765" i="3"/>
  <c r="M7769" i="3"/>
  <c r="M7763" i="3"/>
  <c r="M7771" i="3"/>
  <c r="M7754" i="3"/>
  <c r="M7891" i="3"/>
  <c r="M7764" i="3"/>
  <c r="M7760" i="3"/>
  <c r="M7767" i="3"/>
  <c r="M7766" i="3"/>
  <c r="M7892" i="3"/>
  <c r="M7761" i="3"/>
  <c r="M7757" i="3"/>
  <c r="M7756" i="3"/>
  <c r="M7755" i="3"/>
  <c r="M7762" i="3"/>
  <c r="M7770" i="3"/>
  <c r="M7890" i="3"/>
  <c r="M7768" i="3"/>
  <c r="M7759" i="3"/>
  <c r="M9445" i="3"/>
  <c r="M9443" i="3"/>
  <c r="M9451" i="3"/>
  <c r="M9434" i="3"/>
  <c r="M9571" i="3"/>
  <c r="M9444" i="3"/>
  <c r="M9440" i="3"/>
  <c r="M9448" i="3"/>
  <c r="M9447" i="3"/>
  <c r="M9446" i="3"/>
  <c r="M9572" i="3"/>
  <c r="M9441" i="3"/>
  <c r="M9437" i="3"/>
  <c r="M9436" i="3"/>
  <c r="M9435" i="3"/>
  <c r="M9442" i="3"/>
  <c r="M9450" i="3"/>
  <c r="M9570" i="3"/>
  <c r="M9439" i="3"/>
  <c r="M9573" i="3"/>
  <c r="M9438" i="3"/>
  <c r="M9449" i="3"/>
  <c r="M6633" i="3"/>
  <c r="M6498" i="3"/>
  <c r="M6505" i="3"/>
  <c r="M6509" i="3"/>
  <c r="M6503" i="3"/>
  <c r="M6511" i="3"/>
  <c r="M6494" i="3"/>
  <c r="M6631" i="3"/>
  <c r="M6504" i="3"/>
  <c r="M6500" i="3"/>
  <c r="M6507" i="3"/>
  <c r="M6506" i="3"/>
  <c r="M6632" i="3"/>
  <c r="M6501" i="3"/>
  <c r="M6497" i="3"/>
  <c r="M6496" i="3"/>
  <c r="M6495" i="3"/>
  <c r="M6502" i="3"/>
  <c r="M6510" i="3"/>
  <c r="M6630" i="3"/>
  <c r="M6508" i="3"/>
  <c r="M6499" i="3"/>
  <c r="M9022" i="3"/>
  <c r="M9028" i="3"/>
  <c r="M9153" i="3"/>
  <c r="M9018" i="3"/>
  <c r="M9025" i="3"/>
  <c r="M9029" i="3"/>
  <c r="M9023" i="3"/>
  <c r="M9027" i="3"/>
  <c r="M9152" i="3"/>
  <c r="M9017" i="3"/>
  <c r="M9031" i="3"/>
  <c r="M9014" i="3"/>
  <c r="M9151" i="3"/>
  <c r="M9024" i="3"/>
  <c r="M9020" i="3"/>
  <c r="M9026" i="3"/>
  <c r="M9021" i="3"/>
  <c r="M9016" i="3"/>
  <c r="M9015" i="3"/>
  <c r="M9030" i="3"/>
  <c r="M9150" i="3"/>
  <c r="M9019" i="3"/>
  <c r="M7053" i="3"/>
  <c r="M6918" i="3"/>
  <c r="M6925" i="3"/>
  <c r="M6929" i="3"/>
  <c r="M6923" i="3"/>
  <c r="M6931" i="3"/>
  <c r="M6914" i="3"/>
  <c r="M7051" i="3"/>
  <c r="M6924" i="3"/>
  <c r="M6920" i="3"/>
  <c r="M6927" i="3"/>
  <c r="M6926" i="3"/>
  <c r="M7052" i="3"/>
  <c r="M6921" i="3"/>
  <c r="M6917" i="3"/>
  <c r="M6916" i="3"/>
  <c r="M6915" i="3"/>
  <c r="M6922" i="3"/>
  <c r="M6930" i="3"/>
  <c r="M7050" i="3"/>
  <c r="M6928" i="3"/>
  <c r="M6919" i="3"/>
  <c r="Q75" i="15"/>
  <c r="G73" i="15"/>
  <c r="E43" i="14"/>
  <c r="P51" i="15"/>
  <c r="M205" i="3"/>
  <c r="P61" i="15"/>
  <c r="F61" i="15" s="1"/>
  <c r="E52" i="14"/>
  <c r="M296" i="3"/>
  <c r="M10147" i="3"/>
  <c r="M10272" i="3"/>
  <c r="M10137" i="3"/>
  <c r="M10135" i="3"/>
  <c r="M10142" i="3"/>
  <c r="M10150" i="3"/>
  <c r="M10270" i="3"/>
  <c r="M10148" i="3"/>
  <c r="M10139" i="3"/>
  <c r="M10273" i="3"/>
  <c r="M10138" i="3"/>
  <c r="M10145" i="3"/>
  <c r="M10149" i="3"/>
  <c r="M10143" i="3"/>
  <c r="M10274" i="3"/>
  <c r="M10151" i="3"/>
  <c r="M10134" i="3"/>
  <c r="M10271" i="3"/>
  <c r="M10144" i="3"/>
  <c r="M10140" i="3"/>
  <c r="M10146" i="3"/>
  <c r="M10141" i="3"/>
  <c r="M10136" i="3"/>
  <c r="M2013" i="3"/>
  <c r="M1878" i="3"/>
  <c r="M1885" i="3"/>
  <c r="M1889" i="3"/>
  <c r="M1883" i="3"/>
  <c r="M1891" i="3"/>
  <c r="M1874" i="3"/>
  <c r="M2011" i="3"/>
  <c r="M1884" i="3"/>
  <c r="M1880" i="3"/>
  <c r="M1887" i="3"/>
  <c r="M1886" i="3"/>
  <c r="M2012" i="3"/>
  <c r="M1881" i="3"/>
  <c r="M1877" i="3"/>
  <c r="M1876" i="3"/>
  <c r="M1875" i="3"/>
  <c r="M1882" i="3"/>
  <c r="M1890" i="3"/>
  <c r="M2010" i="3"/>
  <c r="M1888" i="3"/>
  <c r="M1879" i="3"/>
  <c r="M3273" i="3"/>
  <c r="M3138" i="3"/>
  <c r="M3145" i="3"/>
  <c r="M3149" i="3"/>
  <c r="M3143" i="3"/>
  <c r="M3151" i="3"/>
  <c r="M3134" i="3"/>
  <c r="M3271" i="3"/>
  <c r="M3144" i="3"/>
  <c r="M3140" i="3"/>
  <c r="M3147" i="3"/>
  <c r="M3146" i="3"/>
  <c r="M3272" i="3"/>
  <c r="M3141" i="3"/>
  <c r="M3137" i="3"/>
  <c r="M3136" i="3"/>
  <c r="M3135" i="3"/>
  <c r="M3142" i="3"/>
  <c r="M3150" i="3"/>
  <c r="M3270" i="3"/>
  <c r="M3148" i="3"/>
  <c r="M3139" i="3"/>
  <c r="E42" i="14"/>
  <c r="P55" i="15"/>
  <c r="F55" i="15" s="1"/>
  <c r="M196" i="3"/>
  <c r="M268" i="3"/>
  <c r="E48" i="14"/>
  <c r="Q65" i="15"/>
  <c r="P65" i="15"/>
  <c r="M227" i="3"/>
  <c r="E44" i="14"/>
  <c r="Q54" i="15"/>
  <c r="G54" i="15" s="1"/>
  <c r="N54" i="15" s="1"/>
  <c r="H46" i="14"/>
  <c r="F46" i="14" s="1"/>
  <c r="H44" i="14"/>
  <c r="I43" i="14"/>
  <c r="F52" i="14"/>
  <c r="H43" i="14"/>
  <c r="G58" i="15"/>
  <c r="G45" i="14"/>
  <c r="M615" i="3"/>
  <c r="M622" i="3"/>
  <c r="M630" i="3"/>
  <c r="M750" i="3"/>
  <c r="M628" i="3"/>
  <c r="M619" i="3"/>
  <c r="M753" i="3"/>
  <c r="M618" i="3"/>
  <c r="M625" i="3"/>
  <c r="M629" i="3"/>
  <c r="M623" i="3"/>
  <c r="M631" i="3"/>
  <c r="M614" i="3"/>
  <c r="M751" i="3"/>
  <c r="M624" i="3"/>
  <c r="M620" i="3"/>
  <c r="M627" i="3"/>
  <c r="M626" i="3"/>
  <c r="M752" i="3"/>
  <c r="M621" i="3"/>
  <c r="M617" i="3"/>
  <c r="M616" i="3"/>
  <c r="E304" i="3"/>
  <c r="E448" i="3" s="1"/>
  <c r="E601" i="3" s="1"/>
  <c r="N124" i="15"/>
  <c r="N127" i="15" s="1"/>
  <c r="G127" i="15"/>
  <c r="M215" i="3"/>
  <c r="M211" i="3"/>
  <c r="M229" i="3"/>
  <c r="M271" i="3"/>
  <c r="M209" i="3"/>
  <c r="M200" i="3"/>
  <c r="M214" i="3"/>
  <c r="M195" i="3"/>
  <c r="M208" i="3"/>
  <c r="M284" i="3"/>
  <c r="M269" i="3"/>
  <c r="G23" i="15"/>
  <c r="G48" i="15" s="1"/>
  <c r="N13" i="15"/>
  <c r="N23" i="15" s="1"/>
  <c r="N48" i="15" s="1"/>
  <c r="G101" i="15"/>
  <c r="M6651" i="3"/>
  <c r="M6634" i="3"/>
  <c r="M6771" i="3"/>
  <c r="M6644" i="3"/>
  <c r="M6640" i="3"/>
  <c r="M6647" i="3"/>
  <c r="M6646" i="3"/>
  <c r="M6772" i="3"/>
  <c r="M6641" i="3"/>
  <c r="M6637" i="3"/>
  <c r="M6636" i="3"/>
  <c r="M6635" i="3"/>
  <c r="M6642" i="3"/>
  <c r="M6650" i="3"/>
  <c r="M6770" i="3"/>
  <c r="M6648" i="3"/>
  <c r="M6639" i="3"/>
  <c r="M6773" i="3"/>
  <c r="M6638" i="3"/>
  <c r="M6645" i="3"/>
  <c r="M6649" i="3"/>
  <c r="M6643" i="3"/>
  <c r="M4815" i="3"/>
  <c r="M4822" i="3"/>
  <c r="M4830" i="3"/>
  <c r="M4950" i="3"/>
  <c r="M4828" i="3"/>
  <c r="M4819" i="3"/>
  <c r="M4953" i="3"/>
  <c r="M4818" i="3"/>
  <c r="M4825" i="3"/>
  <c r="M4829" i="3"/>
  <c r="M4823" i="3"/>
  <c r="M4831" i="3"/>
  <c r="M4814" i="3"/>
  <c r="M4951" i="3"/>
  <c r="M4824" i="3"/>
  <c r="M4820" i="3"/>
  <c r="M4826" i="3"/>
  <c r="M4816" i="3"/>
  <c r="M4952" i="3"/>
  <c r="M4821" i="3"/>
  <c r="M4827" i="3"/>
  <c r="M4817" i="3"/>
  <c r="M7347" i="3"/>
  <c r="M7346" i="3"/>
  <c r="M7472" i="3"/>
  <c r="M7341" i="3"/>
  <c r="M7337" i="3"/>
  <c r="M7336" i="3"/>
  <c r="M7335" i="3"/>
  <c r="M7342" i="3"/>
  <c r="M7350" i="3"/>
  <c r="M7470" i="3"/>
  <c r="M7348" i="3"/>
  <c r="M7339" i="3"/>
  <c r="M7473" i="3"/>
  <c r="M7338" i="3"/>
  <c r="M7345" i="3"/>
  <c r="M7349" i="3"/>
  <c r="M7343" i="3"/>
  <c r="M7351" i="3"/>
  <c r="M7334" i="3"/>
  <c r="M7471" i="3"/>
  <c r="M7344" i="3"/>
  <c r="M7340" i="3"/>
  <c r="M9867" i="3"/>
  <c r="M9992" i="3"/>
  <c r="M9857" i="3"/>
  <c r="M9855" i="3"/>
  <c r="M9862" i="3"/>
  <c r="M9870" i="3"/>
  <c r="M9990" i="3"/>
  <c r="M9868" i="3"/>
  <c r="M9859" i="3"/>
  <c r="M9993" i="3"/>
  <c r="M9858" i="3"/>
  <c r="M9865" i="3"/>
  <c r="M9869" i="3"/>
  <c r="M9863" i="3"/>
  <c r="M9871" i="3"/>
  <c r="M9854" i="3"/>
  <c r="M9991" i="3"/>
  <c r="M9864" i="3"/>
  <c r="M9860" i="3"/>
  <c r="M9866" i="3"/>
  <c r="M9861" i="3"/>
  <c r="M9856" i="3"/>
  <c r="M1051" i="3"/>
  <c r="M1034" i="3"/>
  <c r="M1171" i="3"/>
  <c r="M1044" i="3"/>
  <c r="M1040" i="3"/>
  <c r="M1047" i="3"/>
  <c r="M1046" i="3"/>
  <c r="M1172" i="3"/>
  <c r="M1041" i="3"/>
  <c r="M1037" i="3"/>
  <c r="M1036" i="3"/>
  <c r="M1035" i="3"/>
  <c r="M1042" i="3"/>
  <c r="M1050" i="3"/>
  <c r="M1170" i="3"/>
  <c r="M1048" i="3"/>
  <c r="M1039" i="3"/>
  <c r="M1173" i="3"/>
  <c r="M1038" i="3"/>
  <c r="M1045" i="3"/>
  <c r="M1049" i="3"/>
  <c r="M1043" i="3"/>
  <c r="M2307" i="3"/>
  <c r="M2306" i="3"/>
  <c r="M2432" i="3"/>
  <c r="M2301" i="3"/>
  <c r="M2297" i="3"/>
  <c r="M2296" i="3"/>
  <c r="M2295" i="3"/>
  <c r="M2302" i="3"/>
  <c r="M2310" i="3"/>
  <c r="M2430" i="3"/>
  <c r="M2308" i="3"/>
  <c r="M2299" i="3"/>
  <c r="M2433" i="3"/>
  <c r="M2298" i="3"/>
  <c r="M2305" i="3"/>
  <c r="M2309" i="3"/>
  <c r="M2303" i="3"/>
  <c r="M2311" i="3"/>
  <c r="M2294" i="3"/>
  <c r="M2431" i="3"/>
  <c r="M2304" i="3"/>
  <c r="M2300" i="3"/>
  <c r="M3133" i="3"/>
  <c r="M2998" i="3"/>
  <c r="M3005" i="3"/>
  <c r="M3009" i="3"/>
  <c r="M3003" i="3"/>
  <c r="M3011" i="3"/>
  <c r="M2994" i="3"/>
  <c r="M3131" i="3"/>
  <c r="M3004" i="3"/>
  <c r="M3000" i="3"/>
  <c r="M3007" i="3"/>
  <c r="M3006" i="3"/>
  <c r="M3132" i="3"/>
  <c r="M3001" i="3"/>
  <c r="M2997" i="3"/>
  <c r="M2996" i="3"/>
  <c r="M2995" i="3"/>
  <c r="M3002" i="3"/>
  <c r="M3010" i="3"/>
  <c r="M3130" i="3"/>
  <c r="M3008" i="3"/>
  <c r="M2999" i="3"/>
  <c r="M5527" i="3"/>
  <c r="M5526" i="3"/>
  <c r="M5652" i="3"/>
  <c r="M5521" i="3"/>
  <c r="M5517" i="3"/>
  <c r="M5516" i="3"/>
  <c r="M5515" i="3"/>
  <c r="M5522" i="3"/>
  <c r="M5530" i="3"/>
  <c r="M5650" i="3"/>
  <c r="M5528" i="3"/>
  <c r="M5519" i="3"/>
  <c r="M5653" i="3"/>
  <c r="M5518" i="3"/>
  <c r="M5525" i="3"/>
  <c r="M5529" i="3"/>
  <c r="M5523" i="3"/>
  <c r="M5531" i="3"/>
  <c r="M5514" i="3"/>
  <c r="M5651" i="3"/>
  <c r="M5524" i="3"/>
  <c r="M5520" i="3"/>
  <c r="M7627" i="3"/>
  <c r="M7626" i="3"/>
  <c r="M7752" i="3"/>
  <c r="M7621" i="3"/>
  <c r="M7617" i="3"/>
  <c r="M7616" i="3"/>
  <c r="M7615" i="3"/>
  <c r="M7622" i="3"/>
  <c r="M7630" i="3"/>
  <c r="M7750" i="3"/>
  <c r="M7628" i="3"/>
  <c r="M7619" i="3"/>
  <c r="M7753" i="3"/>
  <c r="M7618" i="3"/>
  <c r="M7625" i="3"/>
  <c r="M7629" i="3"/>
  <c r="M7623" i="3"/>
  <c r="M7631" i="3"/>
  <c r="M7614" i="3"/>
  <c r="M7751" i="3"/>
  <c r="M7624" i="3"/>
  <c r="M7620" i="3"/>
  <c r="M252" i="3"/>
  <c r="E63" i="14"/>
  <c r="P73" i="15"/>
  <c r="E40" i="14"/>
  <c r="M187" i="3"/>
  <c r="P54" i="15"/>
  <c r="F54" i="15" s="1"/>
  <c r="M3553" i="3"/>
  <c r="M3418" i="3"/>
  <c r="M3425" i="3"/>
  <c r="M3429" i="3"/>
  <c r="M3423" i="3"/>
  <c r="M3431" i="3"/>
  <c r="M3414" i="3"/>
  <c r="M3551" i="3"/>
  <c r="M3424" i="3"/>
  <c r="M3420" i="3"/>
  <c r="M3427" i="3"/>
  <c r="M3426" i="3"/>
  <c r="M3552" i="3"/>
  <c r="M3421" i="3"/>
  <c r="M3417" i="3"/>
  <c r="M3416" i="3"/>
  <c r="M3415" i="3"/>
  <c r="M3422" i="3"/>
  <c r="M3430" i="3"/>
  <c r="M3550" i="3"/>
  <c r="M3428" i="3"/>
  <c r="M3419" i="3"/>
  <c r="M5513" i="3"/>
  <c r="M5378" i="3"/>
  <c r="M5385" i="3"/>
  <c r="M5389" i="3"/>
  <c r="M5383" i="3"/>
  <c r="M5391" i="3"/>
  <c r="M5374" i="3"/>
  <c r="M5511" i="3"/>
  <c r="M5384" i="3"/>
  <c r="M5380" i="3"/>
  <c r="M5387" i="3"/>
  <c r="M5386" i="3"/>
  <c r="M5512" i="3"/>
  <c r="M5381" i="3"/>
  <c r="M5377" i="3"/>
  <c r="M5376" i="3"/>
  <c r="M5375" i="3"/>
  <c r="M5382" i="3"/>
  <c r="M5390" i="3"/>
  <c r="M5510" i="3"/>
  <c r="M5388" i="3"/>
  <c r="M5379" i="3"/>
  <c r="M6367" i="3"/>
  <c r="M6366" i="3"/>
  <c r="M6492" i="3"/>
  <c r="M6361" i="3"/>
  <c r="M6357" i="3"/>
  <c r="M6356" i="3"/>
  <c r="M6355" i="3"/>
  <c r="M6362" i="3"/>
  <c r="M6370" i="3"/>
  <c r="M6490" i="3"/>
  <c r="M6368" i="3"/>
  <c r="M6359" i="3"/>
  <c r="M6493" i="3"/>
  <c r="M6358" i="3"/>
  <c r="M6365" i="3"/>
  <c r="M6369" i="3"/>
  <c r="M6363" i="3"/>
  <c r="M6371" i="3"/>
  <c r="M6354" i="3"/>
  <c r="M6491" i="3"/>
  <c r="M6364" i="3"/>
  <c r="M6360" i="3"/>
  <c r="M8733" i="3"/>
  <c r="M8598" i="3"/>
  <c r="M8605" i="3"/>
  <c r="M8609" i="3"/>
  <c r="M8603" i="3"/>
  <c r="M8611" i="3"/>
  <c r="M8594" i="3"/>
  <c r="M8731" i="3"/>
  <c r="M8604" i="3"/>
  <c r="M8600" i="3"/>
  <c r="M8607" i="3"/>
  <c r="M8606" i="3"/>
  <c r="M8732" i="3"/>
  <c r="M8601" i="3"/>
  <c r="M8597" i="3"/>
  <c r="M8596" i="3"/>
  <c r="M8595" i="3"/>
  <c r="M8602" i="3"/>
  <c r="M8610" i="3"/>
  <c r="M8730" i="3"/>
  <c r="M8608" i="3"/>
  <c r="M8599" i="3"/>
  <c r="M233" i="3"/>
  <c r="E55" i="14"/>
  <c r="M300" i="3"/>
  <c r="M1175" i="3"/>
  <c r="M1182" i="3"/>
  <c r="M1190" i="3"/>
  <c r="M1310" i="3"/>
  <c r="M1188" i="3"/>
  <c r="M1179" i="3"/>
  <c r="M1313" i="3"/>
  <c r="M1178" i="3"/>
  <c r="M1185" i="3"/>
  <c r="M1189" i="3"/>
  <c r="M1183" i="3"/>
  <c r="M1191" i="3"/>
  <c r="M1174" i="3"/>
  <c r="M1311" i="3"/>
  <c r="M1184" i="3"/>
  <c r="M1180" i="3"/>
  <c r="M1187" i="3"/>
  <c r="M1186" i="3"/>
  <c r="M1312" i="3"/>
  <c r="M1181" i="3"/>
  <c r="M1177" i="3"/>
  <c r="M1176" i="3"/>
  <c r="M3567" i="3"/>
  <c r="M3566" i="3"/>
  <c r="M3692" i="3"/>
  <c r="M3561" i="3"/>
  <c r="M3557" i="3"/>
  <c r="M3556" i="3"/>
  <c r="M3555" i="3"/>
  <c r="M3562" i="3"/>
  <c r="M3570" i="3"/>
  <c r="M3690" i="3"/>
  <c r="M3568" i="3"/>
  <c r="M3559" i="3"/>
  <c r="M3693" i="3"/>
  <c r="M3558" i="3"/>
  <c r="M3565" i="3"/>
  <c r="M3569" i="3"/>
  <c r="M3563" i="3"/>
  <c r="M3571" i="3"/>
  <c r="M3554" i="3"/>
  <c r="M3691" i="3"/>
  <c r="M3564" i="3"/>
  <c r="M3560" i="3"/>
  <c r="M6353" i="3"/>
  <c r="M6218" i="3"/>
  <c r="M6225" i="3"/>
  <c r="M6229" i="3"/>
  <c r="M6223" i="3"/>
  <c r="M6231" i="3"/>
  <c r="M6214" i="3"/>
  <c r="M6351" i="3"/>
  <c r="M6224" i="3"/>
  <c r="M6220" i="3"/>
  <c r="M6227" i="3"/>
  <c r="M6226" i="3"/>
  <c r="M6352" i="3"/>
  <c r="M6221" i="3"/>
  <c r="M6217" i="3"/>
  <c r="M6216" i="3"/>
  <c r="M6215" i="3"/>
  <c r="M6222" i="3"/>
  <c r="M6230" i="3"/>
  <c r="M6350" i="3"/>
  <c r="M6228" i="3"/>
  <c r="M6219" i="3"/>
  <c r="M6787" i="3"/>
  <c r="M6786" i="3"/>
  <c r="M6912" i="3"/>
  <c r="M6781" i="3"/>
  <c r="M6777" i="3"/>
  <c r="M6776" i="3"/>
  <c r="M6775" i="3"/>
  <c r="M6782" i="3"/>
  <c r="M6790" i="3"/>
  <c r="M6910" i="3"/>
  <c r="M6788" i="3"/>
  <c r="M6779" i="3"/>
  <c r="M6913" i="3"/>
  <c r="M6778" i="3"/>
  <c r="M6785" i="3"/>
  <c r="M6789" i="3"/>
  <c r="M6783" i="3"/>
  <c r="M6791" i="3"/>
  <c r="M6774" i="3"/>
  <c r="M6911" i="3"/>
  <c r="M6784" i="3"/>
  <c r="M6780" i="3"/>
  <c r="M190" i="3"/>
  <c r="E41" i="14"/>
  <c r="E50" i="14"/>
  <c r="M291" i="3"/>
  <c r="M287" i="3"/>
  <c r="P60" i="15"/>
  <c r="F60" i="15" s="1"/>
  <c r="G51" i="15"/>
  <c r="Q56" i="15"/>
  <c r="G44" i="14"/>
  <c r="M236" i="3"/>
  <c r="E45" i="14"/>
  <c r="Q59" i="15"/>
  <c r="G59" i="15" s="1"/>
  <c r="N59" i="15" s="1"/>
  <c r="F40" i="14"/>
  <c r="G39" i="14"/>
  <c r="H45" i="14"/>
  <c r="F55" i="14"/>
  <c r="I44" i="14"/>
  <c r="M2587" i="3"/>
  <c r="M2586" i="3"/>
  <c r="M2712" i="3"/>
  <c r="M2581" i="3"/>
  <c r="M2577" i="3"/>
  <c r="M2576" i="3"/>
  <c r="M2575" i="3"/>
  <c r="M2582" i="3"/>
  <c r="M2590" i="3"/>
  <c r="M2710" i="3"/>
  <c r="M2588" i="3"/>
  <c r="M2579" i="3"/>
  <c r="M2713" i="3"/>
  <c r="M2578" i="3"/>
  <c r="M2585" i="3"/>
  <c r="M2589" i="3"/>
  <c r="M2583" i="3"/>
  <c r="M2591" i="3"/>
  <c r="M2574" i="3"/>
  <c r="M2711" i="3"/>
  <c r="M2584" i="3"/>
  <c r="M2580" i="3"/>
  <c r="M2573" i="3"/>
  <c r="M2438" i="3"/>
  <c r="M2450" i="3"/>
  <c r="M2570" i="3"/>
  <c r="M2448" i="3"/>
  <c r="M2451" i="3"/>
  <c r="M2434" i="3"/>
  <c r="M2445" i="3"/>
  <c r="M2449" i="3"/>
  <c r="M2443" i="3"/>
  <c r="M2447" i="3"/>
  <c r="M2446" i="3"/>
  <c r="M2436" i="3"/>
  <c r="M2571" i="3"/>
  <c r="M2444" i="3"/>
  <c r="M2440" i="3"/>
  <c r="M2435" i="3"/>
  <c r="M2442" i="3"/>
  <c r="M2572" i="3"/>
  <c r="M2441" i="3"/>
  <c r="M2437" i="3"/>
  <c r="M2439" i="3"/>
  <c r="M3847" i="3"/>
  <c r="M3846" i="3"/>
  <c r="M3972" i="3"/>
  <c r="M3841" i="3"/>
  <c r="M3837" i="3"/>
  <c r="M3836" i="3"/>
  <c r="M3835" i="3"/>
  <c r="M3842" i="3"/>
  <c r="M3850" i="3"/>
  <c r="M3970" i="3"/>
  <c r="M3848" i="3"/>
  <c r="M3839" i="3"/>
  <c r="M3973" i="3"/>
  <c r="M3838" i="3"/>
  <c r="M3845" i="3"/>
  <c r="M3849" i="3"/>
  <c r="M3843" i="3"/>
  <c r="M3851" i="3"/>
  <c r="M3834" i="3"/>
  <c r="M3971" i="3"/>
  <c r="M3844" i="3"/>
  <c r="M3840" i="3"/>
  <c r="M8875" i="3"/>
  <c r="M9010" i="3"/>
  <c r="M8879" i="3"/>
  <c r="M9013" i="3"/>
  <c r="M8878" i="3"/>
  <c r="M8885" i="3"/>
  <c r="M8889" i="3"/>
  <c r="M8883" i="3"/>
  <c r="M8887" i="3"/>
  <c r="M9012" i="3"/>
  <c r="M8876" i="3"/>
  <c r="M8891" i="3"/>
  <c r="M8874" i="3"/>
  <c r="M9011" i="3"/>
  <c r="M8884" i="3"/>
  <c r="M8880" i="3"/>
  <c r="M8886" i="3"/>
  <c r="M8881" i="3"/>
  <c r="M8877" i="3"/>
  <c r="M8882" i="3"/>
  <c r="M8890" i="3"/>
  <c r="M8888" i="3"/>
  <c r="M231" i="3"/>
  <c r="M235" i="3"/>
  <c r="M234" i="3"/>
  <c r="P70" i="15"/>
  <c r="F70" i="15" s="1"/>
  <c r="M295" i="3"/>
  <c r="M283" i="3"/>
  <c r="M188" i="3"/>
  <c r="M213" i="3"/>
  <c r="M194" i="3"/>
  <c r="M255" i="3"/>
  <c r="M299" i="3"/>
  <c r="E54" i="14"/>
  <c r="P62" i="15"/>
  <c r="F62" i="15" s="1"/>
  <c r="M210" i="3"/>
  <c r="M219" i="3"/>
  <c r="M253" i="3"/>
  <c r="M297" i="3"/>
  <c r="E53" i="14"/>
  <c r="M244" i="3"/>
  <c r="M8033" i="3"/>
  <c r="M7898" i="3"/>
  <c r="M7905" i="3"/>
  <c r="M7909" i="3"/>
  <c r="M7903" i="3"/>
  <c r="M7911" i="3"/>
  <c r="M7894" i="3"/>
  <c r="M8031" i="3"/>
  <c r="M7904" i="3"/>
  <c r="M7900" i="3"/>
  <c r="M7907" i="3"/>
  <c r="M7906" i="3"/>
  <c r="M8032" i="3"/>
  <c r="M7901" i="3"/>
  <c r="M7897" i="3"/>
  <c r="M7896" i="3"/>
  <c r="M7895" i="3"/>
  <c r="M7902" i="3"/>
  <c r="M7910" i="3"/>
  <c r="M8030" i="3"/>
  <c r="M7908" i="3"/>
  <c r="M7899" i="3"/>
  <c r="N101" i="15"/>
  <c r="M2293" i="3"/>
  <c r="M2158" i="3"/>
  <c r="M2165" i="3"/>
  <c r="M2169" i="3"/>
  <c r="M2163" i="3"/>
  <c r="M2171" i="3"/>
  <c r="M2154" i="3"/>
  <c r="M2291" i="3"/>
  <c r="M2164" i="3"/>
  <c r="M2160" i="3"/>
  <c r="M2167" i="3"/>
  <c r="M2166" i="3"/>
  <c r="M2292" i="3"/>
  <c r="M2161" i="3"/>
  <c r="M2157" i="3"/>
  <c r="M2156" i="3"/>
  <c r="M2155" i="3"/>
  <c r="M2162" i="3"/>
  <c r="M2170" i="3"/>
  <c r="M2290" i="3"/>
  <c r="M2168" i="3"/>
  <c r="M2159" i="3"/>
  <c r="M3833" i="3"/>
  <c r="M3698" i="3"/>
  <c r="M3705" i="3"/>
  <c r="M3709" i="3"/>
  <c r="M3703" i="3"/>
  <c r="M3711" i="3"/>
  <c r="M3694" i="3"/>
  <c r="M3831" i="3"/>
  <c r="M3704" i="3"/>
  <c r="M3700" i="3"/>
  <c r="M3707" i="3"/>
  <c r="M3706" i="3"/>
  <c r="M3832" i="3"/>
  <c r="M3701" i="3"/>
  <c r="M3697" i="3"/>
  <c r="M3696" i="3"/>
  <c r="M3695" i="3"/>
  <c r="M3702" i="3"/>
  <c r="M3710" i="3"/>
  <c r="M3830" i="3"/>
  <c r="M3708" i="3"/>
  <c r="M3699" i="3"/>
  <c r="M6087" i="3"/>
  <c r="M6086" i="3"/>
  <c r="M6212" i="3"/>
  <c r="M6081" i="3"/>
  <c r="M6077" i="3"/>
  <c r="M6076" i="3"/>
  <c r="M6075" i="3"/>
  <c r="M6082" i="3"/>
  <c r="M6090" i="3"/>
  <c r="M6210" i="3"/>
  <c r="M6088" i="3"/>
  <c r="M6079" i="3"/>
  <c r="M6213" i="3"/>
  <c r="M6078" i="3"/>
  <c r="M6085" i="3"/>
  <c r="M6089" i="3"/>
  <c r="M6083" i="3"/>
  <c r="M6091" i="3"/>
  <c r="M6074" i="3"/>
  <c r="M6211" i="3"/>
  <c r="M6084" i="3"/>
  <c r="M6080" i="3"/>
  <c r="M9158" i="3"/>
  <c r="M9169" i="3"/>
  <c r="M9171" i="3"/>
  <c r="M9154" i="3"/>
  <c r="M9291" i="3"/>
  <c r="M9164" i="3"/>
  <c r="M9160" i="3"/>
  <c r="M9170" i="3"/>
  <c r="M9168" i="3"/>
  <c r="M9167" i="3"/>
  <c r="M9166" i="3"/>
  <c r="M9292" i="3"/>
  <c r="M9161" i="3"/>
  <c r="M9157" i="3"/>
  <c r="M9156" i="3"/>
  <c r="M9155" i="3"/>
  <c r="M9162" i="3"/>
  <c r="M9290" i="3"/>
  <c r="M9159" i="3"/>
  <c r="M9293" i="3"/>
  <c r="M9165" i="3"/>
  <c r="M9163" i="3"/>
  <c r="M8453" i="3"/>
  <c r="M8318" i="3"/>
  <c r="M8325" i="3"/>
  <c r="M8329" i="3"/>
  <c r="M8323" i="3"/>
  <c r="M8331" i="3"/>
  <c r="M8314" i="3"/>
  <c r="M8451" i="3"/>
  <c r="M8324" i="3"/>
  <c r="M8320" i="3"/>
  <c r="M8327" i="3"/>
  <c r="M8326" i="3"/>
  <c r="M8452" i="3"/>
  <c r="M8321" i="3"/>
  <c r="M8317" i="3"/>
  <c r="M8316" i="3"/>
  <c r="M8315" i="3"/>
  <c r="M8322" i="3"/>
  <c r="M8330" i="3"/>
  <c r="M8450" i="3"/>
  <c r="M8328" i="3"/>
  <c r="M8319" i="3"/>
  <c r="M4393" i="3"/>
  <c r="M4258" i="3"/>
  <c r="M4265" i="3"/>
  <c r="M4269" i="3"/>
  <c r="M4263" i="3"/>
  <c r="M4271" i="3"/>
  <c r="M4254" i="3"/>
  <c r="M4391" i="3"/>
  <c r="M4264" i="3"/>
  <c r="M4260" i="3"/>
  <c r="M4267" i="3"/>
  <c r="M4266" i="3"/>
  <c r="M4392" i="3"/>
  <c r="M4261" i="3"/>
  <c r="M4257" i="3"/>
  <c r="M4256" i="3"/>
  <c r="M4255" i="3"/>
  <c r="M4262" i="3"/>
  <c r="M4270" i="3"/>
  <c r="M4390" i="3"/>
  <c r="M4268" i="3"/>
  <c r="M4259" i="3"/>
  <c r="M4535" i="3"/>
  <c r="M4542" i="3"/>
  <c r="M4673" i="3"/>
  <c r="M4538" i="3"/>
  <c r="M4545" i="3"/>
  <c r="M4551" i="3"/>
  <c r="M4534" i="3"/>
  <c r="M4671" i="3"/>
  <c r="M4672" i="3"/>
  <c r="M4549" i="3"/>
  <c r="M4543" i="3"/>
  <c r="M4550" i="3"/>
  <c r="M4544" i="3"/>
  <c r="M4540" i="3"/>
  <c r="M4547" i="3"/>
  <c r="M4541" i="3"/>
  <c r="M4537" i="3"/>
  <c r="M4536" i="3"/>
  <c r="M4546" i="3"/>
  <c r="M4670" i="3"/>
  <c r="M4548" i="3"/>
  <c r="M4539" i="3"/>
  <c r="M5251" i="3"/>
  <c r="M5234" i="3"/>
  <c r="M5372" i="3"/>
  <c r="M5241" i="3"/>
  <c r="M5237" i="3"/>
  <c r="M5247" i="3"/>
  <c r="M5246" i="3"/>
  <c r="M5248" i="3"/>
  <c r="M5250" i="3"/>
  <c r="M5370" i="3"/>
  <c r="M5240" i="3"/>
  <c r="M5235" i="3"/>
  <c r="M5242" i="3"/>
  <c r="M5243" i="3"/>
  <c r="M5245" i="3"/>
  <c r="M5249" i="3"/>
  <c r="M5239" i="3"/>
  <c r="M5373" i="3"/>
  <c r="M5238" i="3"/>
  <c r="M5236" i="3"/>
  <c r="M5371" i="3"/>
  <c r="M5244" i="3"/>
  <c r="M9587" i="3"/>
  <c r="M9712" i="3"/>
  <c r="M9577" i="3"/>
  <c r="M9575" i="3"/>
  <c r="M9582" i="3"/>
  <c r="M9590" i="3"/>
  <c r="M9710" i="3"/>
  <c r="M9588" i="3"/>
  <c r="M9579" i="3"/>
  <c r="M9591" i="3"/>
  <c r="M9713" i="3"/>
  <c r="M9578" i="3"/>
  <c r="M9585" i="3"/>
  <c r="M9589" i="3"/>
  <c r="M9583" i="3"/>
  <c r="M9574" i="3"/>
  <c r="M9711" i="3"/>
  <c r="M9584" i="3"/>
  <c r="M9580" i="3"/>
  <c r="M9586" i="3"/>
  <c r="M9581" i="3"/>
  <c r="M9576" i="3"/>
  <c r="M4407" i="3"/>
  <c r="M4406" i="3"/>
  <c r="M4532" i="3"/>
  <c r="M4401" i="3"/>
  <c r="M4397" i="3"/>
  <c r="M4396" i="3"/>
  <c r="M4395" i="3"/>
  <c r="M4402" i="3"/>
  <c r="M4410" i="3"/>
  <c r="M4530" i="3"/>
  <c r="M4408" i="3"/>
  <c r="M4399" i="3"/>
  <c r="M4533" i="3"/>
  <c r="M4398" i="3"/>
  <c r="M4405" i="3"/>
  <c r="M4409" i="3"/>
  <c r="M4403" i="3"/>
  <c r="M4411" i="3"/>
  <c r="M4394" i="3"/>
  <c r="M4531" i="3"/>
  <c r="M4404" i="3"/>
  <c r="M4400" i="3"/>
  <c r="M7333" i="3"/>
  <c r="M7198" i="3"/>
  <c r="M7205" i="3"/>
  <c r="M7209" i="3"/>
  <c r="M7203" i="3"/>
  <c r="M7211" i="3"/>
  <c r="M7194" i="3"/>
  <c r="M7331" i="3"/>
  <c r="M7204" i="3"/>
  <c r="M7200" i="3"/>
  <c r="M7207" i="3"/>
  <c r="M7206" i="3"/>
  <c r="M7332" i="3"/>
  <c r="M7201" i="3"/>
  <c r="M7197" i="3"/>
  <c r="M7196" i="3"/>
  <c r="M7195" i="3"/>
  <c r="M7202" i="3"/>
  <c r="M7210" i="3"/>
  <c r="M7330" i="3"/>
  <c r="M7208" i="3"/>
  <c r="M7199" i="3"/>
  <c r="F45" i="14" l="1"/>
  <c r="F49" i="14"/>
  <c r="I38" i="14"/>
  <c r="I64" i="14" s="1"/>
  <c r="I65" i="14" s="1"/>
  <c r="G84" i="15"/>
  <c r="H38" i="14"/>
  <c r="H64" i="14" s="1"/>
  <c r="H105" i="14" s="1"/>
  <c r="F42" i="14"/>
  <c r="F39" i="14" s="1"/>
  <c r="I105" i="14"/>
  <c r="H65" i="14"/>
  <c r="D601" i="3"/>
  <c r="E450" i="3"/>
  <c r="D450" i="3" s="1"/>
  <c r="G63" i="15"/>
  <c r="N58" i="15"/>
  <c r="N63" i="15" s="1"/>
  <c r="F65" i="15"/>
  <c r="F67" i="15" s="1"/>
  <c r="P67" i="15"/>
  <c r="I36" i="16"/>
  <c r="I35" i="16"/>
  <c r="I5" i="16" s="1"/>
  <c r="F69" i="15"/>
  <c r="F71" i="15" s="1"/>
  <c r="P71" i="15"/>
  <c r="F48" i="14"/>
  <c r="F43" i="14"/>
  <c r="F44" i="14"/>
  <c r="F51" i="15"/>
  <c r="F56" i="15" s="1"/>
  <c r="P56" i="15"/>
  <c r="N51" i="15"/>
  <c r="N56" i="15" s="1"/>
  <c r="G56" i="15"/>
  <c r="E39" i="14"/>
  <c r="E38" i="14" s="1"/>
  <c r="E64" i="14" s="1"/>
  <c r="Q63" i="15"/>
  <c r="Q77" i="15" s="1"/>
  <c r="Q83" i="15" s="1"/>
  <c r="Q67" i="15"/>
  <c r="G65" i="15"/>
  <c r="G75" i="15"/>
  <c r="N73" i="15"/>
  <c r="N75" i="15" s="1"/>
  <c r="N84" i="15"/>
  <c r="G38" i="14"/>
  <c r="G64" i="14" s="1"/>
  <c r="F73" i="15"/>
  <c r="F75" i="15" s="1"/>
  <c r="P75" i="15"/>
  <c r="F58" i="15"/>
  <c r="F63" i="15" s="1"/>
  <c r="P63" i="15"/>
  <c r="N69" i="15"/>
  <c r="N71" i="15" s="1"/>
  <c r="G71" i="15"/>
  <c r="F38" i="14" l="1"/>
  <c r="F64" i="14" s="1"/>
  <c r="F65" i="14" s="1"/>
  <c r="Q141" i="15"/>
  <c r="Q138" i="15" s="1"/>
  <c r="Q82" i="15"/>
  <c r="Q133" i="15"/>
  <c r="Q140" i="15"/>
  <c r="Q137" i="15" s="1"/>
  <c r="E105" i="14"/>
  <c r="E65" i="14"/>
  <c r="P77" i="15"/>
  <c r="P83" i="15" s="1"/>
  <c r="G65" i="14"/>
  <c r="G105" i="14"/>
  <c r="F77" i="15"/>
  <c r="F83" i="15" s="1"/>
  <c r="G67" i="15"/>
  <c r="N65" i="15"/>
  <c r="N67" i="15" s="1"/>
  <c r="N77" i="15" s="1"/>
  <c r="N83" i="15" s="1"/>
  <c r="G77" i="15"/>
  <c r="G83" i="15" s="1"/>
  <c r="F105" i="14" l="1"/>
  <c r="F140" i="15"/>
  <c r="F137" i="15" s="1"/>
  <c r="F141" i="15"/>
  <c r="F138" i="15" s="1"/>
  <c r="F82" i="15"/>
  <c r="F133" i="15"/>
  <c r="B65" i="14"/>
  <c r="B105" i="14"/>
  <c r="N82" i="15"/>
  <c r="N141" i="15"/>
  <c r="N138" i="15" s="1"/>
  <c r="N140" i="15"/>
  <c r="N137" i="15" s="1"/>
  <c r="N133" i="15"/>
  <c r="G82" i="15"/>
  <c r="G141" i="15"/>
  <c r="G138" i="15" s="1"/>
  <c r="G140" i="15"/>
  <c r="G137" i="15" s="1"/>
  <c r="G133" i="15"/>
  <c r="P82" i="15"/>
  <c r="P133" i="15"/>
  <c r="P141" i="15"/>
  <c r="P138" i="15" s="1"/>
  <c r="P140" i="15"/>
  <c r="P137" i="15" s="1"/>
  <c r="B133" i="15" l="1"/>
  <c r="B82" i="15"/>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text>
        <r>
          <rPr>
            <sz val="10"/>
            <color indexed="81"/>
            <rFont val="Times New Roman"/>
            <family val="1"/>
            <charset val="204"/>
          </rPr>
          <t xml:space="preserve">използва се от разпоредители с представителства в чужбина 
</t>
        </r>
      </text>
    </comment>
    <comment ref="D6825" authorId="0" shapeId="0">
      <text>
        <r>
          <rPr>
            <sz val="10"/>
            <color indexed="81"/>
            <rFont val="Times New Roman"/>
            <family val="1"/>
            <charset val="204"/>
          </rPr>
          <t>тук се отчитат разходите за СБКО, неотчетени по други позиции на ЕБК</t>
        </r>
      </text>
    </comment>
    <comment ref="D68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text>
        <r>
          <rPr>
            <sz val="10"/>
            <color indexed="81"/>
            <rFont val="Times New Roman"/>
            <family val="1"/>
            <charset val="204"/>
          </rPr>
          <t xml:space="preserve">използва се от разпоредители с представителства в чужбина 
</t>
        </r>
      </text>
    </comment>
    <comment ref="D6965" authorId="0" shapeId="0">
      <text>
        <r>
          <rPr>
            <sz val="10"/>
            <color indexed="81"/>
            <rFont val="Times New Roman"/>
            <family val="1"/>
            <charset val="204"/>
          </rPr>
          <t>тук се отчитат разходите за СБКО, неотчетени по други позиции на ЕБК</t>
        </r>
      </text>
    </comment>
    <comment ref="D69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text>
        <r>
          <rPr>
            <sz val="10"/>
            <color indexed="81"/>
            <rFont val="Times New Roman"/>
            <family val="1"/>
            <charset val="204"/>
          </rPr>
          <t xml:space="preserve">използва се от разпоредители с представителства в чужбина 
</t>
        </r>
      </text>
    </comment>
    <comment ref="D7105" authorId="0" shapeId="0">
      <text>
        <r>
          <rPr>
            <sz val="10"/>
            <color indexed="81"/>
            <rFont val="Times New Roman"/>
            <family val="1"/>
            <charset val="204"/>
          </rPr>
          <t>тук се отчитат разходите за СБКО, неотчетени по други позиции на ЕБК</t>
        </r>
      </text>
    </comment>
    <comment ref="D71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text>
        <r>
          <rPr>
            <sz val="10"/>
            <color indexed="81"/>
            <rFont val="Times New Roman"/>
            <family val="1"/>
            <charset val="204"/>
          </rPr>
          <t xml:space="preserve">използва се от разпоредители с представителства в чужбина 
</t>
        </r>
      </text>
    </comment>
    <comment ref="D7245" authorId="0" shapeId="0">
      <text>
        <r>
          <rPr>
            <sz val="10"/>
            <color indexed="81"/>
            <rFont val="Times New Roman"/>
            <family val="1"/>
            <charset val="204"/>
          </rPr>
          <t>тук се отчитат разходите за СБКО, неотчетени по други позиции на ЕБК</t>
        </r>
      </text>
    </comment>
    <comment ref="D72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text>
        <r>
          <rPr>
            <sz val="10"/>
            <color indexed="81"/>
            <rFont val="Times New Roman"/>
            <family val="1"/>
            <charset val="204"/>
          </rPr>
          <t xml:space="preserve">използва се от разпоредители с представителства в чужбина 
</t>
        </r>
      </text>
    </comment>
    <comment ref="D7385" authorId="0" shapeId="0">
      <text>
        <r>
          <rPr>
            <sz val="10"/>
            <color indexed="81"/>
            <rFont val="Times New Roman"/>
            <family val="1"/>
            <charset val="204"/>
          </rPr>
          <t>тук се отчитат разходите за СБКО, неотчетени по други позиции на ЕБК</t>
        </r>
      </text>
    </comment>
    <comment ref="D73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text>
        <r>
          <rPr>
            <sz val="10"/>
            <color indexed="81"/>
            <rFont val="Times New Roman"/>
            <family val="1"/>
            <charset val="204"/>
          </rPr>
          <t xml:space="preserve">използва се от разпоредители с представителства в чужбина 
</t>
        </r>
      </text>
    </comment>
    <comment ref="D7525" authorId="0" shapeId="0">
      <text>
        <r>
          <rPr>
            <sz val="10"/>
            <color indexed="81"/>
            <rFont val="Times New Roman"/>
            <family val="1"/>
            <charset val="204"/>
          </rPr>
          <t>тук се отчитат разходите за СБКО, неотчетени по други позиции на ЕБК</t>
        </r>
      </text>
    </comment>
    <comment ref="D75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text>
        <r>
          <rPr>
            <sz val="10"/>
            <color indexed="81"/>
            <rFont val="Times New Roman"/>
            <family val="1"/>
            <charset val="204"/>
          </rPr>
          <t xml:space="preserve">използва се от разпоредители с представителства в чужбина 
</t>
        </r>
      </text>
    </comment>
    <comment ref="D7665" authorId="0" shapeId="0">
      <text>
        <r>
          <rPr>
            <sz val="10"/>
            <color indexed="81"/>
            <rFont val="Times New Roman"/>
            <family val="1"/>
            <charset val="204"/>
          </rPr>
          <t>тук се отчитат разходите за СБКО, неотчетени по други позиции на ЕБК</t>
        </r>
      </text>
    </comment>
    <comment ref="D7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text>
        <r>
          <rPr>
            <sz val="10"/>
            <color indexed="81"/>
            <rFont val="Times New Roman"/>
            <family val="1"/>
            <charset val="204"/>
          </rPr>
          <t xml:space="preserve">използва се от разпоредители с представителства в чужбина 
</t>
        </r>
      </text>
    </comment>
    <comment ref="D7805" authorId="0" shapeId="0">
      <text>
        <r>
          <rPr>
            <sz val="10"/>
            <color indexed="81"/>
            <rFont val="Times New Roman"/>
            <family val="1"/>
            <charset val="204"/>
          </rPr>
          <t>тук се отчитат разходите за СБКО, неотчетени по други позиции на ЕБК</t>
        </r>
      </text>
    </comment>
    <comment ref="D7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text>
        <r>
          <rPr>
            <sz val="10"/>
            <color indexed="81"/>
            <rFont val="Times New Roman"/>
            <family val="1"/>
            <charset val="204"/>
          </rPr>
          <t xml:space="preserve">използва се от разпоредители с представителства в чужбина 
</t>
        </r>
      </text>
    </comment>
    <comment ref="D7945" authorId="0" shapeId="0">
      <text>
        <r>
          <rPr>
            <sz val="10"/>
            <color indexed="81"/>
            <rFont val="Times New Roman"/>
            <family val="1"/>
            <charset val="204"/>
          </rPr>
          <t>тук се отчитат разходите за СБКО, неотчетени по други позиции на ЕБК</t>
        </r>
      </text>
    </comment>
    <comment ref="D7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text>
        <r>
          <rPr>
            <sz val="10"/>
            <color indexed="81"/>
            <rFont val="Times New Roman"/>
            <family val="1"/>
            <charset val="204"/>
          </rPr>
          <t xml:space="preserve">използва се от разпоредители с представителства в чужбина 
</t>
        </r>
      </text>
    </comment>
    <comment ref="D8085" authorId="0" shapeId="0">
      <text>
        <r>
          <rPr>
            <sz val="10"/>
            <color indexed="81"/>
            <rFont val="Times New Roman"/>
            <family val="1"/>
            <charset val="204"/>
          </rPr>
          <t>тук се отчитат разходите за СБКО, неотчетени по други позиции на ЕБК</t>
        </r>
      </text>
    </comment>
    <comment ref="D8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text>
        <r>
          <rPr>
            <sz val="10"/>
            <color indexed="81"/>
            <rFont val="Times New Roman"/>
            <family val="1"/>
            <charset val="204"/>
          </rPr>
          <t xml:space="preserve">използва се от разпоредители с представителства в чужбина 
</t>
        </r>
      </text>
    </comment>
    <comment ref="D8225" authorId="0" shapeId="0">
      <text>
        <r>
          <rPr>
            <sz val="10"/>
            <color indexed="81"/>
            <rFont val="Times New Roman"/>
            <family val="1"/>
            <charset val="204"/>
          </rPr>
          <t>тук се отчитат разходите за СБКО, неотчетени по други позиции на ЕБК</t>
        </r>
      </text>
    </comment>
    <comment ref="D8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text>
        <r>
          <rPr>
            <sz val="10"/>
            <color indexed="81"/>
            <rFont val="Times New Roman"/>
            <family val="1"/>
            <charset val="204"/>
          </rPr>
          <t xml:space="preserve">използва се от разпоредители с представителства в чужбина 
</t>
        </r>
      </text>
    </comment>
    <comment ref="D8365" authorId="0" shapeId="0">
      <text>
        <r>
          <rPr>
            <sz val="10"/>
            <color indexed="81"/>
            <rFont val="Times New Roman"/>
            <family val="1"/>
            <charset val="204"/>
          </rPr>
          <t>тук се отчитат разходите за СБКО, неотчетени по други позиции на ЕБК</t>
        </r>
      </text>
    </comment>
    <comment ref="D8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text>
        <r>
          <rPr>
            <sz val="10"/>
            <color indexed="81"/>
            <rFont val="Times New Roman"/>
            <family val="1"/>
            <charset val="204"/>
          </rPr>
          <t xml:space="preserve">използва се от разпоредители с представителства в чужбина 
</t>
        </r>
      </text>
    </comment>
    <comment ref="D8505" authorId="0" shapeId="0">
      <text>
        <r>
          <rPr>
            <sz val="10"/>
            <color indexed="81"/>
            <rFont val="Times New Roman"/>
            <family val="1"/>
            <charset val="204"/>
          </rPr>
          <t>тук се отчитат разходите за СБКО, неотчетени по други позиции на ЕБК</t>
        </r>
      </text>
    </comment>
    <comment ref="D8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text>
        <r>
          <rPr>
            <sz val="10"/>
            <color indexed="81"/>
            <rFont val="Times New Roman"/>
            <family val="1"/>
            <charset val="204"/>
          </rPr>
          <t xml:space="preserve">използва се от разпоредители с представителства в чужбина 
</t>
        </r>
      </text>
    </comment>
    <comment ref="D8645" authorId="0" shapeId="0">
      <text>
        <r>
          <rPr>
            <sz val="10"/>
            <color indexed="81"/>
            <rFont val="Times New Roman"/>
            <family val="1"/>
            <charset val="204"/>
          </rPr>
          <t>тук се отчитат разходите за СБКО, неотчетени по други позиции на ЕБК</t>
        </r>
      </text>
    </comment>
    <comment ref="D8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text>
        <r>
          <rPr>
            <sz val="10"/>
            <color indexed="81"/>
            <rFont val="Times New Roman"/>
            <family val="1"/>
            <charset val="204"/>
          </rPr>
          <t xml:space="preserve">използва се от разпоредители с представителства в чужбина 
</t>
        </r>
      </text>
    </comment>
    <comment ref="D8785" authorId="0" shapeId="0">
      <text>
        <r>
          <rPr>
            <sz val="10"/>
            <color indexed="81"/>
            <rFont val="Times New Roman"/>
            <family val="1"/>
            <charset val="204"/>
          </rPr>
          <t>тук се отчитат разходите за СБКО, неотчетени по други позиции на ЕБК</t>
        </r>
      </text>
    </comment>
    <comment ref="D8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text>
        <r>
          <rPr>
            <sz val="10"/>
            <color indexed="81"/>
            <rFont val="Times New Roman"/>
            <family val="1"/>
            <charset val="204"/>
          </rPr>
          <t xml:space="preserve">използва се от разпоредители с представителства в чужбина 
</t>
        </r>
      </text>
    </comment>
    <comment ref="D8925" authorId="0" shapeId="0">
      <text>
        <r>
          <rPr>
            <sz val="10"/>
            <color indexed="81"/>
            <rFont val="Times New Roman"/>
            <family val="1"/>
            <charset val="204"/>
          </rPr>
          <t>тук се отчитат разходите за СБКО, неотчетени по други позиции на ЕБК</t>
        </r>
      </text>
    </comment>
    <comment ref="D8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text>
        <r>
          <rPr>
            <sz val="10"/>
            <color indexed="81"/>
            <rFont val="Times New Roman"/>
            <family val="1"/>
            <charset val="204"/>
          </rPr>
          <t xml:space="preserve">използва се от разпоредители с представителства в чужбина 
</t>
        </r>
      </text>
    </comment>
    <comment ref="D9065" authorId="0" shapeId="0">
      <text>
        <r>
          <rPr>
            <sz val="10"/>
            <color indexed="81"/>
            <rFont val="Times New Roman"/>
            <family val="1"/>
            <charset val="204"/>
          </rPr>
          <t>тук се отчитат разходите за СБКО, неотчетени по други позиции на ЕБК</t>
        </r>
      </text>
    </comment>
    <comment ref="D9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text>
        <r>
          <rPr>
            <sz val="10"/>
            <color indexed="81"/>
            <rFont val="Times New Roman"/>
            <family val="1"/>
            <charset val="204"/>
          </rPr>
          <t xml:space="preserve">използва се от разпоредители с представителства в чужбина 
</t>
        </r>
      </text>
    </comment>
    <comment ref="D9205" authorId="0" shapeId="0">
      <text>
        <r>
          <rPr>
            <sz val="10"/>
            <color indexed="81"/>
            <rFont val="Times New Roman"/>
            <family val="1"/>
            <charset val="204"/>
          </rPr>
          <t>тук се отчитат разходите за СБКО, неотчетени по други позиции на ЕБК</t>
        </r>
      </text>
    </comment>
    <comment ref="D9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text>
        <r>
          <rPr>
            <sz val="10"/>
            <color indexed="81"/>
            <rFont val="Times New Roman"/>
            <family val="1"/>
            <charset val="204"/>
          </rPr>
          <t xml:space="preserve">използва се от разпоредители с представителства в чужбина 
</t>
        </r>
      </text>
    </comment>
    <comment ref="D9345" authorId="0" shapeId="0">
      <text>
        <r>
          <rPr>
            <sz val="10"/>
            <color indexed="81"/>
            <rFont val="Times New Roman"/>
            <family val="1"/>
            <charset val="204"/>
          </rPr>
          <t>тук се отчитат разходите за СБКО, неотчетени по други позиции на ЕБК</t>
        </r>
      </text>
    </comment>
    <comment ref="D9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text>
        <r>
          <rPr>
            <sz val="10"/>
            <color indexed="81"/>
            <rFont val="Times New Roman"/>
            <family val="1"/>
            <charset val="204"/>
          </rPr>
          <t xml:space="preserve">използва се от разпоредители с представителства в чужбина 
</t>
        </r>
      </text>
    </comment>
    <comment ref="D9485" authorId="0" shapeId="0">
      <text>
        <r>
          <rPr>
            <sz val="10"/>
            <color indexed="81"/>
            <rFont val="Times New Roman"/>
            <family val="1"/>
            <charset val="204"/>
          </rPr>
          <t>тук се отчитат разходите за СБКО, неотчетени по други позиции на ЕБК</t>
        </r>
      </text>
    </comment>
    <comment ref="D9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text>
        <r>
          <rPr>
            <sz val="10"/>
            <color indexed="81"/>
            <rFont val="Times New Roman"/>
            <family val="1"/>
            <charset val="204"/>
          </rPr>
          <t xml:space="preserve">използва се от разпоредители с представителства в чужбина 
</t>
        </r>
      </text>
    </comment>
    <comment ref="D9625" authorId="0" shapeId="0">
      <text>
        <r>
          <rPr>
            <sz val="10"/>
            <color indexed="81"/>
            <rFont val="Times New Roman"/>
            <family val="1"/>
            <charset val="204"/>
          </rPr>
          <t>тук се отчитат разходите за СБКО, неотчетени по други позиции на ЕБК</t>
        </r>
      </text>
    </comment>
    <comment ref="D9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text>
        <r>
          <rPr>
            <sz val="10"/>
            <color indexed="81"/>
            <rFont val="Times New Roman"/>
            <family val="1"/>
            <charset val="204"/>
          </rPr>
          <t xml:space="preserve">използва се от разпоредители с представителства в чужбина 
</t>
        </r>
      </text>
    </comment>
    <comment ref="D9765" authorId="0" shapeId="0">
      <text>
        <r>
          <rPr>
            <sz val="10"/>
            <color indexed="81"/>
            <rFont val="Times New Roman"/>
            <family val="1"/>
            <charset val="204"/>
          </rPr>
          <t>тук се отчитат разходите за СБКО, неотчетени по други позиции на ЕБК</t>
        </r>
      </text>
    </comment>
    <comment ref="D9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text>
        <r>
          <rPr>
            <sz val="10"/>
            <color indexed="81"/>
            <rFont val="Times New Roman"/>
            <family val="1"/>
            <charset val="204"/>
          </rPr>
          <t xml:space="preserve">използва се от разпоредители с представителства в чужбина 
</t>
        </r>
      </text>
    </comment>
    <comment ref="D9905" authorId="0" shapeId="0">
      <text>
        <r>
          <rPr>
            <sz val="10"/>
            <color indexed="81"/>
            <rFont val="Times New Roman"/>
            <family val="1"/>
            <charset val="204"/>
          </rPr>
          <t>тук се отчитат разходите за СБКО, неотчетени по други позиции на ЕБК</t>
        </r>
      </text>
    </comment>
    <comment ref="D9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text>
        <r>
          <rPr>
            <sz val="10"/>
            <color indexed="81"/>
            <rFont val="Times New Roman"/>
            <family val="1"/>
            <charset val="204"/>
          </rPr>
          <t xml:space="preserve">използва се от разпоредители с представителства в чужбина 
</t>
        </r>
      </text>
    </comment>
    <comment ref="D10045" authorId="0" shapeId="0">
      <text>
        <r>
          <rPr>
            <sz val="10"/>
            <color indexed="81"/>
            <rFont val="Times New Roman"/>
            <family val="1"/>
            <charset val="204"/>
          </rPr>
          <t>тук се отчитат разходите за СБКО, неотчетени по други позиции на ЕБК</t>
        </r>
      </text>
    </comment>
    <comment ref="D10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text>
        <r>
          <rPr>
            <sz val="10"/>
            <color indexed="81"/>
            <rFont val="Times New Roman"/>
            <family val="1"/>
            <charset val="204"/>
          </rPr>
          <t xml:space="preserve">използва се от разпоредители с представителства в чужбина 
</t>
        </r>
      </text>
    </comment>
    <comment ref="D10185" authorId="0" shapeId="0">
      <text>
        <r>
          <rPr>
            <sz val="10"/>
            <color indexed="81"/>
            <rFont val="Times New Roman"/>
            <family val="1"/>
            <charset val="204"/>
          </rPr>
          <t>тук се отчитат разходите за СБКО, неотчетени по други позиции на ЕБК</t>
        </r>
      </text>
    </comment>
    <comment ref="D10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<sst xmlns="http://schemas.openxmlformats.org/spreadsheetml/2006/main" count="11989" uniqueCount="2153">
  <si>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</si>
  <si>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</si>
  <si>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</si>
  <si>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</si>
  <si>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</si>
  <si>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</si>
  <si>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</si>
  <si>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</si>
  <si>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</si>
  <si>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</si>
  <si>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</si>
  <si>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</si>
  <si>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</si>
  <si>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</si>
  <si>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</si>
  <si>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</si>
  <si>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</si>
  <si>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</si>
  <si>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</si>
  <si>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</si>
  <si>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</si>
  <si>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</si>
  <si>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</si>
  <si>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</si>
  <si>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</si>
  <si>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</si>
  <si>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</si>
  <si>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</si>
  <si>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</si>
  <si>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</si>
  <si>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</si>
  <si>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</si>
  <si>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</si>
  <si>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</si>
  <si>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</si>
  <si>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</si>
  <si>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</si>
  <si>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</si>
  <si>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</si>
  <si>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</si>
  <si>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</si>
  <si>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</si>
  <si>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</si>
  <si>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</si>
  <si>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</si>
  <si>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</si>
  <si>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</si>
  <si>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</si>
  <si>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</si>
  <si>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</si>
  <si>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</si>
  <si>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</si>
  <si>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</si>
  <si>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</si>
  <si>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</si>
  <si>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</si>
  <si>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</si>
  <si>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</si>
  <si>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</si>
  <si>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</si>
  <si>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</si>
  <si>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</si>
  <si>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</si>
  <si>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</si>
  <si>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</si>
  <si>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</si>
  <si>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</si>
  <si>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</si>
  <si>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</si>
  <si>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</si>
  <si>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</si>
  <si>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</si>
  <si>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</si>
  <si>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</si>
  <si>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</si>
  <si>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</si>
  <si>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</si>
  <si>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</si>
  <si>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</si>
  <si>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</si>
  <si>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</si>
  <si>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</si>
  <si>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</si>
  <si>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</si>
  <si>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</si>
  <si>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</si>
  <si>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</si>
  <si>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</si>
  <si>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</si>
  <si>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</si>
  <si>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</si>
  <si>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</si>
  <si>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</si>
  <si>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</si>
  <si>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</si>
  <si>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</si>
  <si>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</si>
  <si>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</si>
  <si>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</si>
  <si>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</si>
  <si>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</si>
  <si>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</si>
  <si>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</si>
  <si>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</si>
  <si>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</si>
  <si>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</si>
  <si>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</si>
  <si>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</si>
  <si>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</si>
  <si>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</si>
  <si>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</si>
  <si>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</si>
  <si>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</si>
  <si>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</si>
  <si>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</si>
  <si>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</si>
  <si>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</si>
  <si>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</si>
  <si>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</si>
  <si>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</si>
  <si>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</si>
  <si>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</si>
  <si>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</si>
  <si>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</si>
  <si>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</si>
  <si>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</si>
  <si>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</si>
  <si>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</si>
  <si>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</si>
  <si>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</si>
  <si>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</si>
  <si>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</si>
  <si>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</si>
  <si>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</si>
  <si>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</si>
  <si>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</si>
  <si>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</si>
  <si>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</si>
  <si>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</si>
  <si>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</si>
  <si>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</si>
  <si>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</si>
  <si>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</si>
  <si>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</si>
  <si>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</si>
  <si>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</si>
  <si>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</si>
  <si>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</si>
  <si>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</si>
  <si>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</si>
  <si>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</si>
  <si>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</si>
  <si>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</si>
  <si>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</si>
  <si>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</si>
  <si>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</si>
  <si>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</si>
  <si>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</si>
  <si>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</si>
  <si>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</si>
  <si>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</si>
  <si>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</si>
  <si>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</si>
  <si>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</si>
  <si>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</si>
  <si>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</si>
  <si>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</si>
  <si>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</si>
  <si>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</si>
  <si>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</si>
  <si>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</si>
  <si>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</si>
  <si>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</si>
  <si>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</si>
  <si>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</si>
  <si>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</si>
  <si>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</si>
  <si>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</si>
  <si>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</si>
  <si>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</si>
  <si>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</si>
  <si>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</si>
  <si>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</si>
  <si>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</si>
  <si>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</si>
  <si>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</si>
  <si>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</si>
  <si>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</si>
  <si>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</si>
  <si>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</si>
  <si>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</si>
  <si>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</si>
  <si>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</si>
  <si>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</si>
  <si>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</si>
  <si>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</si>
  <si>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</si>
  <si>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</si>
  <si>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</si>
  <si>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</si>
  <si>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</si>
  <si>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</si>
  <si>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</si>
  <si>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</si>
  <si>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</si>
  <si>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</si>
  <si>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</si>
  <si>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</si>
  <si>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</si>
  <si>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</si>
  <si>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</si>
  <si>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</si>
  <si>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</si>
  <si>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</si>
  <si>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</si>
  <si>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</si>
  <si>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</si>
  <si>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</si>
  <si>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</si>
  <si>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</si>
  <si>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</si>
  <si>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</si>
  <si>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</si>
  <si>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</si>
  <si>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</si>
  <si>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</si>
  <si>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</si>
  <si>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</si>
  <si>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</si>
  <si>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</si>
  <si>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</si>
  <si>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</si>
  <si>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</si>
  <si>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</si>
  <si>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</si>
  <si>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</si>
  <si>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</si>
  <si>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</si>
  <si>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</si>
  <si>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</si>
  <si>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</si>
  <si>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</si>
  <si>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</si>
  <si>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</si>
  <si>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</si>
  <si>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</si>
  <si>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</si>
  <si>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</si>
  <si>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</si>
  <si>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</si>
  <si>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</si>
  <si>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</si>
  <si>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</si>
  <si>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</si>
  <si>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</si>
  <si>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</si>
  <si>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</si>
  <si>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</si>
  <si>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</si>
  <si>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</si>
  <si>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</si>
  <si>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</si>
  <si>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</si>
  <si>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</si>
  <si>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</si>
  <si>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</si>
  <si>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</si>
  <si>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</si>
  <si>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</si>
  <si>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</si>
  <si>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</si>
  <si>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</si>
  <si>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</si>
  <si>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</si>
  <si>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</si>
  <si>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</si>
  <si>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</si>
  <si>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</si>
  <si>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</si>
  <si>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</si>
  <si>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</si>
  <si>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</si>
  <si>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</si>
  <si>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</si>
  <si>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</si>
  <si>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</si>
  <si>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</si>
  <si>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</si>
  <si>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</si>
  <si>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</si>
  <si>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</si>
  <si>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</si>
  <si>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</si>
  <si>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</si>
  <si>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</si>
  <si>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</si>
  <si>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</si>
  <si>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</si>
  <si>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</si>
  <si>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</si>
  <si>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</si>
  <si>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</si>
  <si>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</si>
  <si>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</si>
  <si>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</si>
  <si>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</si>
  <si>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</si>
  <si>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</si>
  <si>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</si>
  <si>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</si>
  <si>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</si>
  <si>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</si>
  <si>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</si>
  <si>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</si>
  <si>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</si>
  <si>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</si>
  <si>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</si>
  <si>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</si>
  <si>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</si>
  <si>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</si>
  <si>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</si>
  <si>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</si>
  <si>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</si>
  <si>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</si>
  <si>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</si>
  <si>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</si>
  <si>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</si>
  <si>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</si>
  <si>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</si>
  <si>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</si>
  <si>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</si>
  <si>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</si>
  <si>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</si>
  <si>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</si>
  <si>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</si>
  <si>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</si>
  <si>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</si>
  <si>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</si>
  <si>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</si>
  <si>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</si>
  <si>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</si>
  <si>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</si>
  <si>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</si>
  <si>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</si>
  <si>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</si>
  <si>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</si>
  <si>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</si>
  <si>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</si>
  <si>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</si>
  <si>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</si>
  <si>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</si>
  <si>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</si>
  <si>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</si>
  <si>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</si>
  <si>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</si>
  <si>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</si>
  <si>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</si>
  <si>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</si>
  <si>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</si>
  <si>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</si>
  <si>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</si>
  <si>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</si>
  <si>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</si>
  <si>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</si>
  <si>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</si>
  <si>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</si>
  <si>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</si>
  <si>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</si>
  <si>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</si>
  <si>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</si>
  <si>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</si>
  <si>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</si>
  <si>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</si>
  <si>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</si>
  <si>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</si>
  <si>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</si>
  <si>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</si>
  <si>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</si>
  <si>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</si>
  <si>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</si>
  <si>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</si>
  <si>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</si>
  <si>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</si>
  <si>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</si>
  <si>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</si>
  <si>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</si>
  <si>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</si>
  <si>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</si>
  <si>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</si>
  <si>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</si>
  <si>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</si>
  <si>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</si>
  <si>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</si>
  <si>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</si>
  <si>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</si>
  <si>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</si>
  <si>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</si>
  <si>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</si>
  <si>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</si>
  <si>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</si>
  <si>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</si>
  <si>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</si>
  <si>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</si>
  <si>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</si>
  <si>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</si>
  <si>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</si>
  <si>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</si>
  <si>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</si>
  <si>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</si>
  <si>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</si>
  <si>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</si>
  <si>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</si>
  <si>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</si>
  <si>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</si>
  <si>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</si>
  <si>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</si>
  <si>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</si>
  <si>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</si>
  <si>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</si>
  <si>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</si>
  <si>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</si>
  <si>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</si>
  <si>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</si>
  <si>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</si>
  <si>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</si>
  <si>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</si>
  <si>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</si>
  <si>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</si>
  <si>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</si>
  <si>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</si>
  <si>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</si>
  <si>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</si>
  <si>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</si>
  <si>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</si>
  <si>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</si>
  <si>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</si>
  <si>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</si>
  <si>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</si>
  <si>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</si>
  <si>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</si>
  <si>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</si>
  <si>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</si>
  <si>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</si>
  <si>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</si>
  <si>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</si>
  <si>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</si>
  <si>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</si>
  <si>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</si>
  <si>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</si>
  <si>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</si>
  <si>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</si>
  <si>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</si>
  <si>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</si>
  <si>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</si>
  <si>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</si>
  <si>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</si>
  <si>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</si>
  <si>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</si>
  <si>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</si>
  <si>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</si>
  <si>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</si>
  <si>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</si>
  <si>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</si>
  <si>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</si>
  <si>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</si>
  <si>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</si>
  <si>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</si>
  <si>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</si>
  <si>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</si>
  <si>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</si>
  <si>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</si>
  <si>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</si>
  <si>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</si>
  <si>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</si>
  <si>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</si>
  <si>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</si>
  <si>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</si>
  <si>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</si>
  <si>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</si>
  <si>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</si>
  <si>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</si>
  <si>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</si>
  <si>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</si>
  <si>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</si>
  <si>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</si>
  <si>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</si>
  <si>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</si>
  <si>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</si>
  <si>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</si>
  <si>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</si>
  <si>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</si>
  <si>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</si>
  <si>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</si>
  <si>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</si>
  <si>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</si>
  <si>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</si>
  <si>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</si>
  <si>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</si>
  <si>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</si>
  <si>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</si>
  <si>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</si>
  <si>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</si>
  <si>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</si>
  <si>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</si>
  <si>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</si>
  <si>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</si>
  <si>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</si>
  <si>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</si>
  <si>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</si>
  <si>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</si>
  <si>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</si>
  <si>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</si>
  <si>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</si>
  <si>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</si>
  <si>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</si>
  <si>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</si>
  <si>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</si>
  <si>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</si>
  <si>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</si>
  <si>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</si>
  <si>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</si>
  <si>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</si>
  <si>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</si>
  <si>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</si>
  <si>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</si>
  <si>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</si>
  <si>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</si>
  <si>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</si>
  <si>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</si>
  <si>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</si>
  <si>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</si>
  <si>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</si>
  <si>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</si>
  <si>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</si>
  <si>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</si>
  <si>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</si>
  <si>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</si>
  <si>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</si>
  <si>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</si>
  <si>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</si>
  <si>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</si>
  <si>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</si>
  <si>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</si>
  <si>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</si>
  <si>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</si>
  <si>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</si>
  <si>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</si>
  <si>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</si>
  <si>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</si>
  <si>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</si>
  <si>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</si>
  <si>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</si>
  <si>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</si>
  <si>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</si>
  <si>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</si>
  <si>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</si>
  <si>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</si>
  <si>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</si>
  <si>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</si>
  <si>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</si>
  <si>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</si>
  <si>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</si>
  <si>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</si>
  <si>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</si>
  <si>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</si>
  <si>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</si>
  <si>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</si>
  <si>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</si>
  <si>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</si>
  <si>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</si>
  <si>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</si>
  <si>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</si>
  <si>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</si>
  <si>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</si>
  <si>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</si>
  <si>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</si>
  <si>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</si>
  <si>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</si>
  <si>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</si>
  <si>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</si>
  <si>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</si>
  <si>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</si>
  <si>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</si>
  <si>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</si>
  <si>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</si>
  <si>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</si>
  <si>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</si>
  <si>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</si>
  <si>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</si>
  <si>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</si>
  <si>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</si>
  <si>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</si>
  <si>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</si>
  <si>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</si>
  <si>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</si>
  <si>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</si>
  <si>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</si>
  <si>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</si>
  <si>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</si>
  <si>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</si>
  <si>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</si>
  <si>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</si>
  <si>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</si>
  <si>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</si>
  <si>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</si>
  <si>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</si>
  <si>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</si>
  <si>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</si>
  <si>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</si>
  <si>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</si>
  <si>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</si>
  <si>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</si>
  <si>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</si>
  <si>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</si>
  <si>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</si>
  <si>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</si>
  <si>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</si>
  <si>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</si>
  <si>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</si>
  <si>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</si>
  <si>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</si>
  <si>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</si>
  <si>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</si>
  <si>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</si>
  <si>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</si>
  <si>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</si>
  <si>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</si>
  <si>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</si>
  <si>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</si>
  <si>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</si>
  <si>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</si>
  <si>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</si>
  <si>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</si>
  <si>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</si>
  <si>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</si>
  <si>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</si>
  <si>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</si>
  <si>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</si>
  <si>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</si>
  <si>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</si>
  <si>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</si>
  <si>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</si>
  <si>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</si>
  <si>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</si>
  <si>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</si>
  <si>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</si>
  <si>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</si>
  <si>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</si>
  <si>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</si>
  <si>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</si>
  <si>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</si>
  <si>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</si>
  <si>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</si>
  <si>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</si>
  <si>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</si>
  <si>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</si>
  <si>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</si>
  <si>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</si>
  <si>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</si>
  <si>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</si>
  <si>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</si>
  <si>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</si>
  <si>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</si>
  <si>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</si>
  <si>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</si>
  <si>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</si>
  <si>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</si>
  <si>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</si>
  <si>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</si>
  <si>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</si>
  <si>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</si>
  <si>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</si>
  <si>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</si>
  <si>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</si>
  <si>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</si>
  <si>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</si>
  <si>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</si>
  <si>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</si>
  <si>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</si>
  <si>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</si>
  <si>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</si>
  <si>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</si>
  <si>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</si>
  <si>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</si>
  <si>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</si>
  <si>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</si>
  <si>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</si>
  <si>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</si>
  <si>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</si>
  <si>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</si>
  <si>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</si>
  <si>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</si>
  <si>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</si>
  <si>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</si>
  <si>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</si>
  <si>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</si>
  <si>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</si>
  <si>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</si>
  <si>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</si>
  <si>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</si>
  <si>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</si>
  <si>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</si>
  <si>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</si>
  <si>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</si>
  <si>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</si>
  <si>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</si>
  <si>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</si>
  <si>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</si>
  <si>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</si>
  <si>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</si>
  <si>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</si>
  <si>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</si>
  <si>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</si>
  <si>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</si>
  <si>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</si>
  <si>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</si>
  <si>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</si>
  <si>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</si>
  <si>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</si>
  <si>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</si>
  <si>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</si>
  <si>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</si>
  <si>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</si>
  <si>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</si>
  <si>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</si>
  <si>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</si>
  <si>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</si>
  <si>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</si>
  <si>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</si>
  <si>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</si>
  <si>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</si>
  <si>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</si>
  <si>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</si>
  <si>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</si>
  <si>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</si>
  <si>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</si>
  <si>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</si>
  <si>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</si>
  <si>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</si>
  <si>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</si>
  <si>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</si>
  <si>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</si>
  <si>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</si>
  <si>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</si>
  <si>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</si>
  <si>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</si>
  <si>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</si>
  <si>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</si>
  <si>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</si>
  <si>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</si>
  <si>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</si>
  <si>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</si>
  <si>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</si>
  <si>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</si>
  <si>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</si>
  <si>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</si>
  <si>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</si>
  <si>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</si>
  <si>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</si>
  <si>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</si>
  <si>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</si>
  <si>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</si>
  <si>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</si>
  <si>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</si>
  <si>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</si>
  <si>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</si>
  <si>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</si>
  <si>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</si>
  <si>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</si>
  <si>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</si>
  <si>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</si>
  <si>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</si>
  <si>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</si>
  <si>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</si>
  <si>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</si>
  <si>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</si>
  <si>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</si>
  <si>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</si>
  <si>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</si>
  <si>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</si>
  <si>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</si>
  <si>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</si>
  <si>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</si>
  <si>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</si>
  <si>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</si>
  <si>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</si>
  <si>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</si>
  <si>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</si>
  <si>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</si>
  <si>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</si>
  <si>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</si>
  <si>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</si>
  <si>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</si>
  <si>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</si>
  <si>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</si>
  <si>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</si>
  <si>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</si>
  <si>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</si>
  <si>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</si>
  <si>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</si>
  <si>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</si>
  <si>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</si>
  <si>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</si>
  <si>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</si>
  <si>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</si>
  <si>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</si>
  <si>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</si>
  <si>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</si>
  <si>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</si>
  <si>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</si>
  <si>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</si>
  <si>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</si>
  <si>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</si>
  <si>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</si>
  <si>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</si>
  <si>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</si>
  <si>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</si>
  <si>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</si>
  <si>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</si>
  <si>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</si>
  <si>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</si>
  <si>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</si>
  <si>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</si>
  <si>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</si>
  <si>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</si>
  <si>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</si>
  <si>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</si>
  <si>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</si>
  <si>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</si>
  <si>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</si>
  <si>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</si>
  <si>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</si>
  <si>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</si>
  <si>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</si>
  <si>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</si>
  <si>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</si>
  <si>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</si>
  <si>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</si>
  <si>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</si>
  <si>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</si>
  <si>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</si>
  <si>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</si>
  <si>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</si>
  <si>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</si>
  <si>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</si>
  <si>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</si>
  <si>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</si>
  <si>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</si>
  <si>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</si>
  <si>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</si>
  <si>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</si>
  <si>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</si>
  <si>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</si>
  <si>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</si>
  <si>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</si>
  <si>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</si>
  <si>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</si>
  <si>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</si>
  <si>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</si>
  <si>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</si>
  <si>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</si>
  <si>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</si>
  <si>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</si>
  <si>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</si>
  <si>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</si>
  <si>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</si>
  <si>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</si>
  <si>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</si>
  <si>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</si>
  <si>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</si>
  <si>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</si>
  <si>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</si>
  <si>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</si>
  <si>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</si>
  <si>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</si>
  <si>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</si>
  <si>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</si>
  <si>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</si>
  <si>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</si>
  <si>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</si>
  <si>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</si>
  <si>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</si>
  <si>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</si>
  <si>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</si>
  <si>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</si>
  <si>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</si>
  <si>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</si>
  <si>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</si>
  <si>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</si>
  <si>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</si>
  <si>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</si>
  <si>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</si>
  <si>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</si>
  <si>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</si>
  <si>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</si>
  <si>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</si>
  <si>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</si>
  <si>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</si>
  <si>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</si>
  <si>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</si>
  <si>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</si>
  <si>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</si>
  <si>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</si>
  <si>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</si>
  <si>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</si>
  <si>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</si>
  <si>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</si>
  <si>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</si>
  <si>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</si>
  <si>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</si>
  <si>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</si>
  <si>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</si>
  <si>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</si>
  <si>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</si>
  <si>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</si>
  <si>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</si>
  <si>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</si>
  <si>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</si>
  <si>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</si>
  <si>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</si>
  <si>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</si>
  <si>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</si>
  <si>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</si>
  <si>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</si>
  <si>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</si>
  <si>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</si>
  <si>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</si>
  <si>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</si>
  <si>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</si>
  <si>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</si>
  <si>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</si>
  <si>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</si>
  <si>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</si>
  <si>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</si>
  <si>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</si>
  <si>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</si>
  <si>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</si>
  <si>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</si>
  <si>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</si>
  <si>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</si>
  <si>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</si>
  <si>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</si>
  <si>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</si>
  <si>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</si>
  <si>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</si>
  <si>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</si>
  <si>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</si>
  <si>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</si>
  <si>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</si>
  <si>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</si>
  <si>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</si>
  <si>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</si>
  <si>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</si>
  <si>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</si>
  <si>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</si>
  <si>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</si>
  <si>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</si>
  <si>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</si>
  <si>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</si>
  <si>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</si>
  <si>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</si>
  <si>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</si>
  <si>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</si>
  <si>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</si>
  <si>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</si>
  <si>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</si>
  <si>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</si>
  <si>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</si>
  <si>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</si>
  <si>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</si>
  <si>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</si>
  <si>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</si>
  <si>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</si>
  <si>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</si>
  <si>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</si>
  <si>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</si>
  <si>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</si>
  <si>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</si>
  <si>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</si>
  <si>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</si>
  <si>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</si>
  <si>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</si>
  <si>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</si>
  <si>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</si>
  <si>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</si>
  <si>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</si>
  <si>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</si>
  <si>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</si>
  <si>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</si>
  <si>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</si>
  <si>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</si>
  <si>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</si>
  <si>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</si>
  <si>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</si>
  <si>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</si>
  <si>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</si>
  <si>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</si>
  <si>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</si>
  <si>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</si>
  <si>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</si>
  <si>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</si>
  <si>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</si>
  <si>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</si>
  <si>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</si>
  <si>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</si>
  <si>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</si>
  <si>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</si>
  <si>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</si>
  <si>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</si>
  <si>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</si>
  <si>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</si>
  <si>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</si>
  <si>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</si>
  <si>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</si>
  <si>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</si>
  <si>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</si>
  <si>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</si>
  <si>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</si>
  <si>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</si>
  <si>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</si>
  <si>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</si>
  <si>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</si>
  <si>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</si>
  <si>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</si>
  <si>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</si>
  <si>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</si>
  <si>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</si>
  <si>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</si>
  <si>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</si>
  <si>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</si>
  <si>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</si>
  <si>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</si>
  <si>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</si>
  <si>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</si>
  <si>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</si>
  <si>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</si>
  <si>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</si>
  <si>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</si>
  <si>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</si>
  <si>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</si>
  <si>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</si>
  <si>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</si>
  <si>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</si>
  <si>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</si>
  <si>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</si>
  <si>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</si>
  <si>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</si>
  <si>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</si>
  <si>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</si>
  <si>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</si>
  <si>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</si>
  <si>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</si>
  <si>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</si>
  <si>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</si>
  <si>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</si>
  <si>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</si>
  <si>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</si>
  <si>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</si>
  <si>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</si>
  <si>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</si>
  <si>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</si>
  <si>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</si>
  <si>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</si>
  <si>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</si>
  <si>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</si>
  <si>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</si>
  <si>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</si>
  <si>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</si>
  <si>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</si>
  <si>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</si>
  <si>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</si>
  <si>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</si>
  <si>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</si>
  <si>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</si>
  <si>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</si>
  <si>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</si>
  <si>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</si>
  <si>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</si>
  <si>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</si>
  <si>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</si>
  <si>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</si>
  <si>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</si>
  <si>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</si>
  <si>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</si>
  <si>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</si>
  <si>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</si>
  <si>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</si>
  <si>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</si>
  <si>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</si>
  <si>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</si>
  <si>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</si>
  <si>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</si>
  <si>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</si>
  <si>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</si>
  <si>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</si>
  <si>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</si>
  <si>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</si>
  <si>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</si>
  <si>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</si>
  <si>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</si>
  <si>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</si>
  <si>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</si>
  <si>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</si>
  <si>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</si>
  <si>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</si>
  <si>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</si>
  <si>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</si>
  <si>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</si>
  <si>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</si>
  <si>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</si>
  <si>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</si>
  <si>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</si>
  <si>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</si>
  <si>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</si>
  <si>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</si>
  <si>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</si>
  <si>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</si>
  <si>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</si>
  <si>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</si>
  <si>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</si>
  <si>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</si>
  <si>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</si>
  <si>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</si>
  <si>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</si>
  <si>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</si>
  <si>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</si>
  <si>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</si>
  <si>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</si>
  <si>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</si>
  <si>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</si>
  <si>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</si>
  <si>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</si>
  <si>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</si>
  <si>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</si>
  <si>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</si>
  <si>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</si>
  <si>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</si>
  <si>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</si>
  <si>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</si>
  <si>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</si>
  <si>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</si>
  <si>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</si>
  <si>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</si>
  <si>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</si>
  <si>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</si>
  <si>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</si>
  <si>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</si>
  <si>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</si>
  <si>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</si>
  <si>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</si>
  <si>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</si>
  <si>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</si>
  <si>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</si>
  <si>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</si>
  <si>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</si>
  <si>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</si>
  <si>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</si>
  <si>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</si>
  <si>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</si>
  <si>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</si>
  <si>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</si>
  <si>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</si>
  <si>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</si>
  <si>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</si>
  <si>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</si>
  <si>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</si>
  <si>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</si>
  <si>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</si>
  <si>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</si>
  <si>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</si>
  <si>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</si>
  <si>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</si>
  <si>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</si>
  <si>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</si>
  <si>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</si>
  <si>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</si>
  <si>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</si>
  <si>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</si>
  <si>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</si>
  <si>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</si>
  <si>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</si>
  <si>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</si>
  <si>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</si>
  <si>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</si>
  <si>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</si>
  <si>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</si>
  <si>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</si>
  <si>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</si>
  <si>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</si>
  <si>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</si>
  <si>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</si>
  <si>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</si>
  <si>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</si>
  <si>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</si>
  <si>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</si>
  <si>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</si>
  <si>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</si>
  <si>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</si>
  <si>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</si>
  <si>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</si>
  <si>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</si>
  <si>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</si>
  <si>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</si>
  <si>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</si>
  <si>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</si>
  <si>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</si>
  <si>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</si>
  <si>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</si>
  <si>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</si>
  <si>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</si>
  <si>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</si>
  <si>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</si>
  <si>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</si>
  <si>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</si>
  <si>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</si>
  <si>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</si>
  <si>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</si>
  <si>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</si>
  <si>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</si>
  <si>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</si>
  <si>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</si>
  <si>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</si>
  <si>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</si>
  <si>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</si>
  <si>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</si>
  <si>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</si>
  <si>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</si>
  <si>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</si>
  <si>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</si>
  <si>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</si>
  <si>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</si>
  <si>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</si>
  <si>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</si>
  <si>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</si>
  <si>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</si>
  <si>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</si>
  <si>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</si>
  <si>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</si>
  <si>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</si>
  <si>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</si>
  <si>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</si>
  <si>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</si>
  <si>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</si>
  <si>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</si>
  <si>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</si>
  <si>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</si>
  <si>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</si>
  <si>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</si>
  <si>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</si>
  <si>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</si>
  <si>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</si>
  <si>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</si>
  <si>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</si>
  <si>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</si>
  <si>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</si>
  <si>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</si>
  <si>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</si>
  <si>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</si>
  <si>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</si>
  <si>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</si>
  <si>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</si>
  <si>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</si>
  <si>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</si>
  <si>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</si>
  <si>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</si>
  <si>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</si>
  <si>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</si>
  <si>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</si>
  <si>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</si>
  <si>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</si>
  <si>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</si>
  <si>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</si>
  <si>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</si>
  <si>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</si>
  <si>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</si>
  <si>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</si>
  <si>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</si>
  <si>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</si>
  <si>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</si>
  <si>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</si>
  <si>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</si>
  <si>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</si>
  <si>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</si>
  <si>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</si>
  <si>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</si>
  <si>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</si>
  <si>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</si>
  <si>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</si>
  <si>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</si>
  <si>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</si>
  <si>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</si>
  <si>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</si>
  <si>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</si>
  <si>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</si>
  <si>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</si>
  <si>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</si>
  <si>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</si>
  <si>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</si>
  <si>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</si>
  <si>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</si>
  <si>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</si>
  <si>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</si>
  <si>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</si>
  <si>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</si>
  <si>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</si>
  <si>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</si>
  <si>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</si>
  <si>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</si>
  <si>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</si>
  <si>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</si>
  <si>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</si>
  <si>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</si>
  <si>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</si>
  <si>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</si>
  <si>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</si>
  <si>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</si>
  <si>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</si>
  <si>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</si>
  <si>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</si>
  <si>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</si>
  <si>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</si>
  <si>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</si>
  <si>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</si>
  <si>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</si>
  <si>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</si>
  <si>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</si>
  <si>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</si>
  <si>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</si>
  <si>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</si>
  <si>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</si>
  <si>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</si>
  <si>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</si>
  <si>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</si>
  <si>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</si>
  <si>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</si>
  <si>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</si>
  <si>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</si>
  <si>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</si>
  <si>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</si>
  <si>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</si>
  <si>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</si>
  <si>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</si>
  <si>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</si>
  <si>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</si>
  <si>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</si>
  <si>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</si>
  <si>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</si>
  <si>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</si>
  <si>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</si>
  <si>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</si>
  <si>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</si>
  <si>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</si>
  <si>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</si>
  <si>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</si>
  <si>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</si>
  <si>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</si>
  <si>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</si>
  <si>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</si>
  <si>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</si>
  <si>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</si>
  <si>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</si>
  <si>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</si>
  <si>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</si>
  <si>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</si>
  <si>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</si>
  <si>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</si>
  <si>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</si>
  <si>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</si>
  <si>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</si>
  <si>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</si>
  <si>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</si>
  <si>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</si>
  <si>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</si>
  <si>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</si>
  <si>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</si>
  <si>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</si>
  <si>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</si>
  <si>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</si>
  <si>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</si>
  <si>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</si>
  <si>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</si>
  <si>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</si>
  <si>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</si>
  <si>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</si>
  <si>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</si>
  <si>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</si>
  <si>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</si>
  <si>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</si>
  <si>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</si>
  <si>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</si>
  <si>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</si>
  <si>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</si>
  <si>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</si>
  <si>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</si>
  <si>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</si>
  <si>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</si>
  <si>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</si>
  <si>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</si>
  <si>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</si>
  <si>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</si>
  <si>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</si>
  <si>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</si>
  <si>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</si>
  <si>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</si>
  <si>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</si>
  <si>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</si>
  <si>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</si>
  <si>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</si>
  <si>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</si>
  <si>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</si>
  <si>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</si>
  <si>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</si>
  <si>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</si>
  <si>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</si>
  <si>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</si>
  <si>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</si>
  <si>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</si>
  <si>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</si>
  <si>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</si>
  <si>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</si>
  <si>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</si>
  <si>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</si>
  <si>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</si>
  <si>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</si>
  <si>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</si>
  <si>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</si>
  <si>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</si>
  <si>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</si>
  <si>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</si>
  <si>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</si>
  <si>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</si>
  <si>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</si>
  <si>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</si>
  <si>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</si>
  <si>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</si>
  <si>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</si>
  <si>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</si>
  <si>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</si>
  <si>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</si>
  <si>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</si>
  <si>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</si>
  <si>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</si>
  <si>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</si>
  <si>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</si>
  <si>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</si>
  <si>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</si>
  <si>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</si>
  <si>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</si>
  <si>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</si>
  <si>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</si>
  <si>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</si>
  <si>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</si>
  <si>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</si>
  <si>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</si>
  <si>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</si>
  <si>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</si>
  <si>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</si>
  <si>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</si>
  <si>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</si>
  <si>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</si>
  <si>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</si>
  <si>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</si>
  <si>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</si>
  <si>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</si>
  <si>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</si>
  <si>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</si>
  <si>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</si>
  <si>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</si>
  <si>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</si>
  <si>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</si>
  <si>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</si>
  <si>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</si>
  <si>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</si>
  <si>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</si>
  <si>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</si>
  <si>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</si>
  <si>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</si>
  <si>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</si>
  <si>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</si>
  <si>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</si>
  <si>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</si>
  <si>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</si>
  <si>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</si>
  <si>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</si>
  <si>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</si>
  <si>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</si>
  <si>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</si>
  <si>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</si>
  <si>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</si>
  <si>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</si>
  <si>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</si>
  <si>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</si>
  <si>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</si>
  <si>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</si>
  <si>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</si>
  <si>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</si>
  <si>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</si>
  <si>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</si>
  <si>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</si>
  <si>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</si>
  <si>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</si>
  <si>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</si>
  <si>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</si>
  <si>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</si>
  <si>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</si>
  <si>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</si>
  <si>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</si>
  <si>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</si>
  <si>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</si>
  <si>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</si>
  <si>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</si>
  <si>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</si>
  <si>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</si>
  <si>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</si>
  <si>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</si>
  <si>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</si>
  <si>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</si>
  <si>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</si>
  <si>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</si>
  <si>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</si>
  <si>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</si>
  <si>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</si>
  <si>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</si>
  <si>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</si>
  <si>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</si>
  <si>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</si>
  <si>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</si>
  <si>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</si>
  <si>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</si>
  <si>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</si>
  <si>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</si>
  <si>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</si>
  <si>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</si>
  <si>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</si>
  <si>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</si>
  <si>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</si>
  <si>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</si>
  <si>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</si>
  <si>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</si>
  <si>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</si>
  <si>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</si>
  <si>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</si>
  <si>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</si>
  <si>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</si>
  <si>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</si>
  <si>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</si>
  <si>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</si>
  <si>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</si>
  <si>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</si>
  <si>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</si>
  <si>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</si>
  <si>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</si>
  <si>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</si>
  <si>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</si>
  <si>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</si>
  <si>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</si>
  <si>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</si>
  <si>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</si>
  <si>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</si>
  <si>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</si>
  <si>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</si>
  <si>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</si>
  <si>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</si>
  <si>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</si>
  <si>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</si>
  <si>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</si>
  <si>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</si>
  <si>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</si>
  <si>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</si>
  <si>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</si>
  <si>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</si>
  <si>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</si>
  <si>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</si>
  <si>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</si>
  <si>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</si>
  <si>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</si>
  <si>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</si>
  <si>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</si>
  <si>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</si>
  <si>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</si>
  <si>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</si>
  <si>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</si>
  <si>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</si>
  <si>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</si>
  <si>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</si>
  <si>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</si>
  <si>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</si>
  <si>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</si>
  <si>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</si>
  <si>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</si>
  <si>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</si>
  <si>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</si>
  <si>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</si>
  <si>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</si>
  <si>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</si>
  <si>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</si>
  <si>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</si>
  <si>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</si>
  <si>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</si>
  <si>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</si>
  <si>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</si>
  <si>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</si>
  <si>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</si>
  <si>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</si>
  <si>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</si>
  <si>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</si>
  <si>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</si>
  <si>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</si>
  <si>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</si>
  <si>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</si>
  <si>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</si>
  <si>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</si>
  <si>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</si>
  <si>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</si>
  <si>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</si>
  <si>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</si>
  <si>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</si>
  <si>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</si>
  <si>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</si>
  <si>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</si>
  <si>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</si>
  <si>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</si>
  <si>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</si>
  <si>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</si>
  <si>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</si>
  <si>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</si>
  <si>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</si>
  <si>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</si>
  <si>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</si>
  <si>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</si>
  <si>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</si>
  <si>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</si>
  <si>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</si>
  <si>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</si>
  <si>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</si>
  <si>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</si>
  <si>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</si>
  <si>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</si>
  <si>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</si>
  <si>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</si>
  <si>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</si>
  <si>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</si>
  <si>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</si>
  <si>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</si>
  <si>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</si>
  <si>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</si>
  <si>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</si>
  <si>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</si>
  <si>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</si>
  <si>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</si>
  <si>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</si>
  <si>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</si>
  <si>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</si>
  <si>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</si>
  <si>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</si>
  <si>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</si>
  <si>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</si>
  <si>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</si>
  <si>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</si>
  <si>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</si>
  <si>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</si>
  <si>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</si>
  <si>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</si>
  <si>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</si>
  <si>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</si>
  <si>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</si>
  <si>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</si>
  <si>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</si>
  <si>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</si>
  <si>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</si>
  <si>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</si>
  <si>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</si>
  <si>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</si>
  <si>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</si>
  <si>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</si>
  <si>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</si>
  <si>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</si>
  <si>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</si>
  <si>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</si>
  <si>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</si>
  <si>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</si>
  <si>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</si>
  <si>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</si>
  <si>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</si>
  <si>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</si>
  <si>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</si>
  <si>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</si>
  <si>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</si>
  <si>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</si>
  <si>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</si>
  <si>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</si>
  <si>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</si>
  <si>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</si>
  <si>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</si>
  <si>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</si>
  <si>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</si>
  <si>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</si>
  <si>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</si>
  <si>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</si>
  <si>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</si>
  <si>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</si>
  <si>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</si>
  <si>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</si>
  <si>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</si>
  <si>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</si>
  <si>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</si>
  <si>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</si>
  <si>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</si>
  <si>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</si>
  <si>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</si>
  <si>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</si>
  <si>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</si>
  <si>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</si>
  <si>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</si>
  <si>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</si>
  <si>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</si>
  <si>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</si>
  <si>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</si>
  <si>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</si>
  <si>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</si>
  <si>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</si>
  <si>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</si>
  <si>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</si>
  <si>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</si>
  <si>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</si>
  <si>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</si>
  <si>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</si>
  <si>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</si>
  <si>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</si>
  <si>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</si>
  <si>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</si>
  <si>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</si>
  <si>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</si>
  <si>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</si>
  <si>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</si>
  <si>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</si>
  <si>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</si>
  <si>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</si>
  <si>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</si>
  <si>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</si>
  <si>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</si>
  <si>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</si>
  <si>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</si>
  <si>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</si>
  <si>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</si>
  <si>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</si>
  <si>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</si>
  <si>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</si>
  <si>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</si>
  <si>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</si>
  <si>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</si>
  <si>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</si>
  <si>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</si>
  <si>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</si>
  <si>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</si>
  <si>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</si>
  <si>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</si>
  <si>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</si>
  <si>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</si>
  <si>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</si>
  <si>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</si>
  <si>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</si>
  <si>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</si>
  <si>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</si>
  <si>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</si>
  <si>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</si>
  <si>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</si>
  <si>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</si>
  <si>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</si>
  <si>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</si>
  <si>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</si>
  <si>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</si>
  <si>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</si>
  <si>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</si>
  <si>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</si>
  <si>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</si>
  <si>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</si>
  <si>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</si>
  <si>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</si>
  <si>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</si>
  <si>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</si>
  <si>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</si>
  <si>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</si>
  <si>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</si>
  <si>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</si>
  <si>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</si>
  <si>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</si>
  <si>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</si>
  <si>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</si>
  <si>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</si>
  <si>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</si>
  <si>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</si>
  <si>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</si>
  <si>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</si>
  <si>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</si>
  <si>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</si>
  <si>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</si>
  <si>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</si>
  <si>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</si>
  <si>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</si>
  <si>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</si>
  <si>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</si>
  <si>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</si>
  <si>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</si>
  <si>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</si>
  <si>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</si>
  <si>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</si>
  <si>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</si>
  <si>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</si>
  <si>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</si>
  <si>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</si>
  <si>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</si>
  <si>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</si>
  <si>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</si>
  <si>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</si>
  <si>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</si>
  <si>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</si>
  <si>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</si>
  <si>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</si>
  <si>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</si>
  <si>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</si>
  <si>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</si>
  <si>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</si>
  <si>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</si>
  <si>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</si>
  <si>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</si>
  <si>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</si>
  <si>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</si>
  <si>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</si>
  <si>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</si>
  <si>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</si>
  <si>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</si>
  <si>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</si>
  <si>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</si>
  <si>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</si>
  <si>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</si>
  <si>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</si>
  <si>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</si>
  <si>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</si>
  <si>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</si>
  <si>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</si>
  <si>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</si>
  <si>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</si>
  <si>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</si>
  <si>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</si>
  <si>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</si>
  <si>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</si>
  <si>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</si>
  <si>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</si>
  <si>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</si>
  <si>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</si>
  <si>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</si>
  <si>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</si>
  <si>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</si>
  <si>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</si>
  <si>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</si>
  <si>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</si>
  <si>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</si>
  <si>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</si>
  <si>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</si>
  <si>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</si>
  <si>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</si>
  <si>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</si>
  <si>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</si>
  <si>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</si>
  <si>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</si>
  <si>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</si>
  <si>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</si>
  <si>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</si>
  <si>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</si>
  <si>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</si>
  <si>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</si>
  <si>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</si>
  <si>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</si>
  <si>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</si>
  <si>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</si>
  <si>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</si>
  <si>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</si>
  <si>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</si>
  <si>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</si>
  <si>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</si>
  <si>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</si>
  <si>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</si>
  <si>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</si>
  <si>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</si>
  <si>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</si>
  <si>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</si>
  <si>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</si>
  <si>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</si>
  <si>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</si>
  <si>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</si>
  <si>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</si>
  <si>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</si>
  <si>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</si>
  <si>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</si>
  <si>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</si>
  <si>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</si>
  <si>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</si>
  <si>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</si>
  <si>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</si>
  <si>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</si>
  <si>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</si>
  <si>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</si>
  <si>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</si>
  <si>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</si>
  <si>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</si>
  <si>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</si>
  <si>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</si>
  <si>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</si>
  <si>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</si>
  <si>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</si>
  <si>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</si>
  <si>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</si>
  <si>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</si>
  <si>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</si>
  <si>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</si>
  <si>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</si>
  <si>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</si>
  <si>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</si>
  <si>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</si>
  <si>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</si>
  <si>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</si>
  <si>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</si>
  <si>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</si>
  <si>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</si>
  <si>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</si>
  <si>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</si>
  <si>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</si>
  <si>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</si>
  <si>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</si>
  <si>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</si>
  <si>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</si>
  <si>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</si>
  <si>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</si>
  <si>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</si>
  <si>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</si>
  <si>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</si>
  <si>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</si>
  <si>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</si>
  <si>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</si>
  <si>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</si>
  <si>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</si>
  <si>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</si>
  <si>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</si>
  <si>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</si>
  <si>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</si>
  <si>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</si>
  <si>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</si>
  <si>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</si>
  <si>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</si>
  <si>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</si>
  <si>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</si>
  <si>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</si>
  <si>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</si>
  <si>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</si>
  <si>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</si>
  <si>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</si>
  <si>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</si>
  <si>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</si>
  <si>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</si>
  <si>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</si>
  <si>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</si>
  <si>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</si>
  <si>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</si>
  <si>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</si>
  <si>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</si>
  <si>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</si>
  <si>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</si>
  <si>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</si>
  <si>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</si>
  <si>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</si>
  <si>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</si>
  <si>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</si>
  <si>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</si>
  <si>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</si>
  <si>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</si>
  <si>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</si>
  <si>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</si>
  <si>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</si>
  <si>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</si>
  <si>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</si>
  <si>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</si>
  <si>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</si>
  <si>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</si>
  <si>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</si>
  <si>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</si>
  <si>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</si>
  <si>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</si>
  <si>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</si>
  <si>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</si>
  <si>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</si>
  <si>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</si>
  <si>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</si>
  <si>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</si>
  <si>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</si>
  <si>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</si>
  <si>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</si>
  <si>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</si>
  <si>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</si>
  <si>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</si>
  <si>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</si>
  <si>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</si>
  <si>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</si>
  <si>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</si>
  <si>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</si>
  <si>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</si>
  <si>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</si>
  <si>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</si>
  <si>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</si>
  <si>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</si>
  <si>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</si>
  <si>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</si>
  <si>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</si>
  <si>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</si>
  <si>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</si>
  <si>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</si>
  <si>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</si>
  <si>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</si>
  <si>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</si>
  <si>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</si>
  <si>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</si>
  <si>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</si>
  <si>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</si>
  <si>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</si>
  <si>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</si>
  <si>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</si>
  <si>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</si>
  <si>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</si>
  <si>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</si>
  <si>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</si>
  <si>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</si>
  <si>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</si>
  <si>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</si>
  <si>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</si>
  <si>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</si>
  <si>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</si>
  <si>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</si>
  <si>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</si>
  <si>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</si>
  <si>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</si>
  <si>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</si>
  <si>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</si>
  <si>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</si>
  <si>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</si>
  <si>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</si>
  <si>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</si>
  <si>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</si>
  <si>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</si>
  <si>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</si>
  <si>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</si>
  <si>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</si>
  <si>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</si>
  <si>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</si>
  <si>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</si>
  <si>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</si>
  <si>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</si>
  <si>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</si>
  <si>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</si>
  <si>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</si>
  <si>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</si>
  <si>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</si>
  <si>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</si>
  <si>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</si>
  <si>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</si>
  <si>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</si>
  <si>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</si>
  <si>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</si>
  <si>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</si>
  <si>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</si>
  <si>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</si>
  <si>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</si>
  <si>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</si>
  <si>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</si>
  <si>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</si>
  <si>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</si>
  <si>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</si>
  <si>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</si>
  <si>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</si>
  <si>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</si>
  <si>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</si>
  <si>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</si>
  <si>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</si>
  <si>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</si>
  <si>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</si>
  <si>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</si>
  <si>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</si>
  <si>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</si>
  <si>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</si>
  <si>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</si>
  <si>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</si>
  <si>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</si>
  <si>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</si>
  <si>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</si>
  <si>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</si>
  <si>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</si>
  <si>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</si>
  <si>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</si>
  <si>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</si>
  <si>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</si>
  <si>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</si>
  <si>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</si>
  <si>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</si>
  <si>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</si>
  <si>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</si>
  <si>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</si>
  <si>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</si>
  <si>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</si>
  <si>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</si>
  <si>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</si>
  <si>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</si>
  <si>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</si>
  <si>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</si>
  <si>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</si>
  <si>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</si>
  <si>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</si>
  <si>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</si>
  <si>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</si>
  <si>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</si>
  <si>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</si>
  <si>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</si>
  <si>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</si>
  <si>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</si>
  <si>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</si>
  <si>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</si>
  <si>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</si>
  <si>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</si>
  <si>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</si>
  <si>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</si>
  <si>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</si>
  <si>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</si>
  <si>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</si>
  <si>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</si>
  <si>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</si>
  <si>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</si>
  <si>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</si>
  <si>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</si>
  <si>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</si>
  <si>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</si>
  <si>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</si>
  <si>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</si>
  <si>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</si>
  <si>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</si>
  <si>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</si>
  <si>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</si>
  <si>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</si>
  <si>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</si>
  <si>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b10274</t>
  </si>
  <si>
    <t>d10150</t>
  </si>
  <si>
    <t>c10446</t>
  </si>
  <si>
    <t>endprint</t>
  </si>
  <si>
    <t>ДГ Радост Каблешково</t>
  </si>
  <si>
    <t>Р.Белчева</t>
  </si>
  <si>
    <t>А.Данданова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</si>
</sst>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1"/>
      <color theme="10"/>
      <name val="Calibri"/>
      <family val="2"/>
      <charset val="204"/>
      <scheme val="minor"/>
    </font>
    <font>
      <sz val="11"/>
      <color theme="1"/>
      <name val="Arial"/>
      <family val="2"/>
      <charset val="204"/>
    </font>
    <font>
      <u/>
      <sz val="10"/>
      <color theme="10"/>
      <name val="Hebar"/>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12"/>
      <color rgb="FFFFFF00"/>
      <name val="Times New Roman"/>
      <family val="1"/>
      <charset val="204"/>
    </font>
    <font>
      <b/>
      <sz val="9"/>
      <color rgb="FF000099"/>
      <name val="Times New Roman"/>
      <family val="1"/>
      <charset val="204"/>
    </font>
    <font>
      <sz val="12"/>
      <color rgb="FF660066"/>
      <name val="Arial"/>
      <family val="2"/>
      <charset val="204"/>
    </font>
    <font>
      <i/>
      <sz val="12"/>
      <color rgb="FF800000"/>
      <name val="Times New Roman CYR"/>
      <charset val="204"/>
    </font>
    <font>
      <sz val="12"/>
      <color rgb="FF663300"/>
      <name val="Arial"/>
      <family val="2"/>
      <charset val="204"/>
    </font>
    <font>
      <b/>
      <sz val="12"/>
      <color rgb="FF663300"/>
      <name val="Arial"/>
      <family val="2"/>
      <charset val="204"/>
    </font>
    <font>
      <b/>
      <sz val="14"/>
      <color rgb="FF663300"/>
      <name val="Times New Roman"/>
      <family val="1"/>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0" fontId="147" fillId="0" borderId="0" applyNumberFormat="0" applyFill="0" applyBorder="0" applyAlignment="0" applyProtection="0"/>
    <xf numFmtId="0" fontId="25" fillId="0" borderId="0"/>
    <xf numFmtId="0" fontId="33" fillId="0" borderId="0"/>
    <xf numFmtId="0" fontId="148"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49" fillId="0" borderId="0" applyNumberFormat="0" applyFill="0" applyBorder="0" applyAlignment="0" applyProtection="0"/>
  </cellStyleXfs>
  <cellXfs count="1957">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50"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51"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52" fillId="17" borderId="3" xfId="0" applyNumberFormat="1" applyFont="1" applyFill="1" applyBorder="1" applyAlignment="1" applyProtection="1">
      <alignment horizontal="center" vertical="center"/>
    </xf>
    <xf numFmtId="0" fontId="153"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54" fillId="19" borderId="5" xfId="10" applyFont="1" applyFill="1" applyBorder="1" applyAlignment="1">
      <alignment horizontal="left" vertical="center" wrapText="1"/>
    </xf>
    <xf numFmtId="0" fontId="155" fillId="19" borderId="6" xfId="10" applyFont="1" applyFill="1" applyBorder="1" applyAlignment="1">
      <alignment horizontal="center" vertical="center" wrapText="1"/>
    </xf>
    <xf numFmtId="0" fontId="154" fillId="19" borderId="7" xfId="2" applyFont="1" applyFill="1" applyBorder="1" applyAlignment="1">
      <alignment horizontal="center" vertical="center" wrapText="1"/>
    </xf>
    <xf numFmtId="0" fontId="154" fillId="19" borderId="8" xfId="2" applyFont="1" applyFill="1" applyBorder="1" applyAlignment="1">
      <alignment horizontal="center" vertical="center"/>
    </xf>
    <xf numFmtId="0" fontId="154"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56"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57"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58"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58"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58"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57" fillId="17" borderId="8" xfId="2" applyNumberFormat="1" applyFont="1" applyFill="1" applyBorder="1" applyAlignment="1">
      <alignment horizontal="right" vertical="center"/>
    </xf>
    <xf numFmtId="3" fontId="157" fillId="17" borderId="3" xfId="2" applyNumberFormat="1" applyFont="1" applyFill="1" applyBorder="1" applyAlignment="1" applyProtection="1">
      <alignment horizontal="right" vertical="center"/>
    </xf>
    <xf numFmtId="3" fontId="157"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58"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57"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59" fillId="19" borderId="40" xfId="10" quotePrefix="1" applyFont="1" applyFill="1" applyBorder="1" applyAlignment="1" applyProtection="1">
      <alignment horizontal="right" vertical="center"/>
    </xf>
    <xf numFmtId="0" fontId="153" fillId="19" borderId="41" xfId="10" applyFont="1" applyFill="1" applyBorder="1" applyAlignment="1" applyProtection="1">
      <alignment horizontal="right" vertical="center"/>
    </xf>
    <xf numFmtId="0" fontId="154"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60" fillId="22" borderId="0" xfId="2" applyFont="1" applyFill="1" applyAlignment="1">
      <alignment horizontal="left" vertical="center"/>
    </xf>
    <xf numFmtId="3" fontId="11" fillId="15" borderId="0" xfId="2" applyNumberFormat="1" applyFont="1" applyFill="1" applyAlignment="1">
      <alignment horizontal="center" vertical="center"/>
    </xf>
    <xf numFmtId="166" fontId="151"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52"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52"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61" fillId="23" borderId="5" xfId="2" applyFont="1" applyFill="1" applyBorder="1" applyAlignment="1" applyProtection="1">
      <alignment vertical="center"/>
    </xf>
    <xf numFmtId="0" fontId="161" fillId="23" borderId="6" xfId="2" applyFont="1" applyFill="1" applyBorder="1" applyAlignment="1" applyProtection="1">
      <alignment horizontal="center" vertical="center"/>
    </xf>
    <xf numFmtId="0" fontId="162" fillId="23" borderId="7" xfId="2" applyFont="1" applyFill="1" applyBorder="1" applyAlignment="1" applyProtection="1">
      <alignment horizontal="center" vertical="center" wrapText="1"/>
    </xf>
    <xf numFmtId="0" fontId="163" fillId="23" borderId="11" xfId="2" applyFont="1" applyFill="1" applyBorder="1" applyAlignment="1" applyProtection="1">
      <alignment horizontal="center" vertical="center"/>
    </xf>
    <xf numFmtId="0" fontId="163"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64" fillId="24" borderId="8" xfId="2" applyNumberFormat="1" applyFont="1" applyFill="1" applyBorder="1" applyAlignment="1" applyProtection="1">
      <alignment horizontal="center" vertical="center" wrapText="1"/>
    </xf>
    <xf numFmtId="1" fontId="164" fillId="24" borderId="3" xfId="2" applyNumberFormat="1" applyFont="1" applyFill="1" applyBorder="1" applyAlignment="1" applyProtection="1">
      <alignment horizontal="center" vertical="center" wrapText="1"/>
    </xf>
    <xf numFmtId="1" fontId="164" fillId="24" borderId="9" xfId="2" applyNumberFormat="1" applyFont="1" applyFill="1" applyBorder="1" applyAlignment="1" applyProtection="1">
      <alignment horizontal="center" vertical="center" wrapText="1"/>
    </xf>
    <xf numFmtId="0" fontId="165"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66"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67" fillId="24" borderId="31" xfId="10" quotePrefix="1" applyNumberFormat="1" applyFont="1" applyFill="1" applyBorder="1" applyAlignment="1" applyProtection="1">
      <alignment horizontal="right" vertical="center"/>
    </xf>
    <xf numFmtId="3" fontId="164" fillId="24" borderId="52" xfId="2" applyNumberFormat="1" applyFont="1" applyFill="1" applyBorder="1" applyAlignment="1" applyProtection="1">
      <alignment horizontal="right" vertical="center"/>
    </xf>
    <xf numFmtId="3" fontId="166" fillId="24" borderId="8" xfId="2" applyNumberFormat="1" applyFont="1" applyFill="1" applyBorder="1" applyAlignment="1" applyProtection="1">
      <alignment horizontal="right" vertical="center"/>
    </xf>
    <xf numFmtId="3" fontId="166" fillId="24" borderId="3" xfId="2" applyNumberFormat="1" applyFont="1" applyFill="1" applyBorder="1" applyAlignment="1" applyProtection="1">
      <alignment horizontal="right" vertical="center"/>
    </xf>
    <xf numFmtId="3" fontId="166" fillId="24" borderId="9" xfId="2" applyNumberFormat="1" applyFont="1" applyFill="1" applyBorder="1" applyAlignment="1" applyProtection="1">
      <alignment horizontal="right" vertical="center"/>
    </xf>
    <xf numFmtId="0" fontId="168"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67"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67"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67"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69" fillId="15" borderId="75" xfId="10" quotePrefix="1" applyNumberFormat="1" applyFont="1" applyFill="1" applyBorder="1" applyAlignment="1" applyProtection="1">
      <alignment horizontal="right" vertical="center"/>
    </xf>
    <xf numFmtId="0" fontId="169"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67" fillId="17" borderId="31" xfId="10" applyNumberFormat="1" applyFont="1" applyFill="1" applyBorder="1" applyAlignment="1" applyProtection="1">
      <alignment horizontal="right"/>
    </xf>
    <xf numFmtId="3" fontId="167" fillId="17" borderId="52" xfId="2" applyNumberFormat="1" applyFont="1" applyFill="1" applyBorder="1" applyAlignment="1" applyProtection="1">
      <alignment horizontal="right" vertical="center"/>
    </xf>
    <xf numFmtId="3" fontId="161" fillId="17" borderId="8" xfId="2" applyNumberFormat="1" applyFont="1" applyFill="1" applyBorder="1" applyAlignment="1" applyProtection="1">
      <alignment horizontal="right" vertical="center"/>
    </xf>
    <xf numFmtId="3" fontId="161" fillId="17" borderId="3" xfId="2" applyNumberFormat="1" applyFont="1" applyFill="1" applyBorder="1" applyAlignment="1" applyProtection="1">
      <alignment horizontal="right" vertical="center"/>
    </xf>
    <xf numFmtId="3" fontId="161"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70" fillId="23" borderId="40" xfId="10" applyNumberFormat="1" applyFont="1" applyFill="1" applyBorder="1" applyAlignment="1" applyProtection="1">
      <alignment horizontal="right" vertical="center"/>
    </xf>
    <xf numFmtId="0" fontId="163" fillId="23" borderId="41" xfId="10" applyFont="1" applyFill="1" applyBorder="1" applyAlignment="1" applyProtection="1">
      <alignment horizontal="right" vertical="center"/>
    </xf>
    <xf numFmtId="0" fontId="164" fillId="23" borderId="42" xfId="12" applyFont="1" applyFill="1" applyBorder="1" applyAlignment="1" applyProtection="1">
      <alignment horizontal="center" vertical="center" wrapText="1"/>
    </xf>
    <xf numFmtId="3" fontId="164" fillId="23" borderId="80" xfId="2" applyNumberFormat="1" applyFont="1" applyFill="1" applyBorder="1" applyAlignment="1" applyProtection="1">
      <alignment horizontal="right" vertical="center"/>
    </xf>
    <xf numFmtId="3" fontId="166" fillId="23" borderId="40" xfId="2" applyNumberFormat="1" applyFont="1" applyFill="1" applyBorder="1" applyAlignment="1" applyProtection="1">
      <alignment horizontal="right" vertical="center"/>
    </xf>
    <xf numFmtId="3" fontId="166" fillId="23" borderId="41" xfId="2" applyNumberFormat="1" applyFont="1" applyFill="1" applyBorder="1" applyAlignment="1" applyProtection="1">
      <alignment horizontal="right" vertical="center"/>
    </xf>
    <xf numFmtId="3" fontId="166"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71"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3" fillId="17" borderId="3" xfId="2" applyFont="1" applyFill="1" applyBorder="1" applyAlignment="1" applyProtection="1">
      <alignment horizontal="center" vertical="center"/>
    </xf>
    <xf numFmtId="0" fontId="172" fillId="25" borderId="5" xfId="2" applyFont="1" applyFill="1" applyBorder="1" applyAlignment="1" applyProtection="1">
      <alignment vertical="center"/>
    </xf>
    <xf numFmtId="0" fontId="172" fillId="25" borderId="6" xfId="2" applyFont="1" applyFill="1" applyBorder="1" applyAlignment="1" applyProtection="1">
      <alignment horizontal="center" vertical="center"/>
    </xf>
    <xf numFmtId="0" fontId="173" fillId="25" borderId="7" xfId="2" applyFont="1" applyFill="1" applyBorder="1" applyAlignment="1" applyProtection="1">
      <alignment horizontal="center" vertical="center" wrapText="1"/>
    </xf>
    <xf numFmtId="0" fontId="174" fillId="25" borderId="14" xfId="2" quotePrefix="1" applyFont="1" applyFill="1" applyBorder="1" applyAlignment="1" applyProtection="1">
      <alignment horizontal="center" vertical="center"/>
    </xf>
    <xf numFmtId="0" fontId="174" fillId="25" borderId="15" xfId="2" applyFont="1" applyFill="1" applyBorder="1" applyAlignment="1" applyProtection="1">
      <alignment horizontal="center" vertical="center"/>
    </xf>
    <xf numFmtId="0" fontId="175" fillId="0" borderId="82" xfId="10" applyFont="1" applyFill="1" applyBorder="1" applyAlignment="1" applyProtection="1">
      <alignment horizontal="center" vertical="center" wrapText="1"/>
    </xf>
    <xf numFmtId="1" fontId="173" fillId="26" borderId="14" xfId="2" applyNumberFormat="1" applyFont="1" applyFill="1" applyBorder="1" applyAlignment="1" applyProtection="1">
      <alignment horizontal="center" vertical="center" wrapText="1"/>
    </xf>
    <xf numFmtId="1" fontId="173" fillId="26" borderId="83" xfId="2" applyNumberFormat="1" applyFont="1" applyFill="1" applyBorder="1" applyAlignment="1" applyProtection="1">
      <alignment horizontal="center" vertical="center" wrapText="1"/>
    </xf>
    <xf numFmtId="1" fontId="173" fillId="26" borderId="13" xfId="2" applyNumberFormat="1" applyFont="1" applyFill="1" applyBorder="1" applyAlignment="1" applyProtection="1">
      <alignment horizontal="center" vertical="center" wrapText="1"/>
    </xf>
    <xf numFmtId="0" fontId="176" fillId="25" borderId="10" xfId="2" applyFont="1" applyFill="1" applyBorder="1" applyAlignment="1" applyProtection="1">
      <alignment horizontal="center" vertical="center" wrapText="1"/>
    </xf>
    <xf numFmtId="0" fontId="177"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72"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78"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79" fillId="26" borderId="31" xfId="10" quotePrefix="1" applyNumberFormat="1" applyFont="1" applyFill="1" applyBorder="1" applyAlignment="1" applyProtection="1">
      <alignment horizontal="right" vertical="center"/>
    </xf>
    <xf numFmtId="3" fontId="180" fillId="26" borderId="8" xfId="2" applyNumberFormat="1" applyFont="1" applyFill="1" applyBorder="1" applyAlignment="1" applyProtection="1">
      <alignment vertical="center"/>
    </xf>
    <xf numFmtId="3" fontId="180" fillId="26" borderId="3" xfId="2" applyNumberFormat="1" applyFont="1" applyFill="1" applyBorder="1" applyAlignment="1" applyProtection="1">
      <alignment vertical="center"/>
    </xf>
    <xf numFmtId="3" fontId="180"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58"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58"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79" fillId="26" borderId="31" xfId="10" quotePrefix="1" applyNumberFormat="1" applyFont="1" applyFill="1" applyBorder="1" applyAlignment="1">
      <alignment horizontal="right" vertical="center"/>
    </xf>
    <xf numFmtId="3" fontId="180" fillId="26" borderId="8" xfId="2" applyNumberFormat="1" applyFont="1" applyFill="1" applyBorder="1" applyAlignment="1">
      <alignment vertical="center"/>
    </xf>
    <xf numFmtId="3" fontId="180"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58" fillId="21" borderId="13" xfId="2" applyNumberFormat="1" applyFont="1" applyFill="1" applyBorder="1" applyAlignment="1" applyProtection="1">
      <alignment horizontal="center" vertical="center"/>
    </xf>
    <xf numFmtId="3" fontId="180"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80" fillId="26" borderId="8" xfId="2" applyNumberFormat="1" applyFont="1" applyFill="1" applyBorder="1" applyAlignment="1" applyProtection="1">
      <alignment vertical="center"/>
      <protection locked="0"/>
    </xf>
    <xf numFmtId="3" fontId="180"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58" fillId="21" borderId="20" xfId="2" applyNumberFormat="1" applyFont="1" applyFill="1" applyBorder="1" applyAlignment="1" applyProtection="1">
      <alignment horizontal="center" vertical="center"/>
    </xf>
    <xf numFmtId="174" fontId="158" fillId="21" borderId="18" xfId="2" applyNumberFormat="1" applyFont="1" applyFill="1" applyBorder="1" applyAlignment="1" applyProtection="1">
      <alignment horizontal="center" vertical="center"/>
    </xf>
    <xf numFmtId="174" fontId="158" fillId="21" borderId="24" xfId="2" applyNumberFormat="1" applyFont="1" applyFill="1" applyBorder="1" applyAlignment="1" applyProtection="1">
      <alignment horizontal="center" vertical="center"/>
    </xf>
    <xf numFmtId="174" fontId="158" fillId="21" borderId="22" xfId="2" applyNumberFormat="1" applyFont="1" applyFill="1" applyBorder="1" applyAlignment="1" applyProtection="1">
      <alignment horizontal="center" vertical="center"/>
    </xf>
    <xf numFmtId="174" fontId="158" fillId="21" borderId="33" xfId="2" applyNumberFormat="1" applyFont="1" applyFill="1" applyBorder="1" applyAlignment="1" applyProtection="1">
      <alignment horizontal="center" vertical="center"/>
    </xf>
    <xf numFmtId="174" fontId="158" fillId="21" borderId="34" xfId="2" applyNumberFormat="1" applyFont="1" applyFill="1" applyBorder="1" applyAlignment="1" applyProtection="1">
      <alignment horizontal="center" vertical="center"/>
    </xf>
    <xf numFmtId="0" fontId="181" fillId="25" borderId="40" xfId="10" quotePrefix="1" applyFont="1" applyFill="1" applyBorder="1" applyAlignment="1">
      <alignment horizontal="right" vertical="center"/>
    </xf>
    <xf numFmtId="0" fontId="174" fillId="25" borderId="41" xfId="10" applyFont="1" applyFill="1" applyBorder="1" applyAlignment="1">
      <alignment horizontal="right" vertical="center"/>
    </xf>
    <xf numFmtId="0" fontId="173" fillId="25" borderId="42" xfId="10" applyFont="1" applyFill="1" applyBorder="1" applyAlignment="1">
      <alignment horizontal="center" vertical="center" wrapText="1"/>
    </xf>
    <xf numFmtId="3" fontId="180" fillId="25" borderId="40" xfId="2" applyNumberFormat="1" applyFont="1" applyFill="1" applyBorder="1" applyAlignment="1">
      <alignment vertical="center"/>
    </xf>
    <xf numFmtId="3" fontId="180" fillId="25" borderId="41" xfId="2" applyNumberFormat="1" applyFont="1" applyFill="1" applyBorder="1" applyAlignment="1">
      <alignment vertical="center"/>
    </xf>
    <xf numFmtId="0" fontId="177"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72"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81" fillId="25" borderId="40" xfId="10" quotePrefix="1" applyFont="1" applyFill="1" applyBorder="1" applyAlignment="1" applyProtection="1">
      <alignment horizontal="right" vertical="center"/>
    </xf>
    <xf numFmtId="0" fontId="174" fillId="25" borderId="41" xfId="10" applyFont="1" applyFill="1" applyBorder="1" applyAlignment="1" applyProtection="1">
      <alignment horizontal="right" vertical="center"/>
    </xf>
    <xf numFmtId="0" fontId="173" fillId="25" borderId="42" xfId="10" applyFont="1" applyFill="1" applyBorder="1" applyAlignment="1" applyProtection="1">
      <alignment horizontal="center" vertical="center" wrapText="1"/>
    </xf>
    <xf numFmtId="3" fontId="173" fillId="25" borderId="80" xfId="2" applyNumberFormat="1" applyFont="1" applyFill="1" applyBorder="1" applyAlignment="1" applyProtection="1">
      <alignment vertical="center"/>
    </xf>
    <xf numFmtId="3" fontId="180" fillId="25" borderId="40" xfId="2" applyNumberFormat="1" applyFont="1" applyFill="1" applyBorder="1" applyAlignment="1" applyProtection="1">
      <alignment vertical="center"/>
    </xf>
    <xf numFmtId="3" fontId="180" fillId="25" borderId="41" xfId="2" applyNumberFormat="1" applyFont="1" applyFill="1" applyBorder="1" applyAlignment="1" applyProtection="1">
      <alignment vertical="center"/>
    </xf>
    <xf numFmtId="3" fontId="180"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82" fillId="15" borderId="94" xfId="6" applyFont="1" applyFill="1" applyBorder="1" applyProtection="1"/>
    <xf numFmtId="176" fontId="182"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83" fillId="29" borderId="95" xfId="2" quotePrefix="1" applyFont="1" applyFill="1" applyBorder="1" applyAlignment="1" applyProtection="1">
      <alignment vertical="center"/>
    </xf>
    <xf numFmtId="0" fontId="184" fillId="29" borderId="96" xfId="2" applyFont="1" applyFill="1" applyBorder="1" applyAlignment="1" applyProtection="1">
      <alignment horizontal="center" vertical="center"/>
    </xf>
    <xf numFmtId="0" fontId="183" fillId="29" borderId="97" xfId="2" quotePrefix="1" applyFont="1" applyFill="1" applyBorder="1" applyAlignment="1" applyProtection="1">
      <alignment horizontal="center" vertical="center" wrapText="1"/>
    </xf>
    <xf numFmtId="0" fontId="185" fillId="29" borderId="8" xfId="2" quotePrefix="1" applyFont="1" applyFill="1" applyBorder="1" applyAlignment="1" applyProtection="1">
      <alignment horizontal="center" vertical="center"/>
    </xf>
    <xf numFmtId="0" fontId="185"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83" fillId="15" borderId="14" xfId="2" applyNumberFormat="1" applyFont="1" applyFill="1" applyBorder="1" applyAlignment="1" applyProtection="1">
      <alignment horizontal="center" vertical="center" wrapText="1"/>
    </xf>
    <xf numFmtId="1" fontId="183" fillId="15" borderId="83" xfId="2" applyNumberFormat="1" applyFont="1" applyFill="1" applyBorder="1" applyAlignment="1" applyProtection="1">
      <alignment horizontal="center" vertical="center" wrapText="1"/>
    </xf>
    <xf numFmtId="1" fontId="183" fillId="15" borderId="13" xfId="2" applyNumberFormat="1" applyFont="1" applyFill="1" applyBorder="1" applyAlignment="1" applyProtection="1">
      <alignment horizontal="center" vertical="center" wrapText="1"/>
    </xf>
    <xf numFmtId="0" fontId="186"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84" fillId="15" borderId="0" xfId="2" applyFont="1" applyFill="1" applyBorder="1" applyAlignment="1" applyProtection="1">
      <alignment horizontal="left" vertical="center" wrapText="1"/>
    </xf>
    <xf numFmtId="168" fontId="187" fillId="30" borderId="31" xfId="10" quotePrefix="1" applyNumberFormat="1" applyFont="1" applyFill="1" applyBorder="1" applyAlignment="1">
      <alignment horizontal="right" vertical="center"/>
    </xf>
    <xf numFmtId="3" fontId="183" fillId="30" borderId="52" xfId="2" applyNumberFormat="1" applyFont="1" applyFill="1" applyBorder="1" applyAlignment="1" applyProtection="1">
      <alignment vertical="center"/>
    </xf>
    <xf numFmtId="3" fontId="188" fillId="30" borderId="8" xfId="2" applyNumberFormat="1" applyFont="1" applyFill="1" applyBorder="1" applyAlignment="1">
      <alignment vertical="center"/>
    </xf>
    <xf numFmtId="3" fontId="188" fillId="30" borderId="3" xfId="2" applyNumberFormat="1" applyFont="1" applyFill="1" applyBorder="1" applyAlignment="1" applyProtection="1">
      <alignment vertical="center"/>
    </xf>
    <xf numFmtId="3" fontId="188"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58" fillId="31" borderId="21" xfId="2" applyNumberFormat="1" applyFont="1" applyFill="1" applyBorder="1" applyAlignment="1" applyProtection="1">
      <alignment horizontal="center" vertical="center"/>
    </xf>
    <xf numFmtId="174" fontId="158" fillId="31" borderId="25" xfId="2" applyNumberFormat="1" applyFont="1" applyFill="1" applyBorder="1" applyAlignment="1" applyProtection="1">
      <alignment horizontal="center" vertical="center"/>
    </xf>
    <xf numFmtId="174" fontId="158" fillId="31" borderId="35" xfId="2" applyNumberFormat="1" applyFont="1" applyFill="1" applyBorder="1" applyAlignment="1" applyProtection="1">
      <alignment horizontal="center" vertical="center"/>
    </xf>
    <xf numFmtId="3" fontId="188"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188"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58"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58"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83" fillId="30" borderId="52" xfId="2" applyNumberFormat="1" applyFont="1" applyFill="1" applyBorder="1" applyAlignment="1" applyProtection="1">
      <alignment horizontal="right" vertical="center"/>
    </xf>
    <xf numFmtId="3" fontId="188" fillId="30" borderId="8" xfId="2" applyNumberFormat="1" applyFont="1" applyFill="1" applyBorder="1" applyAlignment="1" applyProtection="1">
      <alignment horizontal="right" vertical="center"/>
    </xf>
    <xf numFmtId="3" fontId="188"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188" fillId="30" borderId="8" xfId="2" applyNumberFormat="1" applyFont="1" applyFill="1" applyBorder="1" applyAlignment="1" applyProtection="1">
      <alignment horizontal="right" vertical="center"/>
      <protection locked="0"/>
    </xf>
    <xf numFmtId="3" fontId="188"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87"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87" fillId="30" borderId="11" xfId="10" quotePrefix="1" applyNumberFormat="1" applyFont="1" applyFill="1" applyBorder="1" applyAlignment="1">
      <alignment horizontal="right" vertical="center"/>
    </xf>
    <xf numFmtId="3" fontId="183" fillId="30" borderId="10" xfId="2" applyNumberFormat="1" applyFont="1" applyFill="1" applyBorder="1" applyAlignment="1" applyProtection="1">
      <alignment vertical="center"/>
    </xf>
    <xf numFmtId="3" fontId="188" fillId="30" borderId="14" xfId="2" applyNumberFormat="1" applyFont="1" applyFill="1" applyBorder="1" applyAlignment="1" applyProtection="1">
      <alignment vertical="center"/>
    </xf>
    <xf numFmtId="3" fontId="188"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50" fillId="21" borderId="53" xfId="2" applyNumberFormat="1" applyFont="1" applyFill="1" applyBorder="1" applyAlignment="1" applyProtection="1">
      <alignment horizontal="center" vertical="center"/>
    </xf>
    <xf numFmtId="174" fontId="150" fillId="21" borderId="55" xfId="2" applyNumberFormat="1" applyFont="1" applyFill="1" applyBorder="1" applyAlignment="1" applyProtection="1">
      <alignment horizontal="center" vertical="center"/>
    </xf>
    <xf numFmtId="174" fontId="150"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58" fillId="21" borderId="78" xfId="2" applyNumberFormat="1" applyFont="1" applyFill="1" applyBorder="1" applyAlignment="1" applyProtection="1">
      <alignment horizontal="center" vertical="center"/>
    </xf>
    <xf numFmtId="174" fontId="158" fillId="21" borderId="75" xfId="2" applyNumberFormat="1" applyFont="1" applyFill="1" applyBorder="1" applyAlignment="1" applyProtection="1">
      <alignment horizontal="center" vertical="center"/>
    </xf>
    <xf numFmtId="174" fontId="158" fillId="31" borderId="79" xfId="2" applyNumberFormat="1" applyFont="1" applyFill="1" applyBorder="1" applyAlignment="1" applyProtection="1">
      <alignment horizontal="center" vertical="center"/>
    </xf>
    <xf numFmtId="174" fontId="158" fillId="31" borderId="30" xfId="2" applyNumberFormat="1" applyFont="1" applyFill="1" applyBorder="1" applyAlignment="1" applyProtection="1">
      <alignment horizontal="center" vertical="center"/>
    </xf>
    <xf numFmtId="165" fontId="189" fillId="29" borderId="104" xfId="10" applyNumberFormat="1" applyFont="1" applyFill="1" applyBorder="1" applyAlignment="1">
      <alignment horizontal="right" vertical="center"/>
    </xf>
    <xf numFmtId="168" fontId="190" fillId="29" borderId="41" xfId="10" quotePrefix="1" applyNumberFormat="1" applyFont="1" applyFill="1" applyBorder="1" applyAlignment="1">
      <alignment horizontal="right" vertical="center"/>
    </xf>
    <xf numFmtId="0" fontId="183" fillId="29" borderId="105" xfId="10" applyFont="1" applyFill="1" applyBorder="1" applyAlignment="1">
      <alignment horizontal="center" vertical="center" wrapText="1"/>
    </xf>
    <xf numFmtId="3" fontId="187" fillId="29" borderId="80" xfId="2" applyNumberFormat="1" applyFont="1" applyFill="1" applyBorder="1" applyAlignment="1" applyProtection="1">
      <alignment vertical="center"/>
    </xf>
    <xf numFmtId="3" fontId="184" fillId="29" borderId="40" xfId="2" applyNumberFormat="1" applyFont="1" applyFill="1" applyBorder="1" applyAlignment="1">
      <alignment vertical="center"/>
    </xf>
    <xf numFmtId="3" fontId="184" fillId="29" borderId="106" xfId="2" applyNumberFormat="1" applyFont="1" applyFill="1" applyBorder="1" applyAlignment="1">
      <alignment vertical="center"/>
    </xf>
    <xf numFmtId="3" fontId="184"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82" fillId="15" borderId="94" xfId="6" applyNumberFormat="1" applyFont="1" applyFill="1" applyBorder="1" applyProtection="1"/>
    <xf numFmtId="176" fontId="191"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192"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193"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194" fillId="24" borderId="3" xfId="2" applyFont="1" applyFill="1" applyBorder="1" applyAlignment="1" applyProtection="1">
      <alignment horizontal="center" vertical="center"/>
      <protection locked="0"/>
    </xf>
    <xf numFmtId="3" fontId="194"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193" fillId="15" borderId="0" xfId="2" applyFont="1" applyFill="1" applyAlignment="1">
      <alignment vertical="center"/>
    </xf>
    <xf numFmtId="0" fontId="193"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67"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51"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5" fillId="15" borderId="0" xfId="0" applyFont="1" applyFill="1" applyBorder="1" applyAlignment="1" applyProtection="1">
      <alignment horizontal="right"/>
    </xf>
    <xf numFmtId="0" fontId="32" fillId="15" borderId="0" xfId="0" applyFont="1" applyFill="1" applyBorder="1" applyProtection="1"/>
    <xf numFmtId="0" fontId="196"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80"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197"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198" fillId="15" borderId="16" xfId="0" quotePrefix="1" applyNumberFormat="1" applyFont="1" applyFill="1" applyBorder="1" applyAlignment="1" applyProtection="1"/>
    <xf numFmtId="175" fontId="199"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198" fillId="15" borderId="96" xfId="0" quotePrefix="1" applyNumberFormat="1" applyFont="1" applyFill="1" applyBorder="1" applyAlignment="1" applyProtection="1"/>
    <xf numFmtId="175" fontId="199"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57" fillId="17" borderId="0" xfId="2" quotePrefix="1" applyFont="1" applyFill="1" applyAlignment="1" applyProtection="1">
      <alignment vertical="center"/>
    </xf>
    <xf numFmtId="0" fontId="83" fillId="17" borderId="0" xfId="5" applyFont="1" applyFill="1" applyProtection="1"/>
    <xf numFmtId="0" fontId="200" fillId="17" borderId="0" xfId="8" applyFont="1" applyFill="1" applyProtection="1"/>
    <xf numFmtId="0" fontId="156" fillId="17" borderId="0" xfId="5" applyFont="1" applyFill="1" applyAlignment="1" applyProtection="1">
      <alignment horizontal="center" vertical="center"/>
    </xf>
    <xf numFmtId="0" fontId="201" fillId="17" borderId="0" xfId="14" applyFont="1" applyFill="1" applyBorder="1" applyAlignment="1" applyProtection="1">
      <alignment horizontal="left"/>
    </xf>
    <xf numFmtId="0" fontId="157" fillId="12" borderId="0" xfId="14" applyFont="1" applyFill="1" applyAlignment="1" applyProtection="1">
      <alignment horizontal="left"/>
    </xf>
    <xf numFmtId="0" fontId="84" fillId="17" borderId="0" xfId="5" applyFont="1" applyFill="1" applyBorder="1" applyProtection="1"/>
    <xf numFmtId="0" fontId="155" fillId="17" borderId="0" xfId="0" applyNumberFormat="1" applyFont="1" applyFill="1" applyBorder="1" applyAlignment="1" applyProtection="1">
      <alignment horizontal="left"/>
    </xf>
    <xf numFmtId="0" fontId="156"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02" fillId="15" borderId="3" xfId="8" applyNumberFormat="1" applyFont="1" applyFill="1" applyBorder="1" applyAlignment="1" applyProtection="1">
      <alignment horizontal="center" vertical="center"/>
    </xf>
    <xf numFmtId="172" fontId="194"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52" fillId="15" borderId="3" xfId="0" applyNumberFormat="1" applyFont="1" applyFill="1" applyBorder="1" applyAlignment="1" applyProtection="1">
      <alignment horizontal="center" vertical="center"/>
    </xf>
    <xf numFmtId="0" fontId="196"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194" fillId="17" borderId="0" xfId="2" quotePrefix="1" applyFont="1" applyFill="1" applyBorder="1" applyAlignment="1" applyProtection="1"/>
    <xf numFmtId="0" fontId="203" fillId="17" borderId="0" xfId="5" applyFont="1" applyFill="1" applyBorder="1" applyAlignment="1" applyProtection="1">
      <alignment horizontal="right"/>
    </xf>
    <xf numFmtId="0" fontId="204" fillId="17" borderId="0" xfId="8" applyFont="1" applyFill="1" applyBorder="1" applyAlignment="1" applyProtection="1">
      <alignment horizontal="right"/>
    </xf>
    <xf numFmtId="172" fontId="205" fillId="15" borderId="3" xfId="14" applyNumberFormat="1" applyFont="1" applyFill="1" applyBorder="1" applyAlignment="1" applyProtection="1">
      <alignment horizontal="center" vertical="center"/>
    </xf>
    <xf numFmtId="0" fontId="202"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06" fillId="17" borderId="0" xfId="8" applyFont="1" applyFill="1" applyBorder="1" applyAlignment="1" applyProtection="1">
      <alignment horizontal="center"/>
    </xf>
    <xf numFmtId="175" fontId="207" fillId="17" borderId="0" xfId="15" applyNumberFormat="1" applyFont="1" applyFill="1" applyBorder="1" applyAlignment="1" applyProtection="1"/>
    <xf numFmtId="38" fontId="207" fillId="17" borderId="0" xfId="15" applyNumberFormat="1" applyFont="1" applyFill="1" applyBorder="1" applyProtection="1"/>
    <xf numFmtId="0" fontId="207" fillId="17" borderId="0" xfId="15" applyNumberFormat="1" applyFont="1" applyFill="1" applyAlignment="1" applyProtection="1"/>
    <xf numFmtId="0" fontId="203" fillId="17" borderId="0" xfId="5" quotePrefix="1" applyFont="1" applyFill="1" applyBorder="1" applyAlignment="1" applyProtection="1">
      <alignment horizontal="left"/>
    </xf>
    <xf numFmtId="0" fontId="208" fillId="17" borderId="0" xfId="5" applyFont="1" applyFill="1" applyBorder="1" applyAlignment="1" applyProtection="1"/>
    <xf numFmtId="166" fontId="209" fillId="15" borderId="3" xfId="2" applyNumberFormat="1" applyFont="1" applyFill="1" applyBorder="1" applyAlignment="1" applyProtection="1">
      <alignment horizontal="center" vertical="center"/>
    </xf>
    <xf numFmtId="0" fontId="210"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11" fillId="19" borderId="117" xfId="5" quotePrefix="1" applyNumberFormat="1" applyFont="1" applyFill="1" applyBorder="1" applyAlignment="1" applyProtection="1">
      <alignment horizontal="center" wrapText="1"/>
    </xf>
    <xf numFmtId="178" fontId="212" fillId="19" borderId="117" xfId="5" quotePrefix="1" applyNumberFormat="1" applyFont="1" applyFill="1" applyBorder="1" applyAlignment="1" applyProtection="1">
      <alignment horizontal="center" vertical="center" wrapText="1"/>
    </xf>
    <xf numFmtId="178" fontId="213" fillId="37" borderId="117" xfId="5" quotePrefix="1" applyNumberFormat="1" applyFont="1" applyFill="1" applyBorder="1" applyAlignment="1" applyProtection="1">
      <alignment horizontal="center" vertical="center" wrapText="1"/>
    </xf>
    <xf numFmtId="178" fontId="154" fillId="37" borderId="117" xfId="5" quotePrefix="1" applyNumberFormat="1" applyFont="1" applyFill="1" applyBorder="1" applyAlignment="1" applyProtection="1">
      <alignment horizontal="center" vertical="center" wrapText="1"/>
    </xf>
    <xf numFmtId="178" fontId="214"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11" fillId="19" borderId="123" xfId="5" quotePrefix="1" applyNumberFormat="1" applyFont="1" applyFill="1" applyBorder="1" applyAlignment="1" applyProtection="1">
      <alignment horizontal="center"/>
    </xf>
    <xf numFmtId="166" fontId="215" fillId="19" borderId="123" xfId="5" quotePrefix="1" applyNumberFormat="1" applyFont="1" applyFill="1" applyBorder="1" applyAlignment="1" applyProtection="1">
      <alignment horizontal="center"/>
    </xf>
    <xf numFmtId="179" fontId="156" fillId="37" borderId="123" xfId="5" quotePrefix="1" applyNumberFormat="1" applyFont="1" applyFill="1" applyBorder="1" applyAlignment="1" applyProtection="1">
      <alignment horizontal="center"/>
    </xf>
    <xf numFmtId="166" fontId="154"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14"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16"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199" fillId="15" borderId="73" xfId="5" quotePrefix="1" applyNumberFormat="1" applyFont="1" applyFill="1" applyBorder="1" applyAlignment="1" applyProtection="1"/>
    <xf numFmtId="175" fontId="198" fillId="15" borderId="73" xfId="5" quotePrefix="1" applyNumberFormat="1" applyFont="1" applyFill="1" applyBorder="1" applyAlignment="1" applyProtection="1"/>
    <xf numFmtId="175" fontId="198"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72"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198" fillId="17" borderId="96" xfId="5" quotePrefix="1" applyNumberFormat="1" applyFont="1" applyFill="1" applyBorder="1" applyAlignment="1" applyProtection="1"/>
    <xf numFmtId="175" fontId="198" fillId="17" borderId="94" xfId="5" quotePrefix="1" applyNumberFormat="1" applyFont="1" applyFill="1" applyBorder="1" applyAlignment="1" applyProtection="1"/>
    <xf numFmtId="3" fontId="32" fillId="17" borderId="0" xfId="5" applyNumberFormat="1" applyFont="1" applyFill="1" applyBorder="1" applyProtection="1"/>
    <xf numFmtId="0" fontId="198"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55"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17" fillId="9" borderId="150" xfId="5" applyNumberFormat="1" applyFont="1" applyFill="1" applyBorder="1" applyAlignment="1" applyProtection="1">
      <alignment horizontal="center"/>
    </xf>
    <xf numFmtId="176" fontId="218" fillId="9" borderId="151" xfId="5" applyNumberFormat="1" applyFont="1" applyFill="1" applyBorder="1" applyAlignment="1" applyProtection="1">
      <alignment horizontal="center"/>
    </xf>
    <xf numFmtId="176" fontId="219" fillId="13" borderId="150" xfId="5" applyNumberFormat="1" applyFont="1" applyFill="1" applyBorder="1" applyAlignment="1" applyProtection="1">
      <alignment horizontal="center"/>
    </xf>
    <xf numFmtId="176" fontId="220" fillId="13" borderId="151" xfId="5" applyNumberFormat="1" applyFont="1" applyFill="1" applyBorder="1" applyAlignment="1" applyProtection="1">
      <alignment horizontal="center"/>
    </xf>
    <xf numFmtId="176" fontId="221" fillId="11" borderId="152" xfId="5" applyNumberFormat="1" applyFont="1" applyFill="1" applyBorder="1" applyAlignment="1" applyProtection="1">
      <alignment horizontal="center"/>
    </xf>
    <xf numFmtId="176" fontId="222"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17" fillId="9" borderId="156" xfId="5" applyNumberFormat="1" applyFont="1" applyFill="1" applyBorder="1" applyAlignment="1" applyProtection="1">
      <alignment horizontal="center"/>
    </xf>
    <xf numFmtId="176" fontId="218" fillId="9" borderId="157" xfId="5" applyNumberFormat="1" applyFont="1" applyFill="1" applyBorder="1" applyAlignment="1" applyProtection="1">
      <alignment horizontal="center"/>
    </xf>
    <xf numFmtId="176" fontId="219" fillId="13" borderId="156" xfId="5" applyNumberFormat="1" applyFont="1" applyFill="1" applyBorder="1" applyAlignment="1" applyProtection="1">
      <alignment horizontal="center"/>
    </xf>
    <xf numFmtId="176" fontId="220" fillId="13" borderId="157" xfId="5" applyNumberFormat="1" applyFont="1" applyFill="1" applyBorder="1" applyAlignment="1" applyProtection="1">
      <alignment horizontal="center"/>
    </xf>
    <xf numFmtId="176" fontId="221" fillId="11" borderId="158" xfId="5" applyNumberFormat="1" applyFont="1" applyFill="1" applyBorder="1" applyAlignment="1" applyProtection="1">
      <alignment horizontal="center"/>
    </xf>
    <xf numFmtId="176" fontId="222"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46" fillId="0" borderId="0" xfId="5" applyProtection="1"/>
    <xf numFmtId="0" fontId="146" fillId="0" borderId="0" xfId="5" applyNumberFormat="1" applyProtection="1"/>
    <xf numFmtId="172" fontId="152"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64"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23"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4" fillId="24" borderId="3" xfId="2" applyNumberFormat="1" applyFont="1" applyFill="1" applyBorder="1" applyAlignment="1" applyProtection="1">
      <alignment horizontal="center" vertical="center"/>
    </xf>
    <xf numFmtId="3" fontId="194"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73"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24"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66" fillId="24" borderId="8" xfId="2" applyNumberFormat="1" applyFont="1" applyFill="1" applyBorder="1" applyAlignment="1" applyProtection="1">
      <alignment horizontal="right" vertical="center"/>
      <protection locked="0"/>
    </xf>
    <xf numFmtId="3" fontId="166" fillId="24" borderId="3" xfId="2" applyNumberFormat="1" applyFont="1" applyFill="1" applyBorder="1" applyAlignment="1" applyProtection="1">
      <alignment horizontal="right" vertical="center"/>
      <protection locked="0"/>
    </xf>
    <xf numFmtId="3" fontId="166"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61" fillId="17" borderId="8" xfId="2" applyNumberFormat="1" applyFont="1" applyFill="1" applyBorder="1" applyAlignment="1" applyProtection="1">
      <alignment horizontal="right" vertical="center"/>
      <protection locked="0"/>
    </xf>
    <xf numFmtId="3" fontId="161" fillId="17" borderId="3" xfId="2" applyNumberFormat="1" applyFont="1" applyFill="1" applyBorder="1" applyAlignment="1" applyProtection="1">
      <alignment horizontal="right" vertical="center"/>
      <protection locked="0"/>
    </xf>
    <xf numFmtId="3" fontId="161" fillId="17" borderId="9" xfId="2" applyNumberFormat="1" applyFont="1" applyFill="1" applyBorder="1" applyAlignment="1" applyProtection="1">
      <alignment horizontal="right" vertical="center"/>
      <protection locked="0"/>
    </xf>
    <xf numFmtId="182" fontId="164"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64"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25" fillId="15" borderId="82" xfId="2" applyFont="1" applyFill="1" applyBorder="1" applyAlignment="1">
      <alignment horizontal="center" vertical="center" wrapText="1"/>
    </xf>
    <xf numFmtId="169" fontId="226" fillId="15" borderId="12" xfId="2" applyNumberFormat="1" applyFont="1" applyFill="1" applyBorder="1" applyAlignment="1" applyProtection="1">
      <alignment horizontal="center" vertical="center" wrapText="1"/>
    </xf>
    <xf numFmtId="0" fontId="29" fillId="15" borderId="0" xfId="2" applyFont="1" applyFill="1"/>
    <xf numFmtId="174" fontId="158" fillId="21" borderId="8" xfId="2" applyNumberFormat="1" applyFont="1" applyFill="1" applyBorder="1" applyAlignment="1" applyProtection="1">
      <alignment horizontal="center" vertical="center"/>
    </xf>
    <xf numFmtId="174" fontId="158" fillId="21" borderId="3" xfId="2" applyNumberFormat="1" applyFont="1" applyFill="1" applyBorder="1" applyAlignment="1" applyProtection="1">
      <alignment horizontal="center" vertical="center"/>
    </xf>
    <xf numFmtId="174" fontId="158" fillId="21" borderId="9" xfId="2" applyNumberFormat="1" applyFont="1" applyFill="1" applyBorder="1" applyAlignment="1" applyProtection="1">
      <alignment horizontal="center" vertical="center"/>
    </xf>
    <xf numFmtId="0" fontId="163" fillId="23" borderId="40" xfId="10" applyFont="1" applyFill="1" applyBorder="1" applyAlignment="1" applyProtection="1">
      <alignment horizontal="right" vertical="center"/>
    </xf>
    <xf numFmtId="174" fontId="158" fillId="21" borderId="66" xfId="2" applyNumberFormat="1" applyFont="1" applyFill="1" applyBorder="1" applyAlignment="1" applyProtection="1">
      <alignment horizontal="center" vertical="center"/>
    </xf>
    <xf numFmtId="174" fontId="158" fillId="21" borderId="63" xfId="2" applyNumberFormat="1" applyFont="1" applyFill="1" applyBorder="1" applyAlignment="1" applyProtection="1">
      <alignment horizontal="center" vertical="center"/>
    </xf>
    <xf numFmtId="174" fontId="158" fillId="21" borderId="61" xfId="2" applyNumberFormat="1" applyFont="1" applyFill="1" applyBorder="1" applyAlignment="1" applyProtection="1">
      <alignment horizontal="center" vertical="center"/>
    </xf>
    <xf numFmtId="174" fontId="158" fillId="21" borderId="58" xfId="2" applyNumberFormat="1" applyFont="1" applyFill="1" applyBorder="1" applyAlignment="1" applyProtection="1">
      <alignment horizontal="center" vertical="center"/>
    </xf>
    <xf numFmtId="174" fontId="158" fillId="31" borderId="78" xfId="2" applyNumberFormat="1" applyFont="1" applyFill="1" applyBorder="1" applyAlignment="1" applyProtection="1">
      <alignment horizontal="center" vertical="center"/>
    </xf>
    <xf numFmtId="174" fontId="158" fillId="31" borderId="75" xfId="2" applyNumberFormat="1" applyFont="1" applyFill="1" applyBorder="1" applyAlignment="1" applyProtection="1">
      <alignment horizontal="center" vertical="center"/>
    </xf>
    <xf numFmtId="174" fontId="158" fillId="24" borderId="8" xfId="2" applyNumberFormat="1" applyFont="1" applyFill="1" applyBorder="1" applyAlignment="1" applyProtection="1">
      <alignment horizontal="center" vertical="center"/>
    </xf>
    <xf numFmtId="174" fontId="158" fillId="24" borderId="3" xfId="2" applyNumberFormat="1" applyFont="1" applyFill="1" applyBorder="1" applyAlignment="1" applyProtection="1">
      <alignment horizontal="center" vertical="center"/>
    </xf>
    <xf numFmtId="174" fontId="158" fillId="24" borderId="9" xfId="2" applyNumberFormat="1" applyFont="1" applyFill="1" applyBorder="1" applyAlignment="1" applyProtection="1">
      <alignment horizontal="center" vertical="center"/>
    </xf>
    <xf numFmtId="174" fontId="158" fillId="30" borderId="9" xfId="2" applyNumberFormat="1" applyFont="1" applyFill="1" applyBorder="1" applyAlignment="1" applyProtection="1">
      <alignment horizontal="center" vertical="center"/>
    </xf>
    <xf numFmtId="174" fontId="158" fillId="26" borderId="9" xfId="2" applyNumberFormat="1" applyFont="1" applyFill="1" applyBorder="1" applyAlignment="1" applyProtection="1">
      <alignment horizontal="center" vertical="center"/>
    </xf>
    <xf numFmtId="174" fontId="158" fillId="21" borderId="29" xfId="2" applyNumberFormat="1" applyFont="1" applyFill="1" applyBorder="1" applyAlignment="1" applyProtection="1">
      <alignment horizontal="center" vertical="center"/>
    </xf>
    <xf numFmtId="174" fontId="158" fillId="21" borderId="27" xfId="2" applyNumberFormat="1" applyFont="1" applyFill="1" applyBorder="1" applyAlignment="1" applyProtection="1">
      <alignment horizontal="center" vertical="center"/>
    </xf>
    <xf numFmtId="174" fontId="158" fillId="17" borderId="8" xfId="2" applyNumberFormat="1" applyFont="1" applyFill="1" applyBorder="1" applyAlignment="1" applyProtection="1">
      <alignment horizontal="center" vertical="center"/>
    </xf>
    <xf numFmtId="174" fontId="158" fillId="17" borderId="3" xfId="2" applyNumberFormat="1" applyFont="1" applyFill="1" applyBorder="1" applyAlignment="1" applyProtection="1">
      <alignment horizontal="center" vertical="center"/>
    </xf>
    <xf numFmtId="174" fontId="158" fillId="17" borderId="9" xfId="2" applyNumberFormat="1" applyFont="1" applyFill="1" applyBorder="1" applyAlignment="1" applyProtection="1">
      <alignment horizontal="center" vertical="center"/>
    </xf>
    <xf numFmtId="0" fontId="167"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7"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28" fillId="42" borderId="163" xfId="2" quotePrefix="1" applyNumberFormat="1" applyFont="1" applyFill="1" applyBorder="1" applyAlignment="1">
      <alignment horizontal="center"/>
    </xf>
    <xf numFmtId="0" fontId="3" fillId="42" borderId="164" xfId="2" applyFont="1" applyFill="1" applyBorder="1"/>
    <xf numFmtId="49" fontId="228"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29"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29" fillId="42" borderId="55" xfId="2" quotePrefix="1" applyNumberFormat="1" applyFont="1" applyFill="1" applyBorder="1" applyAlignment="1">
      <alignment horizontal="center"/>
    </xf>
    <xf numFmtId="0" fontId="16" fillId="42" borderId="55" xfId="2" applyFont="1" applyFill="1" applyBorder="1"/>
    <xf numFmtId="49" fontId="228" fillId="42" borderId="57" xfId="2" quotePrefix="1" applyNumberFormat="1" applyFont="1" applyFill="1" applyBorder="1" applyAlignment="1">
      <alignment horizontal="center"/>
    </xf>
    <xf numFmtId="0" fontId="3" fillId="42" borderId="57" xfId="2" applyFont="1" applyFill="1" applyBorder="1"/>
    <xf numFmtId="49" fontId="230" fillId="42" borderId="57" xfId="2" quotePrefix="1" applyNumberFormat="1" applyFont="1" applyFill="1" applyBorder="1" applyAlignment="1">
      <alignment horizontal="center"/>
    </xf>
    <xf numFmtId="0" fontId="231" fillId="42" borderId="57" xfId="2" applyFont="1" applyFill="1" applyBorder="1"/>
    <xf numFmtId="49" fontId="228" fillId="42" borderId="165" xfId="2" quotePrefix="1" applyNumberFormat="1" applyFont="1" applyFill="1" applyBorder="1" applyAlignment="1">
      <alignment horizontal="center"/>
    </xf>
    <xf numFmtId="0" fontId="3" fillId="42" borderId="165" xfId="2" applyFont="1" applyFill="1" applyBorder="1"/>
    <xf numFmtId="0" fontId="232" fillId="42" borderId="89" xfId="11" applyFont="1" applyFill="1" applyBorder="1"/>
    <xf numFmtId="49" fontId="233" fillId="42" borderId="88" xfId="2" applyNumberFormat="1" applyFont="1" applyFill="1" applyBorder="1" applyAlignment="1">
      <alignment horizontal="center"/>
    </xf>
    <xf numFmtId="169" fontId="234" fillId="42" borderId="52" xfId="2" applyNumberFormat="1" applyFont="1" applyFill="1" applyBorder="1" applyAlignment="1">
      <alignment horizontal="left"/>
    </xf>
    <xf numFmtId="169" fontId="235" fillId="42" borderId="52" xfId="2" applyNumberFormat="1" applyFont="1" applyFill="1" applyBorder="1" applyAlignment="1">
      <alignment horizontal="left"/>
    </xf>
    <xf numFmtId="0" fontId="236" fillId="42" borderId="133" xfId="2" applyFont="1" applyFill="1" applyBorder="1"/>
    <xf numFmtId="49" fontId="237" fillId="42" borderId="55" xfId="2" quotePrefix="1" applyNumberFormat="1" applyFont="1" applyFill="1" applyBorder="1" applyAlignment="1">
      <alignment horizontal="center"/>
    </xf>
    <xf numFmtId="0" fontId="236" fillId="42" borderId="102" xfId="2" applyFont="1" applyFill="1" applyBorder="1"/>
    <xf numFmtId="0" fontId="236" fillId="42" borderId="55" xfId="2" applyFont="1" applyFill="1" applyBorder="1"/>
    <xf numFmtId="0" fontId="238" fillId="42" borderId="55" xfId="2" applyFont="1" applyFill="1" applyBorder="1"/>
    <xf numFmtId="0" fontId="236" fillId="42" borderId="55" xfId="2" applyFont="1" applyFill="1" applyBorder="1" applyAlignment="1">
      <alignment horizontal="left"/>
    </xf>
    <xf numFmtId="0" fontId="236" fillId="42" borderId="55" xfId="2" applyFont="1" applyFill="1" applyBorder="1" applyAlignment="1">
      <alignment horizontal="left" wrapText="1"/>
    </xf>
    <xf numFmtId="0" fontId="239" fillId="42" borderId="57" xfId="2" applyFont="1" applyFill="1" applyBorder="1"/>
    <xf numFmtId="169" fontId="240"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34" fillId="42" borderId="31" xfId="2" applyNumberFormat="1" applyFont="1" applyFill="1" applyBorder="1" applyAlignment="1">
      <alignment horizontal="left"/>
    </xf>
    <xf numFmtId="0" fontId="3" fillId="42" borderId="54" xfId="2" applyFont="1" applyFill="1" applyBorder="1"/>
    <xf numFmtId="49" fontId="237"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31"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41"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41"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41" fillId="42" borderId="165" xfId="2" applyFont="1" applyFill="1" applyBorder="1" applyAlignment="1">
      <alignment horizontal="left"/>
    </xf>
    <xf numFmtId="0" fontId="242" fillId="43" borderId="3" xfId="4" applyFont="1" applyFill="1" applyBorder="1"/>
    <xf numFmtId="0" fontId="242" fillId="44" borderId="3" xfId="4" applyFont="1" applyFill="1" applyBorder="1"/>
    <xf numFmtId="14" fontId="242" fillId="42" borderId="3" xfId="4" applyNumberFormat="1" applyFont="1" applyFill="1" applyBorder="1" applyAlignment="1">
      <alignment horizontal="left"/>
    </xf>
    <xf numFmtId="49" fontId="152" fillId="17" borderId="3" xfId="2" applyNumberFormat="1" applyFont="1" applyFill="1" applyBorder="1" applyAlignment="1" applyProtection="1">
      <alignment horizontal="center" vertical="center"/>
      <protection locked="0"/>
    </xf>
    <xf numFmtId="49" fontId="164" fillId="16" borderId="4" xfId="2" applyNumberFormat="1" applyFont="1" applyFill="1" applyBorder="1" applyAlignment="1" applyProtection="1">
      <alignment horizontal="center" vertical="center" wrapText="1"/>
    </xf>
    <xf numFmtId="172" fontId="233" fillId="42" borderId="88" xfId="2" applyNumberFormat="1" applyFont="1" applyFill="1" applyBorder="1" applyAlignment="1">
      <alignment horizontal="center"/>
    </xf>
    <xf numFmtId="49" fontId="243" fillId="42" borderId="57" xfId="2" quotePrefix="1" applyNumberFormat="1" applyFont="1" applyFill="1" applyBorder="1" applyAlignment="1">
      <alignment horizontal="center"/>
    </xf>
    <xf numFmtId="49" fontId="237" fillId="42" borderId="54" xfId="2" quotePrefix="1" applyNumberFormat="1" applyFont="1" applyFill="1" applyBorder="1" applyAlignment="1">
      <alignment horizontal="center"/>
    </xf>
    <xf numFmtId="49" fontId="228" fillId="42" borderId="54" xfId="2" quotePrefix="1" applyNumberFormat="1" applyFont="1" applyFill="1" applyBorder="1" applyAlignment="1">
      <alignment horizontal="center"/>
    </xf>
    <xf numFmtId="49" fontId="237" fillId="42" borderId="165" xfId="2" quotePrefix="1" applyNumberFormat="1" applyFont="1" applyFill="1" applyBorder="1" applyAlignment="1">
      <alignment horizontal="center"/>
    </xf>
    <xf numFmtId="49" fontId="228" fillId="42" borderId="120" xfId="2" quotePrefix="1" applyNumberFormat="1" applyFont="1" applyFill="1" applyBorder="1" applyAlignment="1">
      <alignment horizontal="center"/>
    </xf>
    <xf numFmtId="49" fontId="237" fillId="42" borderId="57" xfId="2" quotePrefix="1" applyNumberFormat="1" applyFont="1" applyFill="1" applyBorder="1" applyAlignment="1">
      <alignment horizontal="center"/>
    </xf>
    <xf numFmtId="49" fontId="230" fillId="42" borderId="55" xfId="2" quotePrefix="1" applyNumberFormat="1" applyFont="1" applyFill="1" applyBorder="1" applyAlignment="1">
      <alignment horizontal="center"/>
    </xf>
    <xf numFmtId="49" fontId="226" fillId="15" borderId="4" xfId="2" applyNumberFormat="1" applyFont="1" applyFill="1" applyBorder="1" applyAlignment="1" applyProtection="1">
      <alignment horizontal="center" vertical="center" wrapText="1"/>
    </xf>
    <xf numFmtId="0" fontId="154" fillId="17" borderId="14" xfId="0" applyFont="1" applyFill="1" applyBorder="1" applyAlignment="1" applyProtection="1">
      <alignment horizontal="center" vertical="center" wrapText="1"/>
    </xf>
    <xf numFmtId="0" fontId="154" fillId="17" borderId="15" xfId="0" applyFont="1" applyFill="1" applyBorder="1" applyAlignment="1" applyProtection="1">
      <alignment horizontal="center" vertical="center" wrapText="1"/>
    </xf>
    <xf numFmtId="0" fontId="154" fillId="17" borderId="13" xfId="0" applyFont="1" applyFill="1" applyBorder="1" applyAlignment="1" applyProtection="1">
      <alignment horizontal="center" vertical="center" wrapText="1"/>
    </xf>
    <xf numFmtId="0" fontId="139" fillId="15" borderId="0" xfId="0" quotePrefix="1" applyFont="1" applyFill="1" applyAlignment="1">
      <alignment vertical="center"/>
    </xf>
    <xf numFmtId="0" fontId="148" fillId="45" borderId="0" xfId="4" applyFill="1"/>
    <xf numFmtId="0" fontId="148" fillId="17" borderId="0" xfId="4" applyFill="1"/>
    <xf numFmtId="174" fontId="158" fillId="46" borderId="22" xfId="2" applyNumberFormat="1" applyFont="1" applyFill="1" applyBorder="1" applyAlignment="1" applyProtection="1">
      <alignment horizontal="center" vertical="center"/>
    </xf>
    <xf numFmtId="174" fontId="158" fillId="30" borderId="88" xfId="2" applyNumberFormat="1" applyFont="1" applyFill="1" applyBorder="1" applyAlignment="1" applyProtection="1">
      <alignment horizontal="center" vertical="center"/>
    </xf>
    <xf numFmtId="174" fontId="158" fillId="30" borderId="8" xfId="2" applyNumberFormat="1" applyFont="1" applyFill="1" applyBorder="1" applyAlignment="1" applyProtection="1">
      <alignment horizontal="center" vertical="center"/>
    </xf>
    <xf numFmtId="174" fontId="158" fillId="30" borderId="4" xfId="2" applyNumberFormat="1" applyFont="1" applyFill="1" applyBorder="1" applyAlignment="1" applyProtection="1">
      <alignment horizontal="center" vertical="center"/>
    </xf>
    <xf numFmtId="174" fontId="158" fillId="26" borderId="88" xfId="2" applyNumberFormat="1" applyFont="1" applyFill="1" applyBorder="1" applyAlignment="1" applyProtection="1">
      <alignment horizontal="center" vertical="center"/>
    </xf>
    <xf numFmtId="174" fontId="158" fillId="26" borderId="8" xfId="2" applyNumberFormat="1" applyFont="1" applyFill="1" applyBorder="1" applyAlignment="1" applyProtection="1">
      <alignment horizontal="center" vertical="center"/>
    </xf>
    <xf numFmtId="174" fontId="158" fillId="26" borderId="4" xfId="2" applyNumberFormat="1" applyFont="1" applyFill="1" applyBorder="1" applyAlignment="1" applyProtection="1">
      <alignment horizontal="center" vertical="center"/>
    </xf>
    <xf numFmtId="174" fontId="158" fillId="21" borderId="115" xfId="2" applyNumberFormat="1" applyFont="1" applyFill="1" applyBorder="1" applyAlignment="1" applyProtection="1">
      <alignment horizontal="center" vertical="center"/>
    </xf>
    <xf numFmtId="174" fontId="158" fillId="21" borderId="102" xfId="2" applyNumberFormat="1" applyFont="1" applyFill="1" applyBorder="1" applyAlignment="1" applyProtection="1">
      <alignment horizontal="center" vertical="center"/>
    </xf>
    <xf numFmtId="3" fontId="12" fillId="15" borderId="166" xfId="2" applyNumberFormat="1" applyFont="1" applyFill="1" applyBorder="1" applyAlignment="1" applyProtection="1">
      <alignment horizontal="right" vertical="center"/>
      <protection locked="0"/>
    </xf>
    <xf numFmtId="3" fontId="12" fillId="15" borderId="167" xfId="2" applyNumberFormat="1" applyFont="1" applyFill="1" applyBorder="1" applyAlignment="1" applyProtection="1">
      <alignment horizontal="right" vertical="center"/>
      <protection locked="0"/>
    </xf>
    <xf numFmtId="3" fontId="12" fillId="15" borderId="168" xfId="2" applyNumberFormat="1" applyFont="1" applyFill="1" applyBorder="1" applyAlignment="1" applyProtection="1">
      <alignment horizontal="right" vertical="center"/>
      <protection locked="0"/>
    </xf>
    <xf numFmtId="174" fontId="158" fillId="21" borderId="14" xfId="2" applyNumberFormat="1" applyFont="1" applyFill="1" applyBorder="1" applyAlignment="1" applyProtection="1">
      <alignment horizontal="center" vertical="center"/>
    </xf>
    <xf numFmtId="174" fontId="158" fillId="21" borderId="83" xfId="2" applyNumberFormat="1" applyFont="1" applyFill="1" applyBorder="1" applyAlignment="1" applyProtection="1">
      <alignment horizontal="center" vertical="center"/>
    </xf>
    <xf numFmtId="174" fontId="158" fillId="21" borderId="166" xfId="2" applyNumberFormat="1" applyFont="1" applyFill="1" applyBorder="1" applyAlignment="1" applyProtection="1">
      <alignment horizontal="center" vertical="center"/>
    </xf>
    <xf numFmtId="174" fontId="158" fillId="31" borderId="169" xfId="2" applyNumberFormat="1" applyFont="1" applyFill="1" applyBorder="1" applyAlignment="1" applyProtection="1">
      <alignment horizontal="center" vertical="center"/>
    </xf>
    <xf numFmtId="174" fontId="158" fillId="46" borderId="170" xfId="2" applyNumberFormat="1" applyFont="1" applyFill="1" applyBorder="1" applyAlignment="1" applyProtection="1">
      <alignment horizontal="center" vertical="center"/>
    </xf>
    <xf numFmtId="174" fontId="158" fillId="46" borderId="171" xfId="2" applyNumberFormat="1" applyFont="1" applyFill="1" applyBorder="1" applyAlignment="1" applyProtection="1">
      <alignment horizontal="center" vertical="center"/>
    </xf>
    <xf numFmtId="174" fontId="158" fillId="31" borderId="172" xfId="2" applyNumberFormat="1" applyFont="1" applyFill="1" applyBorder="1" applyAlignment="1" applyProtection="1">
      <alignment horizontal="center" vertical="center"/>
    </xf>
    <xf numFmtId="174" fontId="158" fillId="31" borderId="162" xfId="2" applyNumberFormat="1" applyFont="1" applyFill="1" applyBorder="1" applyAlignment="1" applyProtection="1">
      <alignment horizontal="center" vertical="center"/>
    </xf>
    <xf numFmtId="168" fontId="244" fillId="47" borderId="22" xfId="10" quotePrefix="1" applyNumberFormat="1" applyFont="1" applyFill="1" applyBorder="1" applyAlignment="1">
      <alignment horizontal="right" vertical="center"/>
    </xf>
    <xf numFmtId="0" fontId="6" fillId="47" borderId="17" xfId="10" quotePrefix="1" applyFont="1" applyFill="1" applyBorder="1" applyAlignment="1">
      <alignment horizontal="right" vertical="center"/>
    </xf>
    <xf numFmtId="0" fontId="3" fillId="47" borderId="23" xfId="10" applyFont="1" applyFill="1" applyBorder="1" applyAlignment="1">
      <alignment horizontal="left" vertical="center" wrapText="1"/>
    </xf>
    <xf numFmtId="3" fontId="165"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45" fillId="21" borderId="116" xfId="15" applyNumberFormat="1" applyFont="1" applyFill="1" applyBorder="1" applyAlignment="1" applyProtection="1"/>
    <xf numFmtId="38" fontId="245" fillId="21" borderId="38" xfId="15" applyNumberFormat="1" applyFont="1" applyFill="1" applyBorder="1" applyAlignment="1" applyProtection="1"/>
    <xf numFmtId="38" fontId="245" fillId="21" borderId="138" xfId="15" applyNumberFormat="1" applyFont="1" applyFill="1" applyBorder="1" applyAlignment="1" applyProtection="1"/>
    <xf numFmtId="180" fontId="246" fillId="21" borderId="57" xfId="5" applyNumberFormat="1" applyFont="1" applyFill="1" applyBorder="1" applyAlignment="1" applyProtection="1"/>
    <xf numFmtId="180" fontId="247" fillId="21" borderId="57" xfId="5" applyNumberFormat="1" applyFont="1" applyFill="1" applyBorder="1" applyAlignment="1" applyProtection="1"/>
    <xf numFmtId="180" fontId="247" fillId="21" borderId="136" xfId="5" applyNumberFormat="1" applyFont="1" applyFill="1" applyBorder="1" applyAlignment="1" applyProtection="1"/>
    <xf numFmtId="38" fontId="245" fillId="21" borderId="116" xfId="15" applyNumberFormat="1" applyFont="1" applyFill="1" applyBorder="1" applyAlignment="1" applyProtection="1">
      <alignment horizontal="center"/>
    </xf>
    <xf numFmtId="38" fontId="245" fillId="21" borderId="38" xfId="15" applyNumberFormat="1" applyFont="1" applyFill="1" applyBorder="1" applyAlignment="1" applyProtection="1">
      <alignment horizontal="center"/>
    </xf>
    <xf numFmtId="38" fontId="245" fillId="21" borderId="138" xfId="15" applyNumberFormat="1" applyFont="1" applyFill="1" applyBorder="1" applyAlignment="1" applyProtection="1">
      <alignment horizontal="center"/>
    </xf>
    <xf numFmtId="174" fontId="158" fillId="17" borderId="4" xfId="2" applyNumberFormat="1" applyFont="1" applyFill="1" applyBorder="1" applyAlignment="1" applyProtection="1">
      <alignment horizontal="center" vertical="center"/>
    </xf>
    <xf numFmtId="174" fontId="158" fillId="21" borderId="51" xfId="2" applyNumberFormat="1" applyFont="1" applyFill="1" applyBorder="1" applyAlignment="1" applyProtection="1">
      <alignment horizontal="center" vertical="center"/>
    </xf>
    <xf numFmtId="174" fontId="158" fillId="21" borderId="173" xfId="2" applyNumberFormat="1" applyFont="1" applyFill="1" applyBorder="1" applyAlignment="1" applyProtection="1">
      <alignment horizontal="center" vertical="center"/>
    </xf>
    <xf numFmtId="174" fontId="158" fillId="31" borderId="102" xfId="2" applyNumberFormat="1" applyFont="1" applyFill="1" applyBorder="1" applyAlignment="1" applyProtection="1">
      <alignment horizontal="center" vertical="center"/>
    </xf>
    <xf numFmtId="174" fontId="158" fillId="31" borderId="137" xfId="2" applyNumberFormat="1" applyFont="1" applyFill="1" applyBorder="1" applyAlignment="1" applyProtection="1">
      <alignment horizontal="center" vertical="center"/>
    </xf>
    <xf numFmtId="174" fontId="158" fillId="31" borderId="24" xfId="2" applyNumberFormat="1" applyFont="1" applyFill="1" applyBorder="1" applyAlignment="1" applyProtection="1">
      <alignment horizontal="center" vertical="center"/>
    </xf>
    <xf numFmtId="174" fontId="158" fillId="31" borderId="20" xfId="2" applyNumberFormat="1" applyFont="1" applyFill="1" applyBorder="1" applyAlignment="1" applyProtection="1">
      <alignment horizontal="center" vertical="center"/>
    </xf>
    <xf numFmtId="174" fontId="158" fillId="31" borderId="167" xfId="2" applyNumberFormat="1" applyFont="1" applyFill="1" applyBorder="1" applyAlignment="1" applyProtection="1">
      <alignment horizontal="center" vertical="center"/>
    </xf>
    <xf numFmtId="174" fontId="158" fillId="31" borderId="166" xfId="2" applyNumberFormat="1" applyFont="1" applyFill="1" applyBorder="1" applyAlignment="1" applyProtection="1">
      <alignment horizontal="center" vertical="center"/>
    </xf>
    <xf numFmtId="174" fontId="158" fillId="21" borderId="174" xfId="2" applyNumberFormat="1" applyFont="1" applyFill="1" applyBorder="1" applyAlignment="1" applyProtection="1">
      <alignment horizontal="center" vertical="center"/>
    </xf>
    <xf numFmtId="174" fontId="158" fillId="21" borderId="175" xfId="2" applyNumberFormat="1" applyFont="1" applyFill="1" applyBorder="1" applyAlignment="1" applyProtection="1">
      <alignment horizontal="center" vertical="center"/>
    </xf>
    <xf numFmtId="3" fontId="12" fillId="15" borderId="176" xfId="2" applyNumberFormat="1" applyFont="1" applyFill="1" applyBorder="1" applyAlignment="1" applyProtection="1">
      <alignment horizontal="right" vertical="center"/>
      <protection locked="0"/>
    </xf>
    <xf numFmtId="174" fontId="158" fillId="21" borderId="177" xfId="2" applyNumberFormat="1" applyFont="1" applyFill="1" applyBorder="1" applyAlignment="1" applyProtection="1">
      <alignment horizontal="center" vertical="center"/>
    </xf>
    <xf numFmtId="174" fontId="158"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193" fillId="15" borderId="17" xfId="2" applyFont="1" applyFill="1" applyBorder="1" applyAlignment="1">
      <alignment vertical="center"/>
    </xf>
    <xf numFmtId="49" fontId="193" fillId="15" borderId="0" xfId="2" applyNumberFormat="1" applyFont="1" applyFill="1" applyAlignment="1">
      <alignment vertical="center"/>
    </xf>
    <xf numFmtId="0" fontId="242" fillId="43" borderId="0" xfId="4" applyFont="1" applyFill="1"/>
    <xf numFmtId="0" fontId="242"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8" borderId="0" xfId="11" quotePrefix="1" applyFont="1" applyFill="1" applyAlignment="1">
      <alignment horizontal="left"/>
    </xf>
    <xf numFmtId="169" fontId="242" fillId="0" borderId="0" xfId="4" applyNumberFormat="1" applyFont="1"/>
    <xf numFmtId="172" fontId="8" fillId="42" borderId="0" xfId="11" quotePrefix="1" applyNumberFormat="1" applyFont="1" applyFill="1" applyAlignment="1">
      <alignment horizontal="left"/>
    </xf>
    <xf numFmtId="0" fontId="242" fillId="0" borderId="0" xfId="4" quotePrefix="1" applyFont="1"/>
    <xf numFmtId="0" fontId="3" fillId="0" borderId="3" xfId="9" applyFont="1" applyBorder="1"/>
    <xf numFmtId="0" fontId="237" fillId="0" borderId="0" xfId="2" quotePrefix="1" applyFont="1" applyAlignment="1">
      <alignment horizontal="center"/>
    </xf>
    <xf numFmtId="0" fontId="241" fillId="0" borderId="0" xfId="2" applyFont="1" applyAlignment="1">
      <alignment horizontal="left"/>
    </xf>
    <xf numFmtId="0" fontId="242" fillId="0" borderId="3" xfId="4" applyFont="1" applyBorder="1"/>
    <xf numFmtId="0" fontId="193" fillId="15" borderId="0" xfId="2" applyFont="1" applyFill="1" applyAlignment="1">
      <alignment horizontal="center" vertical="center"/>
    </xf>
    <xf numFmtId="0" fontId="24" fillId="36" borderId="0" xfId="2" applyFont="1" applyFill="1" applyBorder="1" applyAlignment="1">
      <alignment vertical="center"/>
    </xf>
    <xf numFmtId="0" fontId="248" fillId="18" borderId="0" xfId="0" applyFont="1" applyFill="1" applyProtection="1"/>
    <xf numFmtId="0" fontId="248" fillId="0" borderId="0" xfId="0" applyFont="1" applyProtection="1"/>
    <xf numFmtId="0" fontId="54" fillId="18" borderId="0" xfId="2" applyFont="1" applyFill="1" applyProtection="1"/>
    <xf numFmtId="0" fontId="54" fillId="0" borderId="0" xfId="2" applyFont="1" applyAlignment="1" applyProtection="1">
      <alignment horizontal="right"/>
    </xf>
    <xf numFmtId="0" fontId="154" fillId="17" borderId="3" xfId="0" applyFont="1" applyFill="1" applyBorder="1" applyAlignment="1" applyProtection="1">
      <alignment horizontal="right"/>
    </xf>
    <xf numFmtId="0" fontId="249" fillId="0" borderId="0" xfId="0" applyFont="1" applyAlignment="1" applyProtection="1">
      <alignment horizontal="centerContinuous"/>
    </xf>
    <xf numFmtId="0" fontId="250" fillId="0" borderId="0" xfId="0" applyFont="1" applyAlignment="1" applyProtection="1">
      <alignment horizontal="centerContinuous"/>
    </xf>
    <xf numFmtId="49" fontId="154" fillId="17" borderId="3" xfId="0" applyNumberFormat="1" applyFont="1" applyFill="1" applyBorder="1" applyAlignment="1" applyProtection="1">
      <alignment horizontal="right"/>
    </xf>
    <xf numFmtId="0" fontId="248" fillId="0" borderId="0" xfId="0" applyFont="1" applyAlignment="1" applyProtection="1">
      <alignment horizontal="right" wrapText="1"/>
    </xf>
    <xf numFmtId="14" fontId="154" fillId="17" borderId="3" xfId="0" applyNumberFormat="1" applyFont="1" applyFill="1" applyBorder="1" applyAlignment="1" applyProtection="1">
      <alignment horizontal="right"/>
    </xf>
    <xf numFmtId="0" fontId="249" fillId="0" borderId="0" xfId="0" applyFont="1" applyAlignment="1" applyProtection="1">
      <alignment horizontal="centerContinuous" vertical="top"/>
    </xf>
    <xf numFmtId="0" fontId="248" fillId="0" borderId="0" xfId="0" applyFont="1" applyAlignment="1" applyProtection="1">
      <alignment horizontal="centerContinuous"/>
    </xf>
    <xf numFmtId="0" fontId="251" fillId="0" borderId="0" xfId="0" applyFont="1" applyAlignment="1" applyProtection="1">
      <alignment horizontal="center"/>
    </xf>
    <xf numFmtId="0" fontId="248" fillId="0" borderId="0" xfId="0" quotePrefix="1" applyFont="1" applyAlignment="1" applyProtection="1">
      <alignment horizontal="right"/>
    </xf>
    <xf numFmtId="0" fontId="250" fillId="17" borderId="155" xfId="0" applyFont="1" applyFill="1" applyBorder="1" applyAlignment="1" applyProtection="1">
      <alignment horizontal="left"/>
    </xf>
    <xf numFmtId="0" fontId="250" fillId="17" borderId="7" xfId="0" applyFont="1" applyFill="1" applyBorder="1" applyAlignment="1" applyProtection="1">
      <alignment horizontal="left"/>
    </xf>
    <xf numFmtId="0" fontId="250" fillId="17" borderId="160" xfId="0" applyFont="1" applyFill="1" applyBorder="1" applyAlignment="1" applyProtection="1">
      <alignment horizontal="left" vertical="center" wrapText="1"/>
    </xf>
    <xf numFmtId="0" fontId="250" fillId="17" borderId="143" xfId="0" applyFont="1" applyFill="1" applyBorder="1" applyAlignment="1" applyProtection="1">
      <alignment horizontal="left" vertical="center" wrapText="1"/>
    </xf>
    <xf numFmtId="0" fontId="250" fillId="17" borderId="10" xfId="0" applyFont="1" applyFill="1" applyBorder="1" applyAlignment="1" applyProtection="1">
      <alignment horizontal="left" vertical="center" wrapText="1"/>
    </xf>
    <xf numFmtId="3" fontId="250" fillId="17" borderId="14" xfId="0" applyNumberFormat="1" applyFont="1" applyFill="1" applyBorder="1" applyAlignment="1" applyProtection="1">
      <alignment horizontal="right" vertical="center" wrapText="1"/>
    </xf>
    <xf numFmtId="3" fontId="250" fillId="17" borderId="13" xfId="0" applyNumberFormat="1" applyFont="1" applyFill="1" applyBorder="1" applyAlignment="1" applyProtection="1">
      <alignment horizontal="right" vertical="center" wrapText="1"/>
    </xf>
    <xf numFmtId="3" fontId="250" fillId="17" borderId="82" xfId="0" applyNumberFormat="1" applyFont="1" applyFill="1" applyBorder="1" applyAlignment="1" applyProtection="1">
      <alignment horizontal="right" vertical="center" wrapText="1"/>
    </xf>
    <xf numFmtId="174" fontId="250" fillId="17" borderId="154" xfId="0" applyNumberFormat="1" applyFont="1" applyFill="1" applyBorder="1" applyAlignment="1" applyProtection="1">
      <alignment horizontal="right" vertical="center" wrapText="1"/>
    </xf>
    <xf numFmtId="174" fontId="250" fillId="17" borderId="7" xfId="0" applyNumberFormat="1" applyFont="1" applyFill="1" applyBorder="1" applyAlignment="1" applyProtection="1">
      <alignment horizontal="right" vertical="center" wrapText="1"/>
    </xf>
    <xf numFmtId="3" fontId="250" fillId="17" borderId="14" xfId="0" applyNumberFormat="1" applyFont="1" applyFill="1" applyBorder="1" applyAlignment="1" applyProtection="1">
      <alignment horizontal="center" vertical="center" wrapText="1"/>
    </xf>
    <xf numFmtId="0" fontId="250" fillId="17" borderId="82" xfId="0" applyFont="1" applyFill="1" applyBorder="1" applyAlignment="1" applyProtection="1">
      <alignment horizontal="center" vertical="center" wrapText="1"/>
    </xf>
    <xf numFmtId="0" fontId="252" fillId="17" borderId="52" xfId="0" applyFont="1" applyFill="1" applyBorder="1" applyAlignment="1" applyProtection="1">
      <alignment horizontal="left" vertical="center" wrapText="1"/>
    </xf>
    <xf numFmtId="3" fontId="250" fillId="17" borderId="8" xfId="0" applyNumberFormat="1" applyFont="1" applyFill="1" applyBorder="1" applyAlignment="1" applyProtection="1">
      <alignment horizontal="right" vertical="center" wrapText="1"/>
    </xf>
    <xf numFmtId="3" fontId="250" fillId="17" borderId="9" xfId="0" applyNumberFormat="1" applyFont="1" applyFill="1" applyBorder="1" applyAlignment="1" applyProtection="1">
      <alignment horizontal="right" vertical="center" wrapText="1"/>
    </xf>
    <xf numFmtId="3" fontId="250" fillId="17" borderId="88" xfId="0" applyNumberFormat="1" applyFont="1" applyFill="1" applyBorder="1" applyAlignment="1" applyProtection="1">
      <alignment horizontal="right" vertical="center" wrapText="1"/>
    </xf>
    <xf numFmtId="174" fontId="250" fillId="17" borderId="14" xfId="0" applyNumberFormat="1" applyFont="1" applyFill="1" applyBorder="1" applyAlignment="1" applyProtection="1">
      <alignment horizontal="right" vertical="center" wrapText="1"/>
    </xf>
    <xf numFmtId="174" fontId="250" fillId="17" borderId="82" xfId="0" applyNumberFormat="1" applyFont="1" applyFill="1" applyBorder="1" applyAlignment="1" applyProtection="1">
      <alignment horizontal="right" vertical="center" wrapText="1"/>
    </xf>
    <xf numFmtId="3" fontId="250" fillId="17" borderId="8" xfId="0" applyNumberFormat="1" applyFont="1" applyFill="1" applyBorder="1" applyAlignment="1" applyProtection="1">
      <alignment horizontal="center" vertical="center" wrapText="1"/>
    </xf>
    <xf numFmtId="0" fontId="250" fillId="17" borderId="88" xfId="0" applyFont="1" applyFill="1" applyBorder="1" applyAlignment="1" applyProtection="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pplyProtection="1">
      <alignment horizontal="right" vertical="center" wrapText="1"/>
    </xf>
    <xf numFmtId="174" fontId="250" fillId="0" borderId="181" xfId="0" applyNumberFormat="1" applyFont="1" applyBorder="1" applyAlignment="1" applyProtection="1">
      <alignment horizontal="right" vertical="center" wrapText="1"/>
    </xf>
    <xf numFmtId="3" fontId="250" fillId="17" borderId="180" xfId="0" applyNumberFormat="1" applyFont="1" applyFill="1" applyBorder="1" applyAlignment="1" applyProtection="1">
      <alignment horizontal="right" vertical="center" wrapText="1"/>
    </xf>
    <xf numFmtId="3" fontId="250" fillId="17" borderId="181" xfId="0" applyNumberFormat="1" applyFont="1" applyFill="1" applyBorder="1" applyAlignment="1" applyProtection="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pplyProtection="1">
      <alignment horizontal="left" wrapText="1"/>
    </xf>
    <xf numFmtId="3" fontId="250" fillId="17" borderId="182" xfId="0" applyNumberFormat="1" applyFont="1" applyFill="1" applyBorder="1" applyAlignment="1" applyProtection="1">
      <alignment horizontal="right" vertical="center" wrapText="1"/>
    </xf>
    <xf numFmtId="3" fontId="250" fillId="17" borderId="183" xfId="0" applyNumberFormat="1" applyFont="1" applyFill="1" applyBorder="1" applyAlignment="1" applyProtection="1">
      <alignment horizontal="right" vertical="center" wrapText="1"/>
    </xf>
    <xf numFmtId="0" fontId="32" fillId="0" borderId="54" xfId="0" applyFont="1" applyBorder="1" applyAlignment="1" applyProtection="1">
      <alignment horizontal="left"/>
    </xf>
    <xf numFmtId="174" fontId="250" fillId="17" borderId="8" xfId="0" applyNumberFormat="1" applyFont="1" applyFill="1" applyBorder="1" applyAlignment="1" applyProtection="1">
      <alignment horizontal="right" vertical="center" wrapText="1"/>
    </xf>
    <xf numFmtId="174" fontId="250" fillId="17" borderId="88" xfId="0" applyNumberFormat="1" applyFont="1" applyFill="1" applyBorder="1" applyAlignment="1" applyProtection="1">
      <alignment horizontal="right" vertical="center" wrapText="1"/>
    </xf>
    <xf numFmtId="0" fontId="248" fillId="0" borderId="53" xfId="0" applyFont="1" applyBorder="1" applyAlignment="1" applyProtection="1">
      <alignment horizontal="left" vertical="center" wrapText="1"/>
    </xf>
    <xf numFmtId="0" fontId="248" fillId="0" borderId="55" xfId="0" applyFont="1" applyBorder="1" applyAlignment="1" applyProtection="1">
      <alignment horizontal="left" vertical="center" wrapText="1"/>
    </xf>
    <xf numFmtId="0" fontId="248" fillId="0" borderId="54" xfId="0" applyFont="1" applyBorder="1" applyAlignment="1" applyProtection="1">
      <alignment horizontal="left" vertical="center" wrapText="1"/>
    </xf>
    <xf numFmtId="3" fontId="250" fillId="17" borderId="184" xfId="0" applyNumberFormat="1" applyFont="1" applyFill="1" applyBorder="1" applyAlignment="1" applyProtection="1">
      <alignment horizontal="right" vertical="center" wrapText="1"/>
    </xf>
    <xf numFmtId="3" fontId="250" fillId="17" borderId="185" xfId="0" applyNumberFormat="1" applyFont="1" applyFill="1" applyBorder="1" applyAlignment="1" applyProtection="1">
      <alignment horizontal="right" vertical="center" wrapText="1"/>
    </xf>
    <xf numFmtId="0" fontId="252" fillId="0" borderId="52" xfId="0" applyFont="1" applyFill="1" applyBorder="1" applyAlignment="1" applyProtection="1">
      <alignment horizontal="left" vertical="center" wrapText="1"/>
    </xf>
    <xf numFmtId="0" fontId="252" fillId="0" borderId="52" xfId="0" applyFont="1" applyBorder="1" applyAlignment="1" applyProtection="1">
      <alignment horizontal="left" vertical="center" wrapText="1"/>
    </xf>
    <xf numFmtId="0" fontId="248" fillId="0" borderId="90" xfId="0" applyFont="1" applyBorder="1" applyAlignment="1" applyProtection="1">
      <alignment horizontal="left" vertical="center" wrapText="1"/>
    </xf>
    <xf numFmtId="3" fontId="250" fillId="17" borderId="85" xfId="0" applyNumberFormat="1" applyFont="1" applyFill="1" applyBorder="1" applyAlignment="1" applyProtection="1">
      <alignment horizontal="right" vertical="center" wrapText="1"/>
    </xf>
    <xf numFmtId="3" fontId="250" fillId="17" borderId="91" xfId="0" applyNumberFormat="1" applyFont="1" applyFill="1" applyBorder="1" applyAlignment="1" applyProtection="1">
      <alignment horizontal="right" vertical="center" wrapText="1"/>
    </xf>
    <xf numFmtId="0" fontId="248" fillId="17" borderId="52" xfId="0" applyFont="1" applyFill="1" applyBorder="1" applyAlignment="1" applyProtection="1">
      <alignment horizontal="left" vertical="center" wrapText="1"/>
    </xf>
    <xf numFmtId="0" fontId="248" fillId="0" borderId="120" xfId="0" applyFont="1" applyBorder="1" applyAlignment="1" applyProtection="1">
      <alignment horizontal="left" vertical="center" wrapText="1"/>
    </xf>
    <xf numFmtId="3" fontId="250" fillId="17" borderId="101" xfId="0" applyNumberFormat="1" applyFont="1" applyFill="1" applyBorder="1" applyAlignment="1" applyProtection="1">
      <alignment horizontal="right" vertical="center" wrapText="1"/>
    </xf>
    <xf numFmtId="3" fontId="250" fillId="17" borderId="162" xfId="0" applyNumberFormat="1" applyFont="1" applyFill="1" applyBorder="1" applyAlignment="1" applyProtection="1">
      <alignment horizontal="right" vertical="center" wrapText="1"/>
    </xf>
    <xf numFmtId="3" fontId="250" fillId="17" borderId="24" xfId="0" applyNumberFormat="1" applyFont="1" applyFill="1" applyBorder="1" applyAlignment="1" applyProtection="1">
      <alignment horizontal="right" vertical="center" wrapText="1"/>
    </xf>
    <xf numFmtId="3" fontId="250" fillId="17" borderId="25" xfId="0" applyNumberFormat="1" applyFont="1" applyFill="1" applyBorder="1" applyAlignment="1" applyProtection="1">
      <alignment horizontal="right" vertical="center" wrapText="1"/>
    </xf>
    <xf numFmtId="0" fontId="248" fillId="0" borderId="57" xfId="0" applyFont="1" applyBorder="1" applyAlignment="1" applyProtection="1">
      <alignment horizontal="left" vertical="center" wrapText="1"/>
    </xf>
    <xf numFmtId="3" fontId="250" fillId="17" borderId="29" xfId="0" applyNumberFormat="1" applyFont="1" applyFill="1" applyBorder="1" applyAlignment="1" applyProtection="1">
      <alignment horizontal="right" vertical="center" wrapText="1"/>
    </xf>
    <xf numFmtId="3" fontId="250" fillId="17" borderId="30" xfId="0" applyNumberFormat="1" applyFont="1" applyFill="1" applyBorder="1" applyAlignment="1" applyProtection="1">
      <alignment horizontal="right" vertical="center" wrapText="1"/>
    </xf>
    <xf numFmtId="0" fontId="250" fillId="17" borderId="125" xfId="0" applyFont="1" applyFill="1" applyBorder="1" applyAlignment="1" applyProtection="1">
      <alignment horizontal="right" vertical="center" wrapText="1"/>
    </xf>
    <xf numFmtId="3" fontId="250" fillId="17" borderId="186" xfId="0" applyNumberFormat="1" applyFont="1" applyFill="1" applyBorder="1" applyAlignment="1" applyProtection="1">
      <alignment horizontal="right" vertical="center" wrapText="1"/>
    </xf>
    <xf numFmtId="3" fontId="250" fillId="17" borderId="187" xfId="0" applyNumberFormat="1" applyFont="1" applyFill="1" applyBorder="1" applyAlignment="1" applyProtection="1">
      <alignment horizontal="right" vertical="center" wrapText="1"/>
    </xf>
    <xf numFmtId="3" fontId="250" fillId="17" borderId="124" xfId="0" applyNumberFormat="1" applyFont="1" applyFill="1" applyBorder="1" applyAlignment="1" applyProtection="1">
      <alignment horizontal="right" vertical="center" wrapText="1"/>
    </xf>
    <xf numFmtId="3" fontId="250" fillId="17" borderId="188" xfId="0" applyNumberFormat="1" applyFont="1" applyFill="1" applyBorder="1" applyAlignment="1" applyProtection="1">
      <alignment horizontal="right" vertical="center" wrapText="1"/>
    </xf>
    <xf numFmtId="174" fontId="250" fillId="17" borderId="124" xfId="0" applyNumberFormat="1" applyFont="1" applyFill="1" applyBorder="1" applyAlignment="1" applyProtection="1">
      <alignment horizontal="right" vertical="center" wrapText="1"/>
    </xf>
    <xf numFmtId="174" fontId="250" fillId="17" borderId="188" xfId="0" applyNumberFormat="1" applyFont="1" applyFill="1" applyBorder="1" applyAlignment="1" applyProtection="1">
      <alignment horizontal="right" vertical="center" wrapText="1"/>
    </xf>
    <xf numFmtId="3" fontId="250" fillId="17" borderId="189" xfId="0" applyNumberFormat="1" applyFont="1" applyFill="1" applyBorder="1" applyAlignment="1" applyProtection="1">
      <alignment horizontal="center" vertical="center" wrapText="1"/>
    </xf>
    <xf numFmtId="0" fontId="250" fillId="17" borderId="187" xfId="0" applyFont="1" applyFill="1" applyBorder="1" applyAlignment="1" applyProtection="1">
      <alignment horizontal="center" vertical="center" wrapText="1"/>
    </xf>
    <xf numFmtId="0" fontId="253" fillId="0" borderId="0" xfId="0" applyFont="1" applyAlignment="1" applyProtection="1">
      <alignment horizontal="right"/>
    </xf>
    <xf numFmtId="3" fontId="253" fillId="0" borderId="0" xfId="0" applyNumberFormat="1" applyFont="1" applyProtection="1"/>
    <xf numFmtId="174" fontId="253" fillId="0" borderId="0" xfId="0" applyNumberFormat="1" applyFont="1" applyProtection="1"/>
    <xf numFmtId="0" fontId="32" fillId="18" borderId="0" xfId="0" quotePrefix="1" applyFont="1" applyFill="1" applyProtection="1"/>
    <xf numFmtId="0" fontId="253" fillId="0" borderId="0" xfId="0" applyFont="1" applyAlignment="1" applyProtection="1">
      <alignment horizontal="right" wrapText="1"/>
    </xf>
    <xf numFmtId="174" fontId="253" fillId="0" borderId="0" xfId="0" applyNumberFormat="1" applyFont="1" applyAlignment="1" applyProtection="1"/>
    <xf numFmtId="0" fontId="250" fillId="49" borderId="155" xfId="0" applyFont="1" applyFill="1" applyBorder="1" applyAlignment="1" applyProtection="1">
      <alignment horizontal="left"/>
    </xf>
    <xf numFmtId="0" fontId="250" fillId="49" borderId="7" xfId="0" applyFont="1" applyFill="1" applyBorder="1" applyAlignment="1" applyProtection="1">
      <alignment horizontal="left"/>
    </xf>
    <xf numFmtId="0" fontId="250" fillId="49" borderId="160" xfId="0" applyFont="1" applyFill="1" applyBorder="1" applyAlignment="1" applyProtection="1">
      <alignment horizontal="left" vertical="center" wrapText="1"/>
    </xf>
    <xf numFmtId="0" fontId="250" fillId="49" borderId="143" xfId="0" applyFont="1" applyFill="1" applyBorder="1" applyAlignment="1" applyProtection="1">
      <alignment horizontal="left" vertical="center" wrapText="1"/>
    </xf>
    <xf numFmtId="0" fontId="252" fillId="49" borderId="52" xfId="0" applyFont="1" applyFill="1" applyBorder="1" applyAlignment="1" applyProtection="1">
      <alignment horizontal="left" vertical="center" wrapText="1"/>
    </xf>
    <xf numFmtId="3" fontId="250" fillId="49" borderId="8" xfId="0" applyNumberFormat="1" applyFont="1" applyFill="1" applyBorder="1" applyAlignment="1" applyProtection="1">
      <alignment horizontal="right" vertical="center" wrapText="1"/>
    </xf>
    <xf numFmtId="3" fontId="250" fillId="49" borderId="9" xfId="0" applyNumberFormat="1" applyFont="1" applyFill="1" applyBorder="1" applyAlignment="1" applyProtection="1">
      <alignment horizontal="right" vertical="center" wrapText="1"/>
    </xf>
    <xf numFmtId="3" fontId="250" fillId="49" borderId="88" xfId="0" applyNumberFormat="1" applyFont="1" applyFill="1" applyBorder="1" applyAlignment="1" applyProtection="1">
      <alignment horizontal="right" vertical="center" wrapText="1"/>
    </xf>
    <xf numFmtId="0" fontId="32" fillId="0" borderId="53" xfId="0" applyFont="1" applyBorder="1" applyAlignment="1" applyProtection="1">
      <alignment horizontal="left"/>
    </xf>
    <xf numFmtId="3" fontId="250" fillId="49" borderId="180" xfId="0" applyNumberFormat="1" applyFont="1" applyFill="1" applyBorder="1" applyAlignment="1" applyProtection="1">
      <alignment horizontal="right" vertical="center" wrapText="1"/>
    </xf>
    <xf numFmtId="3" fontId="250" fillId="49" borderId="181" xfId="0" applyNumberFormat="1" applyFont="1" applyFill="1" applyBorder="1" applyAlignment="1" applyProtection="1">
      <alignment horizontal="right" vertical="center" wrapText="1"/>
    </xf>
    <xf numFmtId="0" fontId="32" fillId="0" borderId="55" xfId="0" applyFont="1" applyBorder="1" applyAlignment="1" applyProtection="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pplyProtection="1">
      <alignment horizontal="right" vertical="center" wrapText="1"/>
    </xf>
    <xf numFmtId="3" fontId="250" fillId="49" borderId="183" xfId="0" applyNumberFormat="1" applyFont="1" applyFill="1" applyBorder="1" applyAlignment="1" applyProtection="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pplyProtection="1">
      <alignment horizontal="right" vertical="center" wrapText="1"/>
    </xf>
    <xf numFmtId="3" fontId="250" fillId="49" borderId="186" xfId="0" applyNumberFormat="1" applyFont="1" applyFill="1" applyBorder="1" applyAlignment="1" applyProtection="1">
      <alignment horizontal="right" vertical="center" wrapText="1"/>
    </xf>
    <xf numFmtId="3" fontId="250" fillId="49" borderId="187" xfId="0" applyNumberFormat="1" applyFont="1" applyFill="1" applyBorder="1" applyAlignment="1" applyProtection="1">
      <alignment horizontal="right" vertical="center" wrapText="1"/>
    </xf>
    <xf numFmtId="3" fontId="250" fillId="49" borderId="124" xfId="0" applyNumberFormat="1" applyFont="1" applyFill="1" applyBorder="1" applyAlignment="1" applyProtection="1">
      <alignment horizontal="right" vertical="center" wrapText="1"/>
    </xf>
    <xf numFmtId="3" fontId="250" fillId="49" borderId="188" xfId="0" applyNumberFormat="1" applyFont="1" applyFill="1" applyBorder="1" applyAlignment="1" applyProtection="1">
      <alignment horizontal="right" vertical="center" wrapText="1"/>
    </xf>
    <xf numFmtId="0" fontId="167" fillId="24" borderId="16" xfId="2" applyFont="1" applyFill="1" applyBorder="1" applyAlignment="1" applyProtection="1">
      <alignment vertical="center" wrapText="1"/>
    </xf>
    <xf numFmtId="0" fontId="167" fillId="24" borderId="16" xfId="2" applyFont="1" applyFill="1" applyBorder="1" applyAlignment="1" applyProtection="1">
      <alignment vertical="center" wrapText="1"/>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5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172" fillId="40" borderId="113" xfId="15" applyNumberFormat="1" applyFont="1" applyFill="1" applyBorder="1" applyAlignment="1" applyProtection="1">
      <alignment horizontal="center"/>
    </xf>
    <xf numFmtId="38" fontId="172" fillId="40" borderId="32" xfId="15" applyNumberFormat="1" applyFont="1" applyFill="1" applyBorder="1" applyAlignment="1" applyProtection="1">
      <alignment horizontal="center"/>
    </xf>
    <xf numFmtId="38" fontId="172" fillId="40" borderId="39" xfId="15" applyNumberFormat="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0" fontId="254" fillId="15" borderId="17" xfId="6" applyFont="1" applyFill="1" applyBorder="1" applyAlignment="1" applyProtection="1">
      <alignment horizontal="center"/>
    </xf>
    <xf numFmtId="0" fontId="254" fillId="15" borderId="0" xfId="6" applyFont="1" applyFill="1" applyBorder="1" applyAlignment="1" applyProtection="1">
      <alignment horizontal="center"/>
    </xf>
    <xf numFmtId="0" fontId="254" fillId="15" borderId="2" xfId="6"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0" fontId="194" fillId="15" borderId="100" xfId="2" quotePrefix="1" applyFont="1" applyFill="1" applyBorder="1" applyAlignment="1" applyProtection="1">
      <alignment horizontal="center" vertical="center"/>
    </xf>
    <xf numFmtId="0" fontId="194" fillId="15" borderId="16" xfId="2" quotePrefix="1" applyFont="1" applyFill="1" applyBorder="1" applyAlignment="1" applyProtection="1">
      <alignment horizontal="center" vertical="center"/>
    </xf>
    <xf numFmtId="0" fontId="194" fillId="15" borderId="4" xfId="2" quotePrefix="1" applyFont="1" applyFill="1" applyBorder="1" applyAlignment="1" applyProtection="1">
      <alignment horizontal="center" vertical="center"/>
    </xf>
    <xf numFmtId="172" fontId="149" fillId="15" borderId="100" xfId="17" applyNumberFormat="1" applyFill="1" applyBorder="1" applyAlignment="1" applyProtection="1">
      <alignment horizontal="center" vertical="center"/>
    </xf>
    <xf numFmtId="172" fontId="201" fillId="15" borderId="4" xfId="2" applyNumberFormat="1" applyFont="1" applyFill="1" applyBorder="1" applyAlignment="1" applyProtection="1">
      <alignment horizontal="center" vertical="center"/>
    </xf>
    <xf numFmtId="3" fontId="149" fillId="15" borderId="100" xfId="17" applyNumberFormat="1" applyFill="1" applyBorder="1" applyAlignment="1" applyProtection="1">
      <alignment horizontal="center"/>
    </xf>
    <xf numFmtId="0" fontId="201" fillId="15" borderId="16" xfId="14" applyFont="1" applyFill="1" applyBorder="1" applyAlignment="1" applyProtection="1">
      <alignment horizontal="center"/>
    </xf>
    <xf numFmtId="0" fontId="201" fillId="15" borderId="4" xfId="14" applyFont="1" applyFill="1" applyBorder="1" applyAlignment="1" applyProtection="1">
      <alignment horizontal="center"/>
    </xf>
    <xf numFmtId="1" fontId="164" fillId="24" borderId="100" xfId="2" applyNumberFormat="1" applyFont="1" applyFill="1" applyBorder="1" applyAlignment="1" applyProtection="1">
      <alignment horizontal="center" vertical="center"/>
    </xf>
    <xf numFmtId="1" fontId="164" fillId="24" borderId="4" xfId="2" applyNumberFormat="1" applyFont="1" applyFill="1" applyBorder="1" applyAlignment="1" applyProtection="1">
      <alignment horizontal="center" vertical="center"/>
    </xf>
    <xf numFmtId="0" fontId="255" fillId="17" borderId="0" xfId="5" applyFont="1" applyFill="1" applyBorder="1" applyAlignment="1" applyProtection="1">
      <alignment horizontal="center"/>
    </xf>
    <xf numFmtId="177" fontId="203" fillId="17" borderId="0" xfId="5" applyNumberFormat="1" applyFont="1" applyFill="1" applyBorder="1" applyAlignment="1" applyProtection="1">
      <alignment horizont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51" fillId="19" borderId="117" xfId="0" applyFont="1" applyFill="1" applyBorder="1" applyAlignment="1" applyProtection="1">
      <alignment horizontal="center" vertical="center" wrapText="1"/>
    </xf>
    <xf numFmtId="0" fontId="151"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3" fontId="94" fillId="15" borderId="38" xfId="0" applyNumberFormat="1" applyFont="1" applyFill="1" applyBorder="1" applyAlignment="1" applyProtection="1">
      <alignment horizontal="center" vertical="center"/>
    </xf>
    <xf numFmtId="0" fontId="167" fillId="17" borderId="100" xfId="2" applyFont="1" applyFill="1" applyBorder="1" applyAlignment="1" applyProtection="1">
      <alignment horizontal="left" vertical="center"/>
    </xf>
    <xf numFmtId="0" fontId="167" fillId="17" borderId="88" xfId="2" applyFont="1" applyFill="1" applyBorder="1" applyAlignment="1" applyProtection="1">
      <alignment horizontal="left" vertical="center"/>
    </xf>
    <xf numFmtId="0" fontId="167" fillId="24" borderId="16" xfId="2" applyFont="1" applyFill="1" applyBorder="1" applyAlignment="1" applyProtection="1">
      <alignment horizontal="left"/>
    </xf>
    <xf numFmtId="0" fontId="167" fillId="24" borderId="88" xfId="2" applyFont="1" applyFill="1" applyBorder="1" applyAlignment="1" applyProtection="1">
      <alignment horizontal="left"/>
    </xf>
    <xf numFmtId="0" fontId="167" fillId="24" borderId="16" xfId="2" applyFont="1" applyFill="1" applyBorder="1" applyAlignment="1" applyProtection="1">
      <alignment horizontal="left" vertical="center"/>
    </xf>
    <xf numFmtId="0" fontId="167" fillId="24" borderId="88" xfId="2" applyFont="1" applyFill="1" applyBorder="1" applyAlignment="1" applyProtection="1">
      <alignment horizontal="left" vertical="center"/>
    </xf>
    <xf numFmtId="0" fontId="167" fillId="24" borderId="16" xfId="2" applyFont="1" applyFill="1" applyBorder="1" applyAlignment="1" applyProtection="1">
      <alignment wrapText="1"/>
    </xf>
    <xf numFmtId="0" fontId="167" fillId="24" borderId="88" xfId="2" applyFont="1" applyFill="1" applyBorder="1" applyAlignment="1" applyProtection="1">
      <alignment wrapText="1"/>
    </xf>
    <xf numFmtId="0" fontId="167" fillId="24" borderId="16" xfId="2" applyFont="1" applyFill="1" applyBorder="1" applyAlignment="1" applyProtection="1">
      <alignment vertical="center" wrapText="1"/>
    </xf>
    <xf numFmtId="0" fontId="167" fillId="24" borderId="88" xfId="2" applyFont="1" applyFill="1" applyBorder="1" applyAlignment="1" applyProtection="1">
      <alignment vertical="center" wrapText="1"/>
    </xf>
    <xf numFmtId="0" fontId="167" fillId="24" borderId="16" xfId="10" applyFont="1" applyFill="1" applyBorder="1" applyAlignment="1" applyProtection="1">
      <alignment horizontal="left" vertical="center"/>
    </xf>
    <xf numFmtId="0" fontId="167" fillId="24" borderId="88" xfId="10" applyFont="1" applyFill="1" applyBorder="1" applyAlignment="1" applyProtection="1">
      <alignment horizontal="left" vertical="center"/>
    </xf>
    <xf numFmtId="0" fontId="52" fillId="50" borderId="5" xfId="2" applyFont="1" applyFill="1" applyBorder="1" applyAlignment="1" applyProtection="1">
      <alignment horizontal="center" vertical="center"/>
    </xf>
    <xf numFmtId="0" fontId="52" fillId="50" borderId="6" xfId="2" applyFont="1" applyFill="1" applyBorder="1" applyAlignment="1" applyProtection="1">
      <alignment horizontal="center" vertical="center"/>
    </xf>
    <xf numFmtId="0" fontId="52" fillId="50" borderId="7" xfId="2" applyFont="1" applyFill="1" applyBorder="1" applyAlignment="1" applyProtection="1">
      <alignment horizontal="center" vertical="center"/>
    </xf>
    <xf numFmtId="0" fontId="165" fillId="23" borderId="5" xfId="0" applyFont="1" applyFill="1" applyBorder="1" applyAlignment="1" applyProtection="1">
      <alignment horizontal="center" vertical="center"/>
    </xf>
    <xf numFmtId="0" fontId="165" fillId="23" borderId="6" xfId="0" applyFont="1" applyFill="1" applyBorder="1" applyAlignment="1" applyProtection="1">
      <alignment horizontal="center" vertical="center"/>
    </xf>
    <xf numFmtId="0" fontId="165" fillId="23" borderId="7" xfId="0" applyFont="1" applyFill="1" applyBorder="1" applyAlignment="1" applyProtection="1">
      <alignment horizontal="center" vertical="center"/>
    </xf>
    <xf numFmtId="0" fontId="167" fillId="24" borderId="16" xfId="10" applyFont="1" applyFill="1" applyBorder="1" applyAlignment="1" applyProtection="1">
      <alignment vertical="center" wrapText="1"/>
    </xf>
    <xf numFmtId="0" fontId="167" fillId="24" borderId="88" xfId="10" applyFont="1" applyFill="1" applyBorder="1" applyAlignment="1" applyProtection="1">
      <alignment vertical="center" wrapText="1"/>
    </xf>
    <xf numFmtId="0" fontId="167" fillId="24" borderId="16" xfId="10" quotePrefix="1" applyFont="1" applyFill="1" applyBorder="1" applyAlignment="1" applyProtection="1">
      <alignment horizontal="left" vertical="center"/>
    </xf>
    <xf numFmtId="0" fontId="167" fillId="24" borderId="88" xfId="10" quotePrefix="1" applyFont="1" applyFill="1" applyBorder="1" applyAlignment="1" applyProtection="1">
      <alignment horizontal="left" vertical="center"/>
    </xf>
    <xf numFmtId="0" fontId="167" fillId="24" borderId="16" xfId="10" quotePrefix="1" applyFont="1" applyFill="1" applyBorder="1" applyAlignment="1" applyProtection="1">
      <alignment horizontal="left" vertical="center" wrapText="1"/>
    </xf>
    <xf numFmtId="0" fontId="167" fillId="24" borderId="88" xfId="10" quotePrefix="1" applyFont="1" applyFill="1" applyBorder="1" applyAlignment="1" applyProtection="1">
      <alignment horizontal="left" vertical="center"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61" fillId="24" borderId="100" xfId="2" applyFont="1" applyFill="1" applyBorder="1" applyAlignment="1" applyProtection="1">
      <alignment horizontal="center" vertical="center" wrapText="1"/>
    </xf>
    <xf numFmtId="0" fontId="161" fillId="24" borderId="16" xfId="2" applyFont="1" applyFill="1" applyBorder="1" applyAlignment="1" applyProtection="1">
      <alignment horizontal="center" vertical="center" wrapText="1"/>
    </xf>
    <xf numFmtId="0" fontId="161" fillId="24" borderId="4" xfId="2" applyFont="1" applyFill="1" applyBorder="1" applyAlignment="1" applyProtection="1">
      <alignment horizontal="center" vertical="center" wrapText="1"/>
    </xf>
    <xf numFmtId="0" fontId="204" fillId="17" borderId="100" xfId="2" applyFont="1" applyFill="1" applyBorder="1" applyAlignment="1" applyProtection="1">
      <alignment horizontal="center" vertical="center" wrapText="1"/>
    </xf>
    <xf numFmtId="0" fontId="204" fillId="17" borderId="16" xfId="2" applyFont="1" applyFill="1" applyBorder="1" applyAlignment="1" applyProtection="1">
      <alignment horizontal="center" vertical="center" wrapText="1"/>
    </xf>
    <xf numFmtId="0" fontId="204" fillId="17" borderId="4" xfId="2" applyFont="1" applyFill="1" applyBorder="1" applyAlignment="1" applyProtection="1">
      <alignment horizontal="center" vertical="center" wrapText="1"/>
    </xf>
    <xf numFmtId="0" fontId="14" fillId="15" borderId="179" xfId="2" applyFont="1" applyFill="1" applyBorder="1" applyAlignment="1" applyProtection="1">
      <alignment horizontal="center"/>
    </xf>
    <xf numFmtId="0" fontId="14" fillId="15" borderId="12" xfId="2" applyFont="1" applyFill="1" applyBorder="1" applyAlignment="1" applyProtection="1">
      <alignment horizontal="center"/>
    </xf>
    <xf numFmtId="0" fontId="14" fillId="15" borderId="50" xfId="2" applyFont="1" applyFill="1" applyBorder="1" applyAlignment="1" applyProtection="1">
      <alignment horizontal="center" vertic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4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1" fontId="164" fillId="24" borderId="100" xfId="2" applyNumberFormat="1" applyFont="1" applyFill="1" applyBorder="1" applyAlignment="1" applyProtection="1">
      <alignment horizontal="center" vertical="center"/>
      <protection locked="0"/>
    </xf>
    <xf numFmtId="1" fontId="164"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0" fontId="179" fillId="26" borderId="16" xfId="10" quotePrefix="1" applyFont="1" applyFill="1" applyBorder="1" applyAlignment="1">
      <alignment horizontal="left" vertical="center" wrapText="1"/>
    </xf>
    <xf numFmtId="0" fontId="256" fillId="26" borderId="16" xfId="2" applyFont="1" applyFill="1" applyBorder="1" applyAlignment="1">
      <alignment horizontal="left" vertical="center" wrapText="1"/>
    </xf>
    <xf numFmtId="3" fontId="192" fillId="17" borderId="100" xfId="2" applyNumberFormat="1" applyFont="1" applyFill="1" applyBorder="1" applyAlignment="1" applyProtection="1">
      <alignment horizontal="center" vertical="center"/>
      <protection locked="0"/>
    </xf>
    <xf numFmtId="3" fontId="192" fillId="17" borderId="16" xfId="2" applyNumberFormat="1" applyFont="1" applyFill="1" applyBorder="1" applyAlignment="1" applyProtection="1">
      <alignment horizontal="center" vertical="center"/>
      <protection locked="0"/>
    </xf>
    <xf numFmtId="3" fontId="192" fillId="17" borderId="4" xfId="2" applyNumberFormat="1" applyFont="1" applyFill="1" applyBorder="1" applyAlignment="1" applyProtection="1">
      <alignment horizontal="center" vertical="center"/>
      <protection locked="0"/>
    </xf>
    <xf numFmtId="3" fontId="257" fillId="17" borderId="100" xfId="2" applyNumberFormat="1" applyFont="1" applyFill="1" applyBorder="1" applyAlignment="1" applyProtection="1">
      <alignment horizontal="center" vertical="center"/>
      <protection locked="0"/>
    </xf>
    <xf numFmtId="3" fontId="257" fillId="17" borderId="16" xfId="2" applyNumberFormat="1" applyFont="1" applyFill="1" applyBorder="1" applyAlignment="1" applyProtection="1">
      <alignment horizontal="center" vertical="center"/>
      <protection locked="0"/>
    </xf>
    <xf numFmtId="3" fontId="257" fillId="17" borderId="4" xfId="2" applyNumberFormat="1" applyFont="1" applyFill="1" applyBorder="1" applyAlignment="1" applyProtection="1">
      <alignment horizontal="center" vertical="center"/>
      <protection locked="0"/>
    </xf>
    <xf numFmtId="0" fontId="187" fillId="30" borderId="16" xfId="10" quotePrefix="1" applyFont="1" applyFill="1" applyBorder="1" applyAlignment="1">
      <alignment horizontal="left" vertical="center" wrapText="1"/>
    </xf>
    <xf numFmtId="0" fontId="258" fillId="30" borderId="16" xfId="2" applyFont="1" applyFill="1" applyBorder="1" applyAlignment="1">
      <alignment horizontal="left" vertical="center" wrapText="1"/>
    </xf>
    <xf numFmtId="0" fontId="187" fillId="30" borderId="16" xfId="2" applyFont="1" applyFill="1" applyBorder="1" applyAlignment="1">
      <alignment horizontal="left" vertical="center"/>
    </xf>
    <xf numFmtId="0" fontId="187" fillId="30" borderId="16" xfId="2" applyFont="1" applyFill="1" applyBorder="1" applyAlignment="1">
      <alignment horizontal="left" vertical="center" wrapText="1"/>
    </xf>
    <xf numFmtId="0" fontId="187" fillId="30" borderId="88" xfId="2" applyFont="1" applyFill="1" applyBorder="1" applyAlignment="1">
      <alignment horizontal="left" vertical="center" wrapText="1"/>
    </xf>
    <xf numFmtId="0" fontId="187" fillId="30" borderId="16" xfId="10" applyFont="1" applyFill="1" applyBorder="1" applyAlignment="1">
      <alignment horizontal="left" vertical="center"/>
    </xf>
    <xf numFmtId="0" fontId="259" fillId="30" borderId="16" xfId="2" applyFont="1" applyFill="1" applyBorder="1" applyAlignment="1">
      <alignment horizontal="left" vertical="center" wrapText="1"/>
    </xf>
    <xf numFmtId="0" fontId="187" fillId="30" borderId="16" xfId="2" applyFont="1" applyFill="1" applyBorder="1" applyAlignment="1">
      <alignment vertical="center" wrapText="1"/>
    </xf>
    <xf numFmtId="0" fontId="259" fillId="30" borderId="16" xfId="2" applyFont="1" applyFill="1" applyBorder="1" applyAlignment="1">
      <alignment vertical="center" wrapText="1"/>
    </xf>
    <xf numFmtId="0" fontId="187" fillId="30" borderId="16" xfId="10" quotePrefix="1" applyFont="1" applyFill="1" applyBorder="1" applyAlignment="1">
      <alignment horizontal="left" vertical="center"/>
    </xf>
    <xf numFmtId="0" fontId="187" fillId="30" borderId="12" xfId="10" applyFont="1" applyFill="1" applyBorder="1" applyAlignment="1">
      <alignment vertical="center" wrapText="1"/>
    </xf>
    <xf numFmtId="0" fontId="187" fillId="30" borderId="88" xfId="10" applyFont="1" applyFill="1" applyBorder="1" applyAlignment="1">
      <alignment horizontal="left" vertical="center"/>
    </xf>
    <xf numFmtId="0" fontId="187" fillId="30" borderId="16" xfId="10" applyFont="1" applyFill="1" applyBorder="1" applyAlignment="1">
      <alignment horizontal="left" vertical="center" wrapText="1"/>
    </xf>
    <xf numFmtId="0" fontId="187" fillId="30" borderId="16" xfId="10" applyFont="1" applyFill="1" applyBorder="1" applyAlignment="1">
      <alignment vertical="center" wrapText="1"/>
    </xf>
    <xf numFmtId="0" fontId="258" fillId="30" borderId="16" xfId="2" applyFont="1" applyFill="1" applyBorder="1" applyAlignment="1">
      <alignment vertical="center" wrapText="1"/>
    </xf>
    <xf numFmtId="0" fontId="204" fillId="17" borderId="100" xfId="2" applyFont="1" applyFill="1" applyBorder="1" applyAlignment="1" applyProtection="1">
      <alignment vertical="center" wrapText="1"/>
    </xf>
    <xf numFmtId="0" fontId="204" fillId="17" borderId="16" xfId="2" applyFont="1" applyFill="1" applyBorder="1" applyAlignment="1" applyProtection="1">
      <alignment vertical="center" wrapText="1"/>
    </xf>
    <xf numFmtId="0" fontId="204" fillId="17" borderId="4" xfId="2" applyFont="1" applyFill="1" applyBorder="1" applyAlignment="1" applyProtection="1">
      <alignmen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0" fontId="6" fillId="7" borderId="0" xfId="2" applyFont="1" applyFill="1" applyBorder="1" applyAlignment="1">
      <alignment vertical="center" wrapText="1"/>
    </xf>
    <xf numFmtId="0" fontId="5" fillId="7" borderId="0" xfId="2" applyFont="1" applyFill="1" applyBorder="1" applyAlignment="1">
      <alignment vertical="center" wrapText="1"/>
    </xf>
    <xf numFmtId="165" fontId="3" fillId="7" borderId="0" xfId="2" applyNumberFormat="1" applyFont="1" applyFill="1" applyBorder="1" applyAlignment="1">
      <alignment horizontal="left" wrapText="1"/>
    </xf>
    <xf numFmtId="0" fontId="179" fillId="26" borderId="16" xfId="10" quotePrefix="1" applyFont="1" applyFill="1" applyBorder="1" applyAlignment="1" applyProtection="1">
      <alignment horizontal="left" vertical="center" wrapText="1"/>
    </xf>
    <xf numFmtId="0" fontId="25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0" fontId="3" fillId="7" borderId="0" xfId="2" applyFont="1" applyFill="1" applyBorder="1" applyAlignment="1">
      <alignment horizontal="left" vertical="center" wrapText="1"/>
    </xf>
    <xf numFmtId="0" fontId="3" fillId="15" borderId="0" xfId="2" applyFont="1" applyFill="1" applyAlignment="1">
      <alignment horizontal="left" vertical="center" wrapText="1"/>
    </xf>
    <xf numFmtId="0" fontId="5" fillId="15" borderId="0" xfId="2" applyFont="1" applyFill="1" applyAlignment="1">
      <alignment vertical="center" wrapText="1"/>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0" borderId="0" xfId="0" applyFont="1" applyFill="1" applyAlignment="1">
      <alignment horizontal="left" vertical="top" wrapText="1"/>
    </xf>
    <xf numFmtId="0" fontId="5" fillId="0" borderId="0" xfId="0" applyFont="1" applyFill="1" applyAlignment="1">
      <alignment vertical="top" wrapText="1"/>
    </xf>
    <xf numFmtId="0" fontId="161" fillId="24" borderId="100" xfId="2" applyFont="1" applyFill="1" applyBorder="1" applyAlignment="1" applyProtection="1">
      <alignment horizontal="center" vertical="center" wrapText="1"/>
      <protection locked="0"/>
    </xf>
    <xf numFmtId="0" fontId="161" fillId="24" borderId="16" xfId="2" applyFont="1" applyFill="1" applyBorder="1" applyAlignment="1" applyProtection="1">
      <alignment horizontal="center" vertical="center" wrapText="1"/>
      <protection locked="0"/>
    </xf>
    <xf numFmtId="0" fontId="161" fillId="24" borderId="4" xfId="2" applyFont="1" applyFill="1" applyBorder="1" applyAlignment="1" applyProtection="1">
      <alignment horizontal="center" vertical="center" wrapText="1"/>
      <protection locked="0"/>
    </xf>
    <xf numFmtId="0" fontId="11" fillId="50" borderId="5" xfId="2" applyFont="1" applyFill="1" applyBorder="1" applyAlignment="1" applyProtection="1">
      <alignment horizontal="center" vertical="center"/>
    </xf>
    <xf numFmtId="0" fontId="11" fillId="50" borderId="6" xfId="2" applyFont="1" applyFill="1" applyBorder="1" applyAlignment="1" applyProtection="1">
      <alignment horizontal="center" vertical="center"/>
    </xf>
    <xf numFmtId="0" fontId="11" fillId="50" borderId="7" xfId="2" applyFont="1" applyFill="1" applyBorder="1" applyAlignment="1" applyProtection="1">
      <alignment horizontal="center" vertical="center"/>
    </xf>
    <xf numFmtId="0" fontId="224" fillId="19" borderId="5" xfId="2" applyFont="1" applyFill="1" applyBorder="1" applyAlignment="1" applyProtection="1">
      <alignment horizontal="center" vertical="center"/>
    </xf>
    <xf numFmtId="0" fontId="224" fillId="19" borderId="6" xfId="2" applyFont="1" applyFill="1" applyBorder="1" applyAlignment="1" applyProtection="1">
      <alignment horizontal="center" vertical="center"/>
    </xf>
    <xf numFmtId="0" fontId="224" fillId="19" borderId="7" xfId="2" applyFont="1" applyFill="1" applyBorder="1" applyAlignment="1" applyProtection="1">
      <alignment horizontal="center" vertical="center"/>
    </xf>
    <xf numFmtId="0" fontId="61" fillId="50" borderId="5" xfId="2" applyFont="1" applyFill="1" applyBorder="1" applyAlignment="1" applyProtection="1">
      <alignment horizontal="center" vertical="center"/>
    </xf>
    <xf numFmtId="0" fontId="61" fillId="50" borderId="6" xfId="2" applyFont="1" applyFill="1" applyBorder="1" applyAlignment="1" applyProtection="1">
      <alignment horizontal="center" vertical="center"/>
    </xf>
    <xf numFmtId="0" fontId="61" fillId="50" borderId="7" xfId="2" applyFont="1" applyFill="1" applyBorder="1" applyAlignment="1" applyProtection="1">
      <alignment horizontal="center" vertical="center"/>
    </xf>
    <xf numFmtId="0" fontId="212" fillId="25" borderId="5" xfId="0" applyFont="1" applyFill="1" applyBorder="1" applyAlignment="1" applyProtection="1">
      <alignment horizontal="center" vertical="center"/>
    </xf>
    <xf numFmtId="0" fontId="212" fillId="25" borderId="6" xfId="0" applyFont="1" applyFill="1" applyBorder="1" applyAlignment="1" applyProtection="1">
      <alignment horizontal="center" vertical="center"/>
    </xf>
    <xf numFmtId="0" fontId="212"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60" fillId="29" borderId="5" xfId="2" applyFont="1" applyFill="1" applyBorder="1" applyAlignment="1" applyProtection="1">
      <alignment horizontal="center" vertical="center"/>
    </xf>
    <xf numFmtId="0" fontId="260" fillId="29" borderId="6" xfId="2" applyFont="1" applyFill="1" applyBorder="1" applyAlignment="1" applyProtection="1">
      <alignment horizontal="center" vertical="center"/>
    </xf>
    <xf numFmtId="0" fontId="260" fillId="29" borderId="7" xfId="2" applyFont="1" applyFill="1" applyBorder="1" applyAlignment="1" applyProtection="1">
      <alignment horizontal="center" vertical="center"/>
    </xf>
    <xf numFmtId="0" fontId="250" fillId="17" borderId="154" xfId="0" applyFont="1" applyFill="1" applyBorder="1" applyAlignment="1" applyProtection="1">
      <alignment horizontal="center" vertical="center" wrapText="1"/>
    </xf>
    <xf numFmtId="0" fontId="250" fillId="17" borderId="159" xfId="0" applyFont="1" applyFill="1" applyBorder="1" applyAlignment="1" applyProtection="1">
      <alignment horizontal="center" vertical="center" wrapText="1"/>
    </xf>
    <xf numFmtId="0" fontId="250" fillId="17" borderId="7" xfId="0" applyFont="1" applyFill="1" applyBorder="1" applyAlignment="1" applyProtection="1">
      <alignment horizontal="center" vertical="center" wrapText="1"/>
    </xf>
    <xf numFmtId="0" fontId="250" fillId="17" borderId="143" xfId="0" applyFont="1" applyFill="1" applyBorder="1" applyAlignment="1" applyProtection="1">
      <alignment horizontal="center" vertical="center" wrapText="1"/>
    </xf>
    <xf numFmtId="0" fontId="250" fillId="49" borderId="89" xfId="0" applyFont="1" applyFill="1" applyBorder="1" applyAlignment="1" applyProtection="1">
      <alignment horizontal="center" vertical="center" wrapText="1"/>
    </xf>
    <xf numFmtId="0" fontId="250" fillId="49" borderId="121" xfId="0" applyFont="1" applyFill="1" applyBorder="1" applyAlignment="1" applyProtection="1">
      <alignment horizontal="center" vertical="center" wrapText="1"/>
    </xf>
    <xf numFmtId="0" fontId="250" fillId="49" borderId="154" xfId="0" applyFont="1" applyFill="1" applyBorder="1" applyAlignment="1" applyProtection="1">
      <alignment horizontal="center" vertical="center" wrapText="1"/>
    </xf>
    <xf numFmtId="0" fontId="250" fillId="49" borderId="159" xfId="0" applyFont="1" applyFill="1" applyBorder="1" applyAlignment="1" applyProtection="1">
      <alignment horizontal="center" vertical="center" wrapText="1"/>
    </xf>
    <xf numFmtId="0" fontId="250" fillId="17" borderId="89" xfId="0" applyFont="1" applyFill="1" applyBorder="1" applyAlignment="1" applyProtection="1">
      <alignment horizontal="center" vertical="center" wrapText="1"/>
    </xf>
    <xf numFmtId="0" fontId="250" fillId="17" borderId="121" xfId="0" applyFont="1" applyFill="1" applyBorder="1" applyAlignment="1" applyProtection="1">
      <alignment horizontal="center" vertical="center" wrapText="1"/>
    </xf>
  </cellXfs>
  <cellStyles count="18">
    <cellStyle name="Hyperlink 2" xfId="1"/>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 name="Запетая" xfId="16" builtinId="3"/>
    <cellStyle name="Нормален" xfId="0" builtinId="0"/>
    <cellStyle name="Хипервръзка" xfId="17" builtinId="8"/>
  </cellStyles>
  <dxfs count="1191">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F70CB272-CCEB-201B-3B39-B9AEA405DF1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ACB92E4C-DF0D-0E83-ED02-0C78F53D285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A89DD3AD-9353-B589-A79F-CAC06414573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kola_amelev/Desktop/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F8" sqref="F8"/>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970</v>
      </c>
      <c r="C1" s="995"/>
      <c r="D1" s="995"/>
      <c r="E1" s="996"/>
      <c r="F1" s="997" t="s">
        <v>953</v>
      </c>
      <c r="G1" s="998" t="s">
        <v>971</v>
      </c>
      <c r="H1" s="996"/>
      <c r="I1" s="999" t="s">
        <v>972</v>
      </c>
      <c r="J1" s="999"/>
      <c r="K1" s="996"/>
      <c r="L1" s="1000" t="s">
        <v>973</v>
      </c>
      <c r="M1" s="996"/>
      <c r="N1" s="1001"/>
      <c r="O1" s="996"/>
      <c r="P1" s="1002" t="s">
        <v>974</v>
      </c>
      <c r="Q1" s="1003"/>
      <c r="R1" s="1004"/>
      <c r="S1" s="994"/>
      <c r="T1" s="994"/>
      <c r="U1" s="994"/>
      <c r="V1" s="994"/>
      <c r="W1" s="1005"/>
      <c r="X1" s="1005"/>
      <c r="Y1" s="1005"/>
      <c r="Z1" s="1005"/>
      <c r="AA1" s="1005"/>
    </row>
    <row r="2" spans="1:27" s="1015" customFormat="1" ht="20.25" customHeight="1">
      <c r="A2" s="994"/>
      <c r="B2" s="1821" t="str">
        <f>+OTCHET!B9</f>
        <v>ДГ Радост Каблешково</v>
      </c>
      <c r="C2" s="1822"/>
      <c r="D2" s="1823"/>
      <c r="E2" s="1007"/>
      <c r="F2" s="1008">
        <f>+OTCHET!H9</f>
        <v>0</v>
      </c>
      <c r="G2" s="1009" t="str">
        <f>+OTCHET!F12</f>
        <v>5207</v>
      </c>
      <c r="H2" s="1010"/>
      <c r="I2" s="1824">
        <f>+OTCHET!H610</f>
        <v>0</v>
      </c>
      <c r="J2" s="1825"/>
      <c r="K2" s="1001"/>
      <c r="L2" s="1826">
        <f>OTCHET!H608</f>
        <v>0</v>
      </c>
      <c r="M2" s="1827"/>
      <c r="N2" s="1828"/>
      <c r="O2" s="1011"/>
      <c r="P2" s="1012">
        <f>OTCHET!E15</f>
        <v>0</v>
      </c>
      <c r="Q2" s="1013" t="str">
        <f>OTCHET!F15</f>
        <v>БЮДЖЕТ</v>
      </c>
      <c r="R2" s="1014"/>
      <c r="S2" s="994" t="s">
        <v>975</v>
      </c>
      <c r="T2" s="1829">
        <f>+OTCHET!I9</f>
        <v>0</v>
      </c>
      <c r="U2" s="1830"/>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976</v>
      </c>
      <c r="C4" s="1019"/>
      <c r="D4" s="1019"/>
      <c r="E4" s="1020"/>
      <c r="F4" s="1019"/>
      <c r="G4" s="1021"/>
      <c r="H4" s="1021"/>
      <c r="I4" s="1021"/>
      <c r="J4" s="1021" t="s">
        <v>977</v>
      </c>
      <c r="K4" s="1010"/>
      <c r="L4" s="1022">
        <f>+Q4</f>
        <v>2025</v>
      </c>
      <c r="M4" s="1023"/>
      <c r="N4" s="1023"/>
      <c r="O4" s="1011"/>
      <c r="P4" s="1024" t="s">
        <v>977</v>
      </c>
      <c r="Q4" s="1022">
        <f>+OTCHET!C3</f>
        <v>2025</v>
      </c>
      <c r="R4" s="1014"/>
      <c r="S4" s="1831" t="s">
        <v>978</v>
      </c>
      <c r="T4" s="1831"/>
      <c r="U4" s="1831"/>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979</v>
      </c>
      <c r="C6" s="1019"/>
      <c r="D6" s="1019"/>
      <c r="E6" s="1020"/>
      <c r="F6" s="1029"/>
      <c r="G6" s="1029"/>
      <c r="H6" s="1020"/>
      <c r="I6" s="1029"/>
      <c r="J6" s="1030"/>
      <c r="K6" s="1007"/>
      <c r="L6" s="1031">
        <f>OTCHET!F9</f>
        <v>45747</v>
      </c>
      <c r="M6" s="1007"/>
      <c r="N6" s="1032" t="s">
        <v>980</v>
      </c>
      <c r="O6" s="996"/>
      <c r="P6" s="1033">
        <f>OTCHET!F9</f>
        <v>45747</v>
      </c>
      <c r="Q6" s="1032" t="s">
        <v>980</v>
      </c>
      <c r="R6" s="1034"/>
      <c r="S6" s="1832">
        <f>+Q4</f>
        <v>2025</v>
      </c>
      <c r="T6" s="1832"/>
      <c r="U6" s="1832"/>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981</v>
      </c>
      <c r="G8" s="1044" t="s">
        <v>982</v>
      </c>
      <c r="H8" s="1007"/>
      <c r="I8" s="1045" t="s">
        <v>983</v>
      </c>
      <c r="J8" s="1046" t="s">
        <v>984</v>
      </c>
      <c r="K8" s="1007"/>
      <c r="L8" s="1047" t="s">
        <v>985</v>
      </c>
      <c r="M8" s="1007"/>
      <c r="N8" s="1048" t="s">
        <v>986</v>
      </c>
      <c r="O8" s="1049"/>
      <c r="P8" s="1050" t="s">
        <v>987</v>
      </c>
      <c r="Q8" s="1051" t="s">
        <v>988</v>
      </c>
      <c r="R8" s="1034"/>
      <c r="S8" s="1812" t="s">
        <v>957</v>
      </c>
      <c r="T8" s="1813"/>
      <c r="U8" s="1814"/>
      <c r="V8" s="996"/>
      <c r="W8" s="1005"/>
      <c r="X8" s="1005"/>
      <c r="Y8" s="1005"/>
      <c r="Z8" s="1005"/>
    </row>
    <row r="9" spans="1:27" s="1006" customFormat="1" ht="18" customHeight="1" thickBot="1">
      <c r="A9" s="994"/>
      <c r="B9" s="1052" t="s">
        <v>989</v>
      </c>
      <c r="C9" s="1053"/>
      <c r="D9" s="1054"/>
      <c r="E9" s="1007"/>
      <c r="F9" s="1055">
        <f>+L4</f>
        <v>2025</v>
      </c>
      <c r="G9" s="1056">
        <f>+L6</f>
        <v>45747</v>
      </c>
      <c r="H9" s="1007"/>
      <c r="I9" s="1057">
        <f>+L4</f>
        <v>2025</v>
      </c>
      <c r="J9" s="1058">
        <f>+L6</f>
        <v>45747</v>
      </c>
      <c r="K9" s="1059"/>
      <c r="L9" s="1060">
        <f>+L6</f>
        <v>45747</v>
      </c>
      <c r="M9" s="1059"/>
      <c r="N9" s="1061">
        <f>+L6</f>
        <v>45747</v>
      </c>
      <c r="O9" s="1062"/>
      <c r="P9" s="1063">
        <f>+L4</f>
        <v>2025</v>
      </c>
      <c r="Q9" s="1061">
        <f>+L6</f>
        <v>45747</v>
      </c>
      <c r="R9" s="1034"/>
      <c r="S9" s="1815" t="s">
        <v>958</v>
      </c>
      <c r="T9" s="1816"/>
      <c r="U9" s="1817"/>
      <c r="V9" s="1064"/>
      <c r="W9" s="1005"/>
      <c r="X9" s="1005"/>
      <c r="Y9" s="1005"/>
      <c r="Z9" s="1005"/>
    </row>
    <row r="10" spans="1:27" s="1006" customFormat="1" ht="15.75">
      <c r="A10" s="994"/>
      <c r="B10" s="1065" t="s">
        <v>990</v>
      </c>
      <c r="C10" s="1066"/>
      <c r="D10" s="1067"/>
      <c r="E10" s="1007"/>
      <c r="F10" s="1068" t="s">
        <v>171</v>
      </c>
      <c r="G10" s="1069" t="s">
        <v>172</v>
      </c>
      <c r="H10" s="1007"/>
      <c r="I10" s="1068" t="s">
        <v>702</v>
      </c>
      <c r="J10" s="1069" t="s">
        <v>703</v>
      </c>
      <c r="K10" s="1007"/>
      <c r="L10" s="1069" t="s">
        <v>682</v>
      </c>
      <c r="M10" s="1007"/>
      <c r="N10" s="1070" t="s">
        <v>991</v>
      </c>
      <c r="O10" s="1071"/>
      <c r="P10" s="1072" t="s">
        <v>171</v>
      </c>
      <c r="Q10" s="1073" t="s">
        <v>172</v>
      </c>
      <c r="R10" s="1034"/>
      <c r="S10" s="1074"/>
      <c r="T10" s="1075"/>
      <c r="U10" s="1076"/>
      <c r="V10" s="1064"/>
      <c r="W10" s="1005"/>
      <c r="X10" s="1005"/>
      <c r="Y10" s="1005"/>
      <c r="Z10" s="1005"/>
    </row>
    <row r="11" spans="1:27" s="1006" customFormat="1" ht="15.75">
      <c r="A11" s="1077"/>
      <c r="B11" s="1078" t="s">
        <v>992</v>
      </c>
      <c r="C11" s="1079"/>
      <c r="D11" s="1080"/>
      <c r="E11" s="1007"/>
      <c r="F11" s="1081"/>
      <c r="G11" s="1082"/>
      <c r="H11" s="1007"/>
      <c r="I11" s="1081"/>
      <c r="J11" s="1081"/>
      <c r="K11" s="1083"/>
      <c r="L11" s="1081"/>
      <c r="M11" s="1083"/>
      <c r="N11" s="1084"/>
      <c r="O11" s="1085"/>
      <c r="P11" s="1081"/>
      <c r="Q11" s="1081"/>
      <c r="R11" s="1034"/>
      <c r="S11" s="1078" t="s">
        <v>992</v>
      </c>
      <c r="T11" s="1079"/>
      <c r="U11" s="1080"/>
      <c r="V11" s="1064"/>
      <c r="W11" s="1005"/>
      <c r="X11" s="1005"/>
      <c r="Y11" s="1005"/>
      <c r="Z11" s="1005"/>
    </row>
    <row r="12" spans="1:27" s="1006" customFormat="1" ht="15.75">
      <c r="A12" s="1077"/>
      <c r="B12" s="1086" t="s">
        <v>993</v>
      </c>
      <c r="C12" s="1087"/>
      <c r="D12" s="1088"/>
      <c r="E12" s="1007"/>
      <c r="F12" s="1089"/>
      <c r="G12" s="1090"/>
      <c r="H12" s="1007"/>
      <c r="I12" s="1089"/>
      <c r="J12" s="1089"/>
      <c r="K12" s="1083"/>
      <c r="L12" s="1089"/>
      <c r="M12" s="1083"/>
      <c r="N12" s="1091"/>
      <c r="O12" s="1085"/>
      <c r="P12" s="1089"/>
      <c r="Q12" s="1089"/>
      <c r="R12" s="1034"/>
      <c r="S12" s="1086" t="s">
        <v>993</v>
      </c>
      <c r="T12" s="1087"/>
      <c r="U12" s="1088"/>
      <c r="V12" s="1064"/>
      <c r="W12" s="1005"/>
      <c r="X12" s="1005"/>
      <c r="Y12" s="1005"/>
      <c r="Z12" s="1005"/>
    </row>
    <row r="13" spans="1:27" s="1006" customFormat="1" ht="15.75">
      <c r="A13" s="1077"/>
      <c r="B13" s="1092" t="s">
        <v>994</v>
      </c>
      <c r="C13" s="1093"/>
      <c r="D13" s="1094"/>
      <c r="E13" s="1007"/>
      <c r="F13" s="1095">
        <f>+IF($P$2=0,$P13,0)</f>
        <v>0</v>
      </c>
      <c r="G13" s="1096">
        <f>+IF($P$2=0,$Q13,0)</f>
        <v>0</v>
      </c>
      <c r="H13" s="1007"/>
      <c r="I13" s="1095">
        <f>+IF(OR($P$2=98,$P$2=42,$P$2=96,$P$2=97),$P13,0)</f>
        <v>0</v>
      </c>
      <c r="J13" s="1096">
        <f>+IF(OR($P$2=98,$P$2=42,$P$2=96,$P$2=97),$Q13,0)</f>
        <v>0</v>
      </c>
      <c r="K13" s="1083"/>
      <c r="L13" s="1096">
        <f>+IF($P$2=33,$Q13,0)</f>
        <v>0</v>
      </c>
      <c r="M13" s="1083"/>
      <c r="N13" s="1097">
        <f>+ROUND(+G13+J13+L13,0)</f>
        <v>0</v>
      </c>
      <c r="O13" s="1085"/>
      <c r="P13" s="1095">
        <f>+ROUND(OTCHET!E22+OTCHET!E28+OTCHET!E33+OTCHET!E39+OTCHET!E47+OTCHET!E52+OTCHET!E58+OTCHET!E61+OTCHET!E64+OTCHET!E65+OTCHET!E72+OTCHET!E73,0)</f>
        <v>0</v>
      </c>
      <c r="Q13" s="1096">
        <f>+ROUND(OTCHET!L22+OTCHET!L28+OTCHET!L33+OTCHET!L39+OTCHET!L47+OTCHET!L52+OTCHET!L58+OTCHET!L61+OTCHET!L64+OTCHET!L65+OTCHET!L72+OTCHET!L73,0)</f>
        <v>0</v>
      </c>
      <c r="R13" s="1034"/>
      <c r="S13" s="1776" t="s">
        <v>995</v>
      </c>
      <c r="T13" s="1777"/>
      <c r="U13" s="1778"/>
      <c r="V13" s="1064"/>
      <c r="W13" s="1005"/>
      <c r="X13" s="1005"/>
      <c r="Y13" s="1005"/>
      <c r="Z13" s="1005"/>
    </row>
    <row r="14" spans="1:27" s="1006" customFormat="1" ht="15.75">
      <c r="A14" s="1077"/>
      <c r="B14" s="1098" t="s">
        <v>1987</v>
      </c>
      <c r="C14" s="1099"/>
      <c r="D14" s="1100"/>
      <c r="E14" s="1007"/>
      <c r="F14" s="1101">
        <f t="shared" ref="F14:F22" si="0">+IF($P$2=0,$P14,0)</f>
        <v>0</v>
      </c>
      <c r="G14" s="1102">
        <f t="shared" ref="G14:G22" si="1">+IF($P$2=0,$Q14,0)</f>
        <v>0</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0</v>
      </c>
      <c r="O14" s="1085"/>
      <c r="P14" s="1101">
        <f>+ROUND(+OTCHET!E90+OTCHET!E93+OTCHET!E94+OTCHET!E113+OTCHET!E114,0)</f>
        <v>0</v>
      </c>
      <c r="Q14" s="1102">
        <f>+ROUND(+OTCHET!L90+OTCHET!L93+OTCHET!L94+OTCHET!L113+OTCHET!L114,0)</f>
        <v>0</v>
      </c>
      <c r="R14" s="1034"/>
      <c r="S14" s="1767" t="s">
        <v>1975</v>
      </c>
      <c r="T14" s="1768"/>
      <c r="U14" s="1769"/>
      <c r="V14" s="1064"/>
      <c r="W14" s="1005"/>
      <c r="X14" s="1005"/>
      <c r="Y14" s="1005"/>
      <c r="Z14" s="1005"/>
    </row>
    <row r="15" spans="1:27" s="1006" customFormat="1" ht="15.75">
      <c r="A15" s="1077"/>
      <c r="B15" s="1142" t="s">
        <v>1973</v>
      </c>
      <c r="C15" s="1582"/>
      <c r="D15" s="1583"/>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818" t="s">
        <v>1974</v>
      </c>
      <c r="T15" s="1819"/>
      <c r="U15" s="1820"/>
      <c r="V15" s="1064"/>
      <c r="W15" s="1005"/>
      <c r="X15" s="1005"/>
      <c r="Y15" s="1005"/>
      <c r="Z15" s="1005"/>
    </row>
    <row r="16" spans="1:27" s="1006" customFormat="1" ht="15.75">
      <c r="A16" s="1077"/>
      <c r="B16" s="1098" t="s">
        <v>996</v>
      </c>
      <c r="C16" s="1099"/>
      <c r="D16" s="1100"/>
      <c r="E16" s="1007"/>
      <c r="F16" s="1101">
        <f t="shared" si="0"/>
        <v>0</v>
      </c>
      <c r="G16" s="1102">
        <f t="shared" si="1"/>
        <v>0</v>
      </c>
      <c r="H16" s="1007"/>
      <c r="I16" s="1101">
        <f t="shared" si="2"/>
        <v>0</v>
      </c>
      <c r="J16" s="1102">
        <f t="shared" si="3"/>
        <v>0</v>
      </c>
      <c r="K16" s="1083"/>
      <c r="L16" s="1102">
        <f t="shared" si="4"/>
        <v>0</v>
      </c>
      <c r="M16" s="1083"/>
      <c r="N16" s="1103">
        <f t="shared" si="5"/>
        <v>0</v>
      </c>
      <c r="O16" s="1085"/>
      <c r="P16" s="1101">
        <f>+ROUND(+OTCHET!E108+OTCHET!E109,0)</f>
        <v>0</v>
      </c>
      <c r="Q16" s="1102">
        <f>+ROUND(+OTCHET!L108+OTCHET!L109,0)</f>
        <v>0</v>
      </c>
      <c r="R16" s="1034"/>
      <c r="S16" s="1767" t="s">
        <v>997</v>
      </c>
      <c r="T16" s="1768"/>
      <c r="U16" s="1769"/>
      <c r="V16" s="1064"/>
      <c r="W16" s="1005"/>
      <c r="X16" s="1005"/>
      <c r="Y16" s="1005"/>
      <c r="Z16" s="1005"/>
    </row>
    <row r="17" spans="1:26" s="1006" customFormat="1" ht="15.75">
      <c r="A17" s="1077"/>
      <c r="B17" s="1098" t="s">
        <v>998</v>
      </c>
      <c r="C17" s="1099"/>
      <c r="D17" s="1100"/>
      <c r="E17" s="1007"/>
      <c r="F17" s="1101">
        <f t="shared" si="0"/>
        <v>0</v>
      </c>
      <c r="G17" s="1102">
        <f t="shared" si="1"/>
        <v>0</v>
      </c>
      <c r="H17" s="1007"/>
      <c r="I17" s="1101">
        <f t="shared" si="2"/>
        <v>0</v>
      </c>
      <c r="J17" s="1102">
        <f t="shared" si="3"/>
        <v>0</v>
      </c>
      <c r="K17" s="1083"/>
      <c r="L17" s="1102">
        <f t="shared" si="4"/>
        <v>0</v>
      </c>
      <c r="M17" s="1083"/>
      <c r="N17" s="1103">
        <f t="shared" si="5"/>
        <v>0</v>
      </c>
      <c r="O17" s="1085"/>
      <c r="P17" s="1101">
        <f>+ROUND(OTCHET!E77,0)</f>
        <v>0</v>
      </c>
      <c r="Q17" s="1102">
        <f>+ROUND(OTCHET!L77,0)</f>
        <v>0</v>
      </c>
      <c r="R17" s="1034"/>
      <c r="S17" s="1767" t="s">
        <v>999</v>
      </c>
      <c r="T17" s="1768"/>
      <c r="U17" s="1769"/>
      <c r="V17" s="1064"/>
      <c r="W17" s="1005"/>
      <c r="X17" s="1005"/>
      <c r="Y17" s="1005"/>
      <c r="Z17" s="1005"/>
    </row>
    <row r="18" spans="1:26" s="1006" customFormat="1" ht="15.75">
      <c r="A18" s="1077"/>
      <c r="B18" s="1098" t="s">
        <v>1000</v>
      </c>
      <c r="C18" s="1099"/>
      <c r="D18" s="1100"/>
      <c r="E18" s="1007"/>
      <c r="F18" s="1101">
        <f t="shared" si="0"/>
        <v>0</v>
      </c>
      <c r="G18" s="1102">
        <f t="shared" si="1"/>
        <v>0</v>
      </c>
      <c r="H18" s="1007"/>
      <c r="I18" s="1101">
        <f t="shared" si="2"/>
        <v>0</v>
      </c>
      <c r="J18" s="1102">
        <f t="shared" si="3"/>
        <v>0</v>
      </c>
      <c r="K18" s="1083"/>
      <c r="L18" s="1102">
        <f t="shared" si="4"/>
        <v>0</v>
      </c>
      <c r="M18" s="1083"/>
      <c r="N18" s="1103">
        <f t="shared" si="5"/>
        <v>0</v>
      </c>
      <c r="O18" s="1085"/>
      <c r="P18" s="1101">
        <f>+ROUND(OTCHET!E78+OTCHET!E79,0)</f>
        <v>0</v>
      </c>
      <c r="Q18" s="1102">
        <f>+ROUND(OTCHET!L78+OTCHET!L79,0)</f>
        <v>0</v>
      </c>
      <c r="R18" s="1034"/>
      <c r="S18" s="1767" t="s">
        <v>1001</v>
      </c>
      <c r="T18" s="1768"/>
      <c r="U18" s="1769"/>
      <c r="V18" s="1064"/>
      <c r="W18" s="1005"/>
      <c r="X18" s="1005"/>
      <c r="Y18" s="1005"/>
      <c r="Z18" s="1005"/>
    </row>
    <row r="19" spans="1:26" s="1006" customFormat="1" ht="15.75">
      <c r="A19" s="1077"/>
      <c r="B19" s="1098" t="s">
        <v>1002</v>
      </c>
      <c r="C19" s="1099"/>
      <c r="D19" s="1100"/>
      <c r="E19" s="1007"/>
      <c r="F19" s="1101">
        <f t="shared" si="0"/>
        <v>0</v>
      </c>
      <c r="G19" s="1102">
        <f t="shared" si="1"/>
        <v>0</v>
      </c>
      <c r="H19" s="1007"/>
      <c r="I19" s="1101">
        <f t="shared" si="2"/>
        <v>0</v>
      </c>
      <c r="J19" s="1102">
        <f t="shared" si="3"/>
        <v>0</v>
      </c>
      <c r="K19" s="1083"/>
      <c r="L19" s="1102">
        <f t="shared" si="4"/>
        <v>0</v>
      </c>
      <c r="M19" s="1083"/>
      <c r="N19" s="1103">
        <f t="shared" si="5"/>
        <v>0</v>
      </c>
      <c r="O19" s="1085"/>
      <c r="P19" s="1101">
        <f>+ROUND(OTCHET!E135++OTCHET!E136,0)</f>
        <v>0</v>
      </c>
      <c r="Q19" s="1102">
        <f>+ROUND(OTCHET!L135++OTCHET!L136,0)</f>
        <v>0</v>
      </c>
      <c r="R19" s="1034"/>
      <c r="S19" s="1767" t="s">
        <v>1003</v>
      </c>
      <c r="T19" s="1768"/>
      <c r="U19" s="1769"/>
      <c r="V19" s="1064"/>
      <c r="W19" s="1005"/>
      <c r="X19" s="1005"/>
      <c r="Y19" s="1005"/>
      <c r="Z19" s="1005"/>
    </row>
    <row r="20" spans="1:26" s="1006" customFormat="1" ht="15.75">
      <c r="A20" s="1077"/>
      <c r="B20" s="1098" t="s">
        <v>1004</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767" t="s">
        <v>1005</v>
      </c>
      <c r="T20" s="1768"/>
      <c r="U20" s="1769"/>
      <c r="V20" s="1064"/>
      <c r="W20" s="1005"/>
      <c r="X20" s="1005"/>
      <c r="Y20" s="1005"/>
      <c r="Z20" s="1005"/>
    </row>
    <row r="21" spans="1:26" s="1006" customFormat="1" ht="15.75">
      <c r="A21" s="1077"/>
      <c r="B21" s="1098" t="s">
        <v>1006</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767" t="s">
        <v>1007</v>
      </c>
      <c r="T21" s="1768"/>
      <c r="U21" s="1769"/>
      <c r="V21" s="1064"/>
      <c r="W21" s="1005"/>
      <c r="X21" s="1005"/>
      <c r="Y21" s="1005"/>
      <c r="Z21" s="1005"/>
    </row>
    <row r="22" spans="1:26" s="1006" customFormat="1" ht="15.75">
      <c r="A22" s="1077"/>
      <c r="B22" s="1104" t="s">
        <v>1008</v>
      </c>
      <c r="C22" s="1105"/>
      <c r="D22" s="1106"/>
      <c r="E22" s="1007"/>
      <c r="F22" s="1107">
        <f t="shared" si="0"/>
        <v>0</v>
      </c>
      <c r="G22" s="1108">
        <f t="shared" si="1"/>
        <v>0</v>
      </c>
      <c r="H22" s="1007"/>
      <c r="I22" s="1107">
        <f t="shared" si="2"/>
        <v>0</v>
      </c>
      <c r="J22" s="1108">
        <f t="shared" si="3"/>
        <v>0</v>
      </c>
      <c r="K22" s="1083"/>
      <c r="L22" s="1108">
        <f t="shared" si="4"/>
        <v>0</v>
      </c>
      <c r="M22" s="1083"/>
      <c r="N22" s="1109">
        <f t="shared" si="5"/>
        <v>0</v>
      </c>
      <c r="O22" s="1085"/>
      <c r="P22" s="1107">
        <f>+ROUND(OTCHET!E111+OTCHET!E112+OTCHET!E118,0)</f>
        <v>0</v>
      </c>
      <c r="Q22" s="1108">
        <f>+ROUND(OTCHET!L111+OTCHET!L112+OTCHET!L118,0)</f>
        <v>0</v>
      </c>
      <c r="R22" s="1034"/>
      <c r="S22" s="1797" t="s">
        <v>1976</v>
      </c>
      <c r="T22" s="1798"/>
      <c r="U22" s="1799"/>
      <c r="V22" s="1064"/>
      <c r="W22" s="1005"/>
      <c r="X22" s="1005"/>
      <c r="Y22" s="1005"/>
      <c r="Z22" s="1005"/>
    </row>
    <row r="23" spans="1:26" s="1006" customFormat="1" ht="15.75">
      <c r="A23" s="1077"/>
      <c r="B23" s="1110" t="s">
        <v>1009</v>
      </c>
      <c r="C23" s="1111"/>
      <c r="D23" s="1112"/>
      <c r="E23" s="1007"/>
      <c r="F23" s="1113">
        <f>+ROUND(+SUM(F13,F14,F16,F17,F18,F19,F20,F21,F22),0)</f>
        <v>0</v>
      </c>
      <c r="G23" s="1113">
        <f>+ROUND(+SUM(G13,G14,G16,G17,G18,G19,G20,G21,G22),0)</f>
        <v>0</v>
      </c>
      <c r="H23" s="1007"/>
      <c r="I23" s="1113">
        <f>+ROUND(+SUM(I13,I14,I16,I17,I18,I19,I20,I21,I22),0)</f>
        <v>0</v>
      </c>
      <c r="J23" s="1113">
        <f>+ROUND(+SUM(J13,J14,J16,J17,J18,J19,J20,J21,J22),0)</f>
        <v>0</v>
      </c>
      <c r="K23" s="1083"/>
      <c r="L23" s="1113">
        <f>+ROUND(+SUM(L13,L14,L16,L17,L18,L19,L20,L21,L22),0)</f>
        <v>0</v>
      </c>
      <c r="M23" s="1083"/>
      <c r="N23" s="1113">
        <f>+ROUND(+SUM(N13,N14,N16,N17,N18,N19,N20,N21,N22),0)</f>
        <v>0</v>
      </c>
      <c r="O23" s="1085"/>
      <c r="P23" s="1113">
        <f>+ROUND(+SUM(P13,P14,P16,P17,P18,P19,P20,P21,P22),0)</f>
        <v>0</v>
      </c>
      <c r="Q23" s="1113">
        <f>+ROUND(+SUM(Q13,Q14,Q16,Q17,Q18,Q19,Q20,Q21,Q22),0)</f>
        <v>0</v>
      </c>
      <c r="R23" s="1034"/>
      <c r="S23" s="1782" t="s">
        <v>1010</v>
      </c>
      <c r="T23" s="1783"/>
      <c r="U23" s="1784"/>
      <c r="V23" s="1064"/>
      <c r="W23" s="1005"/>
      <c r="X23" s="1005"/>
      <c r="Y23" s="1005"/>
      <c r="Z23" s="1005"/>
    </row>
    <row r="24" spans="1:26" s="1006" customFormat="1" ht="15.75">
      <c r="A24" s="1077"/>
      <c r="B24" s="1086" t="s">
        <v>1011</v>
      </c>
      <c r="C24" s="1087"/>
      <c r="D24" s="1088"/>
      <c r="E24" s="1007"/>
      <c r="F24" s="1081"/>
      <c r="G24" s="1082"/>
      <c r="H24" s="1007"/>
      <c r="I24" s="1081"/>
      <c r="J24" s="1082"/>
      <c r="K24" s="1083"/>
      <c r="L24" s="1082"/>
      <c r="M24" s="1083"/>
      <c r="N24" s="1116"/>
      <c r="O24" s="1085"/>
      <c r="P24" s="1081"/>
      <c r="Q24" s="1082"/>
      <c r="R24" s="1034"/>
      <c r="S24" s="1086" t="s">
        <v>1011</v>
      </c>
      <c r="T24" s="1087"/>
      <c r="U24" s="1088"/>
      <c r="V24" s="1064"/>
      <c r="W24" s="1005"/>
      <c r="X24" s="1005"/>
      <c r="Y24" s="1005"/>
      <c r="Z24" s="1005"/>
    </row>
    <row r="25" spans="1:26" s="1006" customFormat="1" ht="15.75">
      <c r="A25" s="1077"/>
      <c r="B25" s="1092" t="s">
        <v>1012</v>
      </c>
      <c r="C25" s="1093"/>
      <c r="D25" s="1094"/>
      <c r="E25" s="1007"/>
      <c r="F25" s="1095">
        <f>+IF($P$2=0,$P25,0)</f>
        <v>0</v>
      </c>
      <c r="G25" s="1096">
        <f>+IF($P$2=0,$Q25,0)</f>
        <v>0</v>
      </c>
      <c r="H25" s="1007"/>
      <c r="I25" s="1095">
        <f>+IF(OR($P$2=98,$P$2=42,$P$2=96,$P$2=97),$P25,0)</f>
        <v>0</v>
      </c>
      <c r="J25" s="1096">
        <f>+IF(OR($P$2=98,$P$2=42,$P$2=96,$P$2=97),$Q25,0)</f>
        <v>0</v>
      </c>
      <c r="K25" s="1083"/>
      <c r="L25" s="1096">
        <f>+IF($P$2=33,$Q25,0)</f>
        <v>0</v>
      </c>
      <c r="M25" s="1083"/>
      <c r="N25" s="1097">
        <f>+ROUND(+G25+J25+L25,0)</f>
        <v>0</v>
      </c>
      <c r="O25" s="1085"/>
      <c r="P25" s="1095">
        <f>+ROUND(OTCHET!E133,0)</f>
        <v>0</v>
      </c>
      <c r="Q25" s="1096">
        <f>+ROUND(OTCHET!L133,0)</f>
        <v>0</v>
      </c>
      <c r="R25" s="1034"/>
      <c r="S25" s="1776" t="s">
        <v>1013</v>
      </c>
      <c r="T25" s="1777"/>
      <c r="U25" s="1778"/>
      <c r="V25" s="1064"/>
      <c r="W25" s="1005"/>
      <c r="X25" s="1005"/>
      <c r="Y25" s="1005"/>
      <c r="Z25" s="1005"/>
    </row>
    <row r="26" spans="1:26" s="1006" customFormat="1" ht="15.75">
      <c r="A26" s="1077"/>
      <c r="B26" s="1098" t="s">
        <v>1014</v>
      </c>
      <c r="C26" s="1099"/>
      <c r="D26" s="1100"/>
      <c r="E26" s="1007"/>
      <c r="F26" s="1101">
        <f>+IF($P$2=0,$P26,0)</f>
        <v>0</v>
      </c>
      <c r="G26" s="1102">
        <f>+IF($P$2=0,$Q26,0)</f>
        <v>0</v>
      </c>
      <c r="H26" s="1007"/>
      <c r="I26" s="1101">
        <f>+IF(OR($P$2=98,$P$2=42,$P$2=96,$P$2=97),$P26,0)</f>
        <v>0</v>
      </c>
      <c r="J26" s="1102">
        <f>+IF(OR($P$2=98,$P$2=42,$P$2=96,$P$2=97),$Q26,0)</f>
        <v>0</v>
      </c>
      <c r="K26" s="1083"/>
      <c r="L26" s="1102">
        <f>+IF($P$2=33,$Q26,0)</f>
        <v>0</v>
      </c>
      <c r="M26" s="1083"/>
      <c r="N26" s="1103">
        <f>+ROUND(+G26+J26+L26,0)</f>
        <v>0</v>
      </c>
      <c r="O26" s="1085"/>
      <c r="P26" s="1101">
        <f>+ROUND(+SUM(OTCHET!E124:E132)+OTCHET!E134,0)</f>
        <v>0</v>
      </c>
      <c r="Q26" s="1102">
        <f>+ROUND(+SUM(OTCHET!L124:L132)+OTCHET!L134,0)</f>
        <v>0</v>
      </c>
      <c r="R26" s="1034"/>
      <c r="S26" s="1767" t="s">
        <v>1015</v>
      </c>
      <c r="T26" s="1768"/>
      <c r="U26" s="1769"/>
      <c r="V26" s="1064"/>
      <c r="W26" s="1005"/>
      <c r="X26" s="1005"/>
      <c r="Y26" s="1005"/>
      <c r="Z26" s="1005"/>
    </row>
    <row r="27" spans="1:26" s="1006" customFormat="1" ht="15.75">
      <c r="A27" s="1077"/>
      <c r="B27" s="1104" t="s">
        <v>1016</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797" t="s">
        <v>1017</v>
      </c>
      <c r="T27" s="1798"/>
      <c r="U27" s="1799"/>
      <c r="V27" s="1064"/>
      <c r="W27" s="1005"/>
      <c r="X27" s="1005"/>
      <c r="Y27" s="1005"/>
      <c r="Z27" s="1005"/>
    </row>
    <row r="28" spans="1:26" s="1006" customFormat="1" ht="15.75">
      <c r="A28" s="1077"/>
      <c r="B28" s="1110" t="s">
        <v>1018</v>
      </c>
      <c r="C28" s="1111"/>
      <c r="D28" s="1112"/>
      <c r="E28" s="1007"/>
      <c r="F28" s="1113">
        <f>+ROUND(+SUM(F25:F27),0)</f>
        <v>0</v>
      </c>
      <c r="G28" s="1114">
        <f>+ROUND(+SUM(G25:G27),0)</f>
        <v>0</v>
      </c>
      <c r="H28" s="1007"/>
      <c r="I28" s="1113">
        <f>+ROUND(+SUM(I25:I27),0)</f>
        <v>0</v>
      </c>
      <c r="J28" s="1114">
        <f>+ROUND(+SUM(J25:J27),0)</f>
        <v>0</v>
      </c>
      <c r="K28" s="1083"/>
      <c r="L28" s="1114">
        <f>+ROUND(+SUM(L25:L27),0)</f>
        <v>0</v>
      </c>
      <c r="M28" s="1083"/>
      <c r="N28" s="1115">
        <f>+ROUND(+SUM(N25:N27),0)</f>
        <v>0</v>
      </c>
      <c r="O28" s="1085"/>
      <c r="P28" s="1113">
        <f>+ROUND(+SUM(P25:P27),0)</f>
        <v>0</v>
      </c>
      <c r="Q28" s="1114">
        <f>+ROUND(+SUM(Q25:Q27),0)</f>
        <v>0</v>
      </c>
      <c r="R28" s="1034"/>
      <c r="S28" s="1782" t="s">
        <v>1019</v>
      </c>
      <c r="T28" s="1783"/>
      <c r="U28" s="1784"/>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1020</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1021</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1022</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1023</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1024</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1025</v>
      </c>
      <c r="C35" s="1111"/>
      <c r="D35" s="1112"/>
      <c r="E35" s="1007"/>
      <c r="F35" s="1113">
        <f>+IF($P$2=0,$P35,0)</f>
        <v>0</v>
      </c>
      <c r="G35" s="1114">
        <f>+IF($P$2=0,$Q35,0)</f>
        <v>0</v>
      </c>
      <c r="H35" s="1007"/>
      <c r="I35" s="1113">
        <f>+IF(OR($P$2=98,$P$2=42,$P$2=96,$P$2=97),$P35,0)</f>
        <v>0</v>
      </c>
      <c r="J35" s="1114">
        <f>+IF(OR($P$2=98,$P$2=42,$P$2=96,$P$2=97),$Q35,0)</f>
        <v>0</v>
      </c>
      <c r="K35" s="1083"/>
      <c r="L35" s="1114">
        <f>+IF($P$2=33,$Q35,0)</f>
        <v>0</v>
      </c>
      <c r="M35" s="1083"/>
      <c r="N35" s="1115">
        <f t="shared" ref="N35:N40" si="6">+ROUND(+G35+J35+L35,0)</f>
        <v>0</v>
      </c>
      <c r="O35" s="1085"/>
      <c r="P35" s="1113">
        <f>+ROUND(+OTCHET!E119+OTCHET!E117,0)</f>
        <v>0</v>
      </c>
      <c r="Q35" s="1114">
        <f>+ROUND(+OTCHET!L119+OTCHET!L117,0)</f>
        <v>0</v>
      </c>
      <c r="R35" s="1034"/>
      <c r="S35" s="1782" t="s">
        <v>1026</v>
      </c>
      <c r="T35" s="1783"/>
      <c r="U35" s="1784"/>
      <c r="V35" s="1064"/>
      <c r="W35" s="1005"/>
      <c r="X35" s="1005"/>
      <c r="Y35" s="1005"/>
      <c r="Z35" s="1005"/>
    </row>
    <row r="36" spans="1:26" s="1006" customFormat="1" ht="15.75">
      <c r="A36" s="1077"/>
      <c r="B36" s="1156" t="s">
        <v>1027</v>
      </c>
      <c r="C36" s="1157"/>
      <c r="D36" s="1158"/>
      <c r="E36" s="1007"/>
      <c r="F36" s="1159">
        <f>+IF($P$2=0,$P36,0)</f>
        <v>0</v>
      </c>
      <c r="G36" s="1160">
        <f>+IF($P$2=0,$Q36,0)</f>
        <v>0</v>
      </c>
      <c r="H36" s="1007"/>
      <c r="I36" s="1159">
        <f>+IF(OR($P$2=98,$P$2=42,$P$2=96,$P$2=97),$P36,0)</f>
        <v>0</v>
      </c>
      <c r="J36" s="1160">
        <f>+IF(OR($P$2=98,$P$2=42,$P$2=96,$P$2=97),$Q36,0)</f>
        <v>0</v>
      </c>
      <c r="K36" s="1083"/>
      <c r="L36" s="1160">
        <f>+IF($P$2=33,$Q36,0)</f>
        <v>0</v>
      </c>
      <c r="M36" s="1083"/>
      <c r="N36" s="1161">
        <f t="shared" si="6"/>
        <v>0</v>
      </c>
      <c r="O36" s="1085"/>
      <c r="P36" s="1159">
        <f>+ROUND(OTCHET!E120,0)</f>
        <v>0</v>
      </c>
      <c r="Q36" s="1160">
        <f>+ROUND(OTCHET!L120,0)</f>
        <v>0</v>
      </c>
      <c r="R36" s="1034"/>
      <c r="S36" s="1809" t="s">
        <v>1028</v>
      </c>
      <c r="T36" s="1810"/>
      <c r="U36" s="1811"/>
      <c r="V36" s="1064"/>
      <c r="W36" s="1005"/>
      <c r="X36" s="1005"/>
      <c r="Y36" s="1005"/>
      <c r="Z36" s="1005"/>
    </row>
    <row r="37" spans="1:26" s="1006" customFormat="1" ht="15.75">
      <c r="A37" s="1077"/>
      <c r="B37" s="1162" t="s">
        <v>1029</v>
      </c>
      <c r="C37" s="1163"/>
      <c r="D37" s="1164"/>
      <c r="E37" s="1007"/>
      <c r="F37" s="1165">
        <f>+IF($P$2=0,$P37,0)</f>
        <v>0</v>
      </c>
      <c r="G37" s="1166">
        <f>+IF($P$2=0,$Q37,0)</f>
        <v>0</v>
      </c>
      <c r="H37" s="1007"/>
      <c r="I37" s="1165">
        <f>+IF(OR($P$2=98,$P$2=42,$P$2=96,$P$2=97),$P37,0)</f>
        <v>0</v>
      </c>
      <c r="J37" s="1166">
        <f>+IF(OR($P$2=98,$P$2=42,$P$2=96,$P$2=97),$Q37,0)</f>
        <v>0</v>
      </c>
      <c r="K37" s="1083"/>
      <c r="L37" s="1166">
        <f>+IF($P$2=33,$Q37,0)</f>
        <v>0</v>
      </c>
      <c r="M37" s="1083"/>
      <c r="N37" s="1167">
        <f t="shared" si="6"/>
        <v>0</v>
      </c>
      <c r="O37" s="1085"/>
      <c r="P37" s="1165">
        <f>+ROUND(OTCHET!E121,0)</f>
        <v>0</v>
      </c>
      <c r="Q37" s="1166">
        <f>+ROUND(OTCHET!L121,0)</f>
        <v>0</v>
      </c>
      <c r="R37" s="1034"/>
      <c r="S37" s="1803" t="s">
        <v>1030</v>
      </c>
      <c r="T37" s="1804"/>
      <c r="U37" s="1805"/>
      <c r="V37" s="1064"/>
      <c r="W37" s="1005"/>
      <c r="X37" s="1005"/>
      <c r="Y37" s="1005"/>
      <c r="Z37" s="1005"/>
    </row>
    <row r="38" spans="1:26" s="1006" customFormat="1" ht="15.75">
      <c r="A38" s="1077"/>
      <c r="B38" s="1168" t="s">
        <v>1031</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06" t="s">
        <v>1032</v>
      </c>
      <c r="T38" s="1807"/>
      <c r="U38" s="1808"/>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1033</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782" t="s">
        <v>1034</v>
      </c>
      <c r="T40" s="1783"/>
      <c r="U40" s="1784"/>
      <c r="V40" s="1064"/>
      <c r="W40" s="1005"/>
      <c r="X40" s="1005"/>
      <c r="Y40" s="1005"/>
      <c r="Z40" s="1005"/>
    </row>
    <row r="41" spans="1:26" s="1006" customFormat="1" ht="15.75">
      <c r="A41" s="1077"/>
      <c r="B41" s="1086" t="s">
        <v>1035</v>
      </c>
      <c r="C41" s="1087"/>
      <c r="D41" s="1088"/>
      <c r="E41" s="1007"/>
      <c r="F41" s="1081"/>
      <c r="G41" s="1082"/>
      <c r="H41" s="1007"/>
      <c r="I41" s="1081"/>
      <c r="J41" s="1082"/>
      <c r="K41" s="1083"/>
      <c r="L41" s="1082"/>
      <c r="M41" s="1083"/>
      <c r="N41" s="1116"/>
      <c r="O41" s="1085"/>
      <c r="P41" s="1081"/>
      <c r="Q41" s="1082"/>
      <c r="R41" s="1034"/>
      <c r="S41" s="1086" t="s">
        <v>1035</v>
      </c>
      <c r="T41" s="1087"/>
      <c r="U41" s="1088"/>
      <c r="V41" s="1064"/>
      <c r="W41" s="1005"/>
      <c r="X41" s="1005"/>
      <c r="Y41" s="1005"/>
      <c r="Z41" s="1005"/>
    </row>
    <row r="42" spans="1:26" s="1006" customFormat="1" ht="15.75">
      <c r="A42" s="1077"/>
      <c r="B42" s="1092" t="s">
        <v>1036</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776" t="s">
        <v>1037</v>
      </c>
      <c r="T42" s="1777"/>
      <c r="U42" s="1778"/>
      <c r="V42" s="1064"/>
      <c r="W42" s="1005"/>
      <c r="X42" s="1005"/>
      <c r="Y42" s="1005"/>
      <c r="Z42" s="1005"/>
    </row>
    <row r="43" spans="1:26" s="1006" customFormat="1" ht="15.75">
      <c r="A43" s="1077"/>
      <c r="B43" s="1098" t="s">
        <v>1038</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767" t="s">
        <v>1039</v>
      </c>
      <c r="T43" s="1768"/>
      <c r="U43" s="1769"/>
      <c r="V43" s="1064"/>
      <c r="W43" s="1005"/>
      <c r="X43" s="1005"/>
      <c r="Y43" s="1005"/>
      <c r="Z43" s="1005"/>
    </row>
    <row r="44" spans="1:26" s="1006" customFormat="1" ht="15.75">
      <c r="A44" s="1077"/>
      <c r="B44" s="1098" t="s">
        <v>1990</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767" t="s">
        <v>1040</v>
      </c>
      <c r="T44" s="1768"/>
      <c r="U44" s="1769"/>
      <c r="V44" s="1064"/>
      <c r="W44" s="1005"/>
      <c r="X44" s="1005"/>
      <c r="Y44" s="1005"/>
      <c r="Z44" s="1005"/>
    </row>
    <row r="45" spans="1:26" s="1006" customFormat="1" ht="15.75">
      <c r="A45" s="1077"/>
      <c r="B45" s="1104" t="s">
        <v>1041</v>
      </c>
      <c r="C45" s="1105"/>
      <c r="D45" s="1106"/>
      <c r="E45" s="1007"/>
      <c r="F45" s="1107">
        <f>+IF($P$2=0,$P45,0)</f>
        <v>0</v>
      </c>
      <c r="G45" s="1108">
        <f>+IF($P$2=0,$Q45,0)</f>
        <v>0</v>
      </c>
      <c r="H45" s="1007"/>
      <c r="I45" s="1107">
        <f>+IF(OR($P$2=98,$P$2=42,$P$2=96,$P$2=97),$P45,0)</f>
        <v>0</v>
      </c>
      <c r="J45" s="1108">
        <f>+IF(OR($P$2=98,$P$2=42,$P$2=96,$P$2=97),$Q45,0)</f>
        <v>0</v>
      </c>
      <c r="K45" s="1083"/>
      <c r="L45" s="1108">
        <f>+IF($P$2=33,$Q45,0)</f>
        <v>0</v>
      </c>
      <c r="M45" s="1083"/>
      <c r="N45" s="1109">
        <f>+ROUND(+G45+J45+L45,0)</f>
        <v>0</v>
      </c>
      <c r="O45" s="1085"/>
      <c r="P45" s="1107">
        <f>+ROUND(OTCHET!E137,0)</f>
        <v>0</v>
      </c>
      <c r="Q45" s="1108">
        <f>+ROUND(OTCHET!L137,0)</f>
        <v>0</v>
      </c>
      <c r="R45" s="1034"/>
      <c r="S45" s="1797" t="s">
        <v>1042</v>
      </c>
      <c r="T45" s="1798"/>
      <c r="U45" s="1799"/>
      <c r="V45" s="1064"/>
      <c r="W45" s="1005"/>
      <c r="X45" s="1005"/>
      <c r="Y45" s="1005"/>
      <c r="Z45" s="1005"/>
    </row>
    <row r="46" spans="1:26" s="1006" customFormat="1" ht="15.75">
      <c r="A46" s="1077"/>
      <c r="B46" s="1110" t="s">
        <v>1043</v>
      </c>
      <c r="C46" s="1111"/>
      <c r="D46" s="1112"/>
      <c r="E46" s="1007"/>
      <c r="F46" s="1113">
        <f>+ROUND(+SUM(F42:F45),0)</f>
        <v>0</v>
      </c>
      <c r="G46" s="1114">
        <f>+ROUND(+SUM(G42:G45),0)</f>
        <v>0</v>
      </c>
      <c r="H46" s="1007"/>
      <c r="I46" s="1113">
        <f>+ROUND(+SUM(I42:I45),0)</f>
        <v>0</v>
      </c>
      <c r="J46" s="1114">
        <f>+ROUND(+SUM(J42:J45),0)</f>
        <v>0</v>
      </c>
      <c r="K46" s="1083"/>
      <c r="L46" s="1114">
        <f>+ROUND(+SUM(L42:L45),0)</f>
        <v>0</v>
      </c>
      <c r="M46" s="1083"/>
      <c r="N46" s="1115">
        <f>+ROUND(+SUM(N42:N45),0)</f>
        <v>0</v>
      </c>
      <c r="O46" s="1085"/>
      <c r="P46" s="1113">
        <f>+ROUND(+SUM(P42:P45),0)</f>
        <v>0</v>
      </c>
      <c r="Q46" s="1114">
        <f>+ROUND(+SUM(Q42:Q45),0)</f>
        <v>0</v>
      </c>
      <c r="R46" s="1034"/>
      <c r="S46" s="1782" t="s">
        <v>1044</v>
      </c>
      <c r="T46" s="1783"/>
      <c r="U46" s="1784"/>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1045</v>
      </c>
      <c r="C48" s="1185"/>
      <c r="D48" s="1186"/>
      <c r="E48" s="1007"/>
      <c r="F48" s="1187">
        <f>+ROUND(F23+F28+F35+F40+F46,0)</f>
        <v>0</v>
      </c>
      <c r="G48" s="1188">
        <f>+ROUND(G23+G28+G35+G40+G46,0)</f>
        <v>0</v>
      </c>
      <c r="H48" s="1007"/>
      <c r="I48" s="1187">
        <f>+ROUND(I23+I28+I35+I40+I46,0)</f>
        <v>0</v>
      </c>
      <c r="J48" s="1188">
        <f>+ROUND(J23+J28+J35+J40+J46,0)</f>
        <v>0</v>
      </c>
      <c r="K48" s="1083"/>
      <c r="L48" s="1188">
        <f>+ROUND(L23+L28+L35+L40+L46,0)</f>
        <v>0</v>
      </c>
      <c r="M48" s="1083"/>
      <c r="N48" s="1189">
        <f>+ROUND(N23+N28+N35+N40+N46,0)</f>
        <v>0</v>
      </c>
      <c r="O48" s="1190"/>
      <c r="P48" s="1187">
        <f>+ROUND(P23+P28+P35+P40+P46,0)</f>
        <v>0</v>
      </c>
      <c r="Q48" s="1188">
        <f>+ROUND(Q23+Q28+Q35+Q40+Q46,0)</f>
        <v>0</v>
      </c>
      <c r="R48" s="1034"/>
      <c r="S48" s="1794" t="s">
        <v>1046</v>
      </c>
      <c r="T48" s="1795"/>
      <c r="U48" s="1796"/>
      <c r="V48" s="1064"/>
      <c r="W48" s="1005"/>
      <c r="X48" s="1005"/>
      <c r="Y48" s="1005"/>
      <c r="Z48" s="1005"/>
    </row>
    <row r="49" spans="1:26" s="1006" customFormat="1" ht="15.75">
      <c r="A49" s="1077"/>
      <c r="B49" s="1078" t="s">
        <v>1047</v>
      </c>
      <c r="C49" s="1079"/>
      <c r="D49" s="1080"/>
      <c r="E49" s="1007"/>
      <c r="F49" s="1089"/>
      <c r="G49" s="1090"/>
      <c r="H49" s="1007"/>
      <c r="I49" s="1089"/>
      <c r="J49" s="1090"/>
      <c r="K49" s="1083"/>
      <c r="L49" s="1090"/>
      <c r="M49" s="1083"/>
      <c r="N49" s="1120"/>
      <c r="O49" s="1085"/>
      <c r="P49" s="1089"/>
      <c r="Q49" s="1090"/>
      <c r="R49" s="1034"/>
      <c r="S49" s="1078" t="s">
        <v>1047</v>
      </c>
      <c r="T49" s="1079"/>
      <c r="U49" s="1080"/>
      <c r="V49" s="1064"/>
      <c r="W49" s="1005"/>
      <c r="X49" s="1005"/>
      <c r="Y49" s="1005"/>
      <c r="Z49" s="1005"/>
    </row>
    <row r="50" spans="1:26" s="1006" customFormat="1" ht="15.75">
      <c r="A50" s="1077"/>
      <c r="B50" s="1086" t="s">
        <v>1048</v>
      </c>
      <c r="C50" s="1087"/>
      <c r="D50" s="1088"/>
      <c r="E50" s="1191"/>
      <c r="F50" s="1089"/>
      <c r="G50" s="1090"/>
      <c r="H50" s="1007"/>
      <c r="I50" s="1089"/>
      <c r="J50" s="1090"/>
      <c r="K50" s="1083"/>
      <c r="L50" s="1090"/>
      <c r="M50" s="1083"/>
      <c r="N50" s="1120"/>
      <c r="O50" s="1085"/>
      <c r="P50" s="1089"/>
      <c r="Q50" s="1090"/>
      <c r="R50" s="1034"/>
      <c r="S50" s="1086" t="s">
        <v>1048</v>
      </c>
      <c r="T50" s="1087"/>
      <c r="U50" s="1088"/>
      <c r="V50" s="1064"/>
      <c r="W50" s="1005"/>
      <c r="X50" s="1005"/>
      <c r="Y50" s="1005"/>
      <c r="Z50" s="1005"/>
    </row>
    <row r="51" spans="1:26" s="1006" customFormat="1" ht="15.75">
      <c r="A51" s="1077"/>
      <c r="B51" s="1092" t="s">
        <v>1049</v>
      </c>
      <c r="C51" s="1093"/>
      <c r="D51" s="1094"/>
      <c r="E51" s="1191"/>
      <c r="F51" s="1089">
        <f>+IF($P$2=0,$P51,0)</f>
        <v>0</v>
      </c>
      <c r="G51" s="1090">
        <f>+IF($P$2=0,$Q51,0)</f>
        <v>30661</v>
      </c>
      <c r="H51" s="1007"/>
      <c r="I51" s="1089">
        <f>+IF(OR($P$2=98,$P$2=42,$P$2=96,$P$2=97),$P51,0)</f>
        <v>0</v>
      </c>
      <c r="J51" s="1090">
        <f>+IF(OR($P$2=98,$P$2=42,$P$2=96,$P$2=97),$Q51,0)</f>
        <v>0</v>
      </c>
      <c r="K51" s="1083"/>
      <c r="L51" s="1090">
        <f>+IF($P$2=33,$Q51,0)</f>
        <v>0</v>
      </c>
      <c r="M51" s="1083"/>
      <c r="N51" s="1120">
        <f>+ROUND(+G51+J51+L51,0)</f>
        <v>30661</v>
      </c>
      <c r="O51" s="1085"/>
      <c r="P51" s="1089">
        <f>+ROUND(OTCHET!E205-SUM(OTCHET!E217:E219)+OTCHET!E274+IF(+OR(OTCHET!$F$12=5500,OTCHET!$F$12=5600),0,+OTCHET!E300),0)</f>
        <v>0</v>
      </c>
      <c r="Q51" s="1090">
        <f>+ROUND(OTCHET!L205-SUM(OTCHET!L217:L219)+OTCHET!L274+IF(+OR(OTCHET!$F$12=5500,OTCHET!$F$12=5600),0,+OTCHET!L300),0)</f>
        <v>30661</v>
      </c>
      <c r="R51" s="1034"/>
      <c r="S51" s="1776" t="s">
        <v>1050</v>
      </c>
      <c r="T51" s="1777"/>
      <c r="U51" s="1778"/>
      <c r="V51" s="1064"/>
      <c r="W51" s="1005"/>
      <c r="X51" s="1005"/>
      <c r="Y51" s="1005"/>
      <c r="Z51" s="1005"/>
    </row>
    <row r="52" spans="1:26" s="1006" customFormat="1" ht="15.75">
      <c r="A52" s="1077"/>
      <c r="B52" s="1098" t="s">
        <v>1051</v>
      </c>
      <c r="C52" s="1099"/>
      <c r="D52" s="1100"/>
      <c r="E52" s="1007"/>
      <c r="F52" s="1107">
        <f>+IF($P$2=0,$P52,0)</f>
        <v>0</v>
      </c>
      <c r="G52" s="1108">
        <f>+IF($P$2=0,$Q52,0)</f>
        <v>689</v>
      </c>
      <c r="H52" s="1007"/>
      <c r="I52" s="1107">
        <f>+IF(OR($P$2=98,$P$2=42,$P$2=96,$P$2=97),$P52,0)</f>
        <v>0</v>
      </c>
      <c r="J52" s="1108">
        <f>+IF(OR($P$2=98,$P$2=42,$P$2=96,$P$2=97),$Q52,0)</f>
        <v>0</v>
      </c>
      <c r="K52" s="1083"/>
      <c r="L52" s="1108">
        <f>+IF($P$2=33,$Q52,0)</f>
        <v>0</v>
      </c>
      <c r="M52" s="1083"/>
      <c r="N52" s="1109">
        <f>+ROUND(+G52+J52+L52,0)</f>
        <v>689</v>
      </c>
      <c r="O52" s="1085"/>
      <c r="P52" s="1107">
        <f>+ROUND(+SUM(OTCHET!E217:E219),0)</f>
        <v>0</v>
      </c>
      <c r="Q52" s="1108">
        <f>+ROUND(+SUM(OTCHET!L217:L219),0)</f>
        <v>689</v>
      </c>
      <c r="R52" s="1034"/>
      <c r="S52" s="1767" t="s">
        <v>1052</v>
      </c>
      <c r="T52" s="1768"/>
      <c r="U52" s="1769"/>
      <c r="V52" s="1064"/>
      <c r="W52" s="1005"/>
      <c r="X52" s="1005"/>
      <c r="Y52" s="1005"/>
      <c r="Z52" s="1005"/>
    </row>
    <row r="53" spans="1:26" s="1006" customFormat="1" ht="15.75">
      <c r="A53" s="1077"/>
      <c r="B53" s="1098" t="s">
        <v>1053</v>
      </c>
      <c r="C53" s="1099"/>
      <c r="D53" s="1100"/>
      <c r="E53" s="1007"/>
      <c r="F53" s="1107">
        <f>+IF($P$2=0,$P53,0)</f>
        <v>0</v>
      </c>
      <c r="G53" s="1108">
        <f>+IF($P$2=0,$Q53,0)</f>
        <v>22</v>
      </c>
      <c r="H53" s="1007"/>
      <c r="I53" s="1107">
        <f>+IF(OR($P$2=98,$P$2=42,$P$2=96,$P$2=97),$P53,0)</f>
        <v>0</v>
      </c>
      <c r="J53" s="1108">
        <f>+IF(OR($P$2=98,$P$2=42,$P$2=96,$P$2=97),$Q53,0)</f>
        <v>0</v>
      </c>
      <c r="K53" s="1083"/>
      <c r="L53" s="1108">
        <f>+IF($P$2=33,$Q53,0)</f>
        <v>0</v>
      </c>
      <c r="M53" s="1083"/>
      <c r="N53" s="1109">
        <f>+ROUND(+G53+J53+L53,0)</f>
        <v>22</v>
      </c>
      <c r="O53" s="1085"/>
      <c r="P53" s="1107">
        <f>+ROUND(OTCHET!E223,0)</f>
        <v>0</v>
      </c>
      <c r="Q53" s="1108">
        <f>+ROUND(OTCHET!L223,0)</f>
        <v>22</v>
      </c>
      <c r="R53" s="1034"/>
      <c r="S53" s="1767" t="s">
        <v>1054</v>
      </c>
      <c r="T53" s="1768"/>
      <c r="U53" s="1769"/>
      <c r="V53" s="1064"/>
      <c r="W53" s="1005"/>
      <c r="X53" s="1005"/>
      <c r="Y53" s="1005"/>
      <c r="Z53" s="1005"/>
    </row>
    <row r="54" spans="1:26" s="1006" customFormat="1" ht="15.75">
      <c r="A54" s="1077"/>
      <c r="B54" s="1098" t="s">
        <v>1055</v>
      </c>
      <c r="C54" s="1099"/>
      <c r="D54" s="1100"/>
      <c r="E54" s="1007"/>
      <c r="F54" s="1107">
        <f>+IF($P$2=0,$P54,0)</f>
        <v>0</v>
      </c>
      <c r="G54" s="1108">
        <f>+IF($P$2=0,$Q54,0)</f>
        <v>139816</v>
      </c>
      <c r="H54" s="1007"/>
      <c r="I54" s="1107">
        <f>+IF(OR($P$2=98,$P$2=42,$P$2=96,$P$2=97),$P54,0)</f>
        <v>0</v>
      </c>
      <c r="J54" s="1108">
        <f>+IF(OR($P$2=98,$P$2=42,$P$2=96,$P$2=97),$Q54,0)</f>
        <v>0</v>
      </c>
      <c r="K54" s="1083"/>
      <c r="L54" s="1108">
        <f>+IF($P$2=33,$Q54,0)</f>
        <v>0</v>
      </c>
      <c r="M54" s="1083"/>
      <c r="N54" s="1109">
        <f>+ROUND(+G54+J54+L54,0)</f>
        <v>139816</v>
      </c>
      <c r="O54" s="1085"/>
      <c r="P54" s="1107">
        <f>+ROUND(OTCHET!E187+OTCHET!E190,0)</f>
        <v>0</v>
      </c>
      <c r="Q54" s="1108">
        <f>+ROUND(OTCHET!L187+OTCHET!L190,0)</f>
        <v>139816</v>
      </c>
      <c r="R54" s="1034"/>
      <c r="S54" s="1767" t="s">
        <v>1056</v>
      </c>
      <c r="T54" s="1768"/>
      <c r="U54" s="1769"/>
      <c r="V54" s="1064"/>
      <c r="W54" s="1005"/>
      <c r="X54" s="1005"/>
      <c r="Y54" s="1005"/>
      <c r="Z54" s="1005"/>
    </row>
    <row r="55" spans="1:26" s="1006" customFormat="1" ht="15.75">
      <c r="A55" s="1077"/>
      <c r="B55" s="1104" t="s">
        <v>1057</v>
      </c>
      <c r="C55" s="1105"/>
      <c r="D55" s="1106"/>
      <c r="E55" s="1007"/>
      <c r="F55" s="1107">
        <f>+IF($P$2=0,$P55,0)</f>
        <v>0</v>
      </c>
      <c r="G55" s="1108">
        <f>+IF($P$2=0,$Q55,0)</f>
        <v>24194</v>
      </c>
      <c r="H55" s="1007"/>
      <c r="I55" s="1107">
        <f>+IF(OR($P$2=98,$P$2=42,$P$2=96,$P$2=97),$P55,0)</f>
        <v>0</v>
      </c>
      <c r="J55" s="1108">
        <f>+IF(OR($P$2=98,$P$2=42,$P$2=96,$P$2=97),$Q55,0)</f>
        <v>0</v>
      </c>
      <c r="K55" s="1083"/>
      <c r="L55" s="1108">
        <f>+IF($P$2=33,$Q55,0)</f>
        <v>0</v>
      </c>
      <c r="M55" s="1083"/>
      <c r="N55" s="1109">
        <f>+ROUND(+G55+J55+L55,0)</f>
        <v>24194</v>
      </c>
      <c r="O55" s="1085"/>
      <c r="P55" s="1107">
        <f>+ROUND(OTCHET!E196+OTCHET!E204,0)</f>
        <v>0</v>
      </c>
      <c r="Q55" s="1108">
        <f>+ROUND(OTCHET!L196+OTCHET!L204,0)</f>
        <v>24194</v>
      </c>
      <c r="R55" s="1034"/>
      <c r="S55" s="1797" t="s">
        <v>1058</v>
      </c>
      <c r="T55" s="1798"/>
      <c r="U55" s="1799"/>
      <c r="V55" s="1064"/>
      <c r="W55" s="1005"/>
      <c r="X55" s="1005"/>
      <c r="Y55" s="1005"/>
      <c r="Z55" s="1005"/>
    </row>
    <row r="56" spans="1:26" s="1006" customFormat="1" ht="15.75">
      <c r="A56" s="1077"/>
      <c r="B56" s="1192" t="s">
        <v>1059</v>
      </c>
      <c r="C56" s="1193"/>
      <c r="D56" s="1194"/>
      <c r="E56" s="1007"/>
      <c r="F56" s="1195">
        <f>+ROUND(+SUM(F51:F55),0)</f>
        <v>0</v>
      </c>
      <c r="G56" s="1196">
        <f>+ROUND(+SUM(G51:G55),0)</f>
        <v>195382</v>
      </c>
      <c r="H56" s="1007"/>
      <c r="I56" s="1195">
        <f>+ROUND(+SUM(I51:I55),0)</f>
        <v>0</v>
      </c>
      <c r="J56" s="1196">
        <f>+ROUND(+SUM(J51:J55),0)</f>
        <v>0</v>
      </c>
      <c r="K56" s="1083"/>
      <c r="L56" s="1196">
        <f>+ROUND(+SUM(L51:L55),0)</f>
        <v>0</v>
      </c>
      <c r="M56" s="1083"/>
      <c r="N56" s="1197">
        <f>+ROUND(+SUM(N51:N55),0)</f>
        <v>195382</v>
      </c>
      <c r="O56" s="1085"/>
      <c r="P56" s="1195">
        <f>+ROUND(+SUM(P51:P55),0)</f>
        <v>0</v>
      </c>
      <c r="Q56" s="1196">
        <f>+ROUND(+SUM(Q51:Q55),0)</f>
        <v>195382</v>
      </c>
      <c r="R56" s="1034"/>
      <c r="S56" s="1782" t="s">
        <v>1060</v>
      </c>
      <c r="T56" s="1783"/>
      <c r="U56" s="1784"/>
      <c r="V56" s="1064"/>
      <c r="W56" s="1005"/>
      <c r="X56" s="1005"/>
      <c r="Y56" s="1005"/>
      <c r="Z56" s="1005"/>
    </row>
    <row r="57" spans="1:26" s="1006" customFormat="1" ht="15.75">
      <c r="A57" s="1077"/>
      <c r="B57" s="1086" t="s">
        <v>1061</v>
      </c>
      <c r="C57" s="1087"/>
      <c r="D57" s="1088"/>
      <c r="E57" s="1191"/>
      <c r="F57" s="1089"/>
      <c r="G57" s="1090"/>
      <c r="H57" s="1007"/>
      <c r="I57" s="1089"/>
      <c r="J57" s="1090"/>
      <c r="K57" s="1083"/>
      <c r="L57" s="1090"/>
      <c r="M57" s="1083"/>
      <c r="N57" s="1120"/>
      <c r="O57" s="1085"/>
      <c r="P57" s="1089"/>
      <c r="Q57" s="1090"/>
      <c r="R57" s="1034"/>
      <c r="S57" s="1086" t="s">
        <v>1061</v>
      </c>
      <c r="T57" s="1087"/>
      <c r="U57" s="1088"/>
      <c r="V57" s="1064"/>
      <c r="W57" s="1005"/>
      <c r="X57" s="1005"/>
      <c r="Y57" s="1005"/>
      <c r="Z57" s="1005"/>
    </row>
    <row r="58" spans="1:26" s="1006" customFormat="1" ht="15.75">
      <c r="A58" s="1077"/>
      <c r="B58" s="1092" t="s">
        <v>1062</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776" t="s">
        <v>1063</v>
      </c>
      <c r="T58" s="1777"/>
      <c r="U58" s="1778"/>
      <c r="V58" s="1064"/>
      <c r="W58" s="1005"/>
      <c r="X58" s="1005"/>
      <c r="Y58" s="1005"/>
      <c r="Z58" s="1005"/>
    </row>
    <row r="59" spans="1:26" s="1006" customFormat="1" ht="15.75">
      <c r="A59" s="1077"/>
      <c r="B59" s="1098" t="s">
        <v>1064</v>
      </c>
      <c r="C59" s="1099"/>
      <c r="D59" s="1100"/>
      <c r="E59" s="1007"/>
      <c r="F59" s="1107">
        <f>+IF($P$2=0,$P59,0)</f>
        <v>0</v>
      </c>
      <c r="G59" s="1108">
        <f>+IF($P$2=0,$Q59,0)</f>
        <v>29190</v>
      </c>
      <c r="H59" s="1007"/>
      <c r="I59" s="1107">
        <f>+IF(OR($P$2=98,$P$2=42,$P$2=96,$P$2=97),$P59,0)</f>
        <v>0</v>
      </c>
      <c r="J59" s="1108">
        <f>+IF(OR($P$2=98,$P$2=42,$P$2=96,$P$2=97),$Q59,0)</f>
        <v>0</v>
      </c>
      <c r="K59" s="1083"/>
      <c r="L59" s="1108">
        <f>+IF($P$2=33,$Q59,0)</f>
        <v>0</v>
      </c>
      <c r="M59" s="1083"/>
      <c r="N59" s="1109">
        <f>+ROUND(+G59+J59+L59,0)</f>
        <v>29190</v>
      </c>
      <c r="O59" s="1085"/>
      <c r="P59" s="1107">
        <f>+ROUND(+OTCHET!E278+OTCHET!E279,0)</f>
        <v>0</v>
      </c>
      <c r="Q59" s="1108">
        <f>+ROUND(+OTCHET!L278+OTCHET!L279,0)</f>
        <v>29190</v>
      </c>
      <c r="R59" s="1034"/>
      <c r="S59" s="1767" t="s">
        <v>1065</v>
      </c>
      <c r="T59" s="1768"/>
      <c r="U59" s="1769"/>
      <c r="V59" s="1064"/>
      <c r="W59" s="1005"/>
      <c r="X59" s="1005"/>
      <c r="Y59" s="1005"/>
      <c r="Z59" s="1005"/>
    </row>
    <row r="60" spans="1:26" s="1006" customFormat="1" ht="15.75">
      <c r="A60" s="1077"/>
      <c r="B60" s="1098" t="s">
        <v>1066</v>
      </c>
      <c r="C60" s="1099"/>
      <c r="D60" s="1100"/>
      <c r="E60" s="1007"/>
      <c r="F60" s="1107">
        <f>+IF($P$2=0,$P60,0)</f>
        <v>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0</v>
      </c>
      <c r="Q60" s="1108">
        <f>+ROUND(OTCHET!L287,0)</f>
        <v>0</v>
      </c>
      <c r="R60" s="1034"/>
      <c r="S60" s="1767" t="s">
        <v>1067</v>
      </c>
      <c r="T60" s="1768"/>
      <c r="U60" s="1769"/>
      <c r="V60" s="1064"/>
      <c r="W60" s="1005"/>
      <c r="X60" s="1005"/>
      <c r="Y60" s="1005"/>
      <c r="Z60" s="1005"/>
    </row>
    <row r="61" spans="1:26" s="1006" customFormat="1" ht="15.75">
      <c r="A61" s="1077"/>
      <c r="B61" s="1104" t="s">
        <v>1068</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797" t="s">
        <v>1069</v>
      </c>
      <c r="T61" s="1798"/>
      <c r="U61" s="1799"/>
      <c r="V61" s="1064"/>
      <c r="W61" s="1005"/>
      <c r="X61" s="1005"/>
      <c r="Y61" s="1005"/>
      <c r="Z61" s="1005"/>
    </row>
    <row r="62" spans="1:26" s="1006" customFormat="1" ht="15.75">
      <c r="A62" s="1077"/>
      <c r="B62" s="1201" t="s">
        <v>1070</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1071</v>
      </c>
      <c r="T62" s="1208"/>
      <c r="U62" s="1209"/>
      <c r="V62" s="1064"/>
      <c r="W62" s="1005"/>
      <c r="X62" s="1005"/>
      <c r="Y62" s="1005"/>
      <c r="Z62" s="1005"/>
    </row>
    <row r="63" spans="1:26" s="1006" customFormat="1" ht="15.75">
      <c r="A63" s="1077"/>
      <c r="B63" s="1192" t="s">
        <v>1072</v>
      </c>
      <c r="C63" s="1193"/>
      <c r="D63" s="1194"/>
      <c r="E63" s="1007"/>
      <c r="F63" s="1195">
        <f>+ROUND(+SUM(F58:F61),0)</f>
        <v>0</v>
      </c>
      <c r="G63" s="1196">
        <f>+ROUND(+SUM(G58:G61),0)</f>
        <v>29190</v>
      </c>
      <c r="H63" s="1007"/>
      <c r="I63" s="1195">
        <f>+ROUND(+SUM(I58:I61),0)</f>
        <v>0</v>
      </c>
      <c r="J63" s="1196">
        <f>+ROUND(+SUM(J58:J61),0)</f>
        <v>0</v>
      </c>
      <c r="K63" s="1083"/>
      <c r="L63" s="1196">
        <f>+ROUND(+SUM(L58:L61),0)</f>
        <v>0</v>
      </c>
      <c r="M63" s="1083"/>
      <c r="N63" s="1197">
        <f>+ROUND(+SUM(N58:N61),0)</f>
        <v>29190</v>
      </c>
      <c r="O63" s="1085"/>
      <c r="P63" s="1195">
        <f>+ROUND(+SUM(P58:P61),0)</f>
        <v>0</v>
      </c>
      <c r="Q63" s="1196">
        <f>+ROUND(+SUM(Q58:Q61),0)</f>
        <v>29190</v>
      </c>
      <c r="R63" s="1034"/>
      <c r="S63" s="1782" t="s">
        <v>1073</v>
      </c>
      <c r="T63" s="1783"/>
      <c r="U63" s="1784"/>
      <c r="V63" s="1064"/>
      <c r="W63" s="1005"/>
      <c r="X63" s="1005"/>
      <c r="Y63" s="1005"/>
      <c r="Z63" s="1005"/>
    </row>
    <row r="64" spans="1:26" s="1006" customFormat="1" ht="15.75">
      <c r="A64" s="1077"/>
      <c r="B64" s="1086" t="s">
        <v>1074</v>
      </c>
      <c r="C64" s="1087"/>
      <c r="D64" s="1088"/>
      <c r="E64" s="1191"/>
      <c r="F64" s="1107"/>
      <c r="G64" s="1108"/>
      <c r="H64" s="1007"/>
      <c r="I64" s="1107"/>
      <c r="J64" s="1108"/>
      <c r="K64" s="1083"/>
      <c r="L64" s="1108"/>
      <c r="M64" s="1083"/>
      <c r="N64" s="1109"/>
      <c r="O64" s="1085"/>
      <c r="P64" s="1107"/>
      <c r="Q64" s="1108"/>
      <c r="R64" s="1034"/>
      <c r="S64" s="1086" t="s">
        <v>1074</v>
      </c>
      <c r="T64" s="1087"/>
      <c r="U64" s="1088"/>
      <c r="V64" s="1064"/>
      <c r="W64" s="1005"/>
      <c r="X64" s="1005"/>
      <c r="Y64" s="1005"/>
      <c r="Z64" s="1005"/>
    </row>
    <row r="65" spans="1:26" s="1006" customFormat="1" ht="15.75">
      <c r="A65" s="1077"/>
      <c r="B65" s="1092" t="s">
        <v>1075</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776" t="s">
        <v>1076</v>
      </c>
      <c r="T65" s="1777"/>
      <c r="U65" s="1778"/>
      <c r="V65" s="1064"/>
      <c r="W65" s="1005"/>
      <c r="X65" s="1005"/>
      <c r="Y65" s="1005"/>
      <c r="Z65" s="1005"/>
    </row>
    <row r="66" spans="1:26" s="1006" customFormat="1" ht="15.75">
      <c r="A66" s="1077"/>
      <c r="B66" s="1104" t="s">
        <v>1077</v>
      </c>
      <c r="C66" s="1105"/>
      <c r="D66" s="1106"/>
      <c r="E66" s="1007"/>
      <c r="F66" s="1107">
        <f>+IF($P$2=0,$P66,0)</f>
        <v>0</v>
      </c>
      <c r="G66" s="1108">
        <f>+IF($P$2=0,$Q66,0)</f>
        <v>1</v>
      </c>
      <c r="H66" s="1007"/>
      <c r="I66" s="1107">
        <f>+IF(OR($P$2=98,$P$2=42,$P$2=96,$P$2=97),$P66,0)</f>
        <v>0</v>
      </c>
      <c r="J66" s="1108">
        <f>+IF(OR($P$2=98,$P$2=42,$P$2=96,$P$2=97),$Q66,0)</f>
        <v>0</v>
      </c>
      <c r="K66" s="1083"/>
      <c r="L66" s="1108">
        <f>+IF($P$2=33,$Q66,0)</f>
        <v>0</v>
      </c>
      <c r="M66" s="1083"/>
      <c r="N66" s="1109">
        <f>+ROUND(+G66+J66+L66,0)</f>
        <v>1</v>
      </c>
      <c r="O66" s="1085"/>
      <c r="P66" s="1107">
        <f>+ROUND(OTCHET!E243,0)</f>
        <v>0</v>
      </c>
      <c r="Q66" s="1108">
        <f>+ROUND(OTCHET!L243,0)</f>
        <v>1</v>
      </c>
      <c r="R66" s="1034"/>
      <c r="S66" s="1767" t="s">
        <v>1078</v>
      </c>
      <c r="T66" s="1768"/>
      <c r="U66" s="1769"/>
      <c r="V66" s="1064"/>
      <c r="W66" s="1005"/>
      <c r="X66" s="1005"/>
      <c r="Y66" s="1005"/>
      <c r="Z66" s="1005"/>
    </row>
    <row r="67" spans="1:26" s="1006" customFormat="1" ht="15.75">
      <c r="A67" s="1077"/>
      <c r="B67" s="1192" t="s">
        <v>1079</v>
      </c>
      <c r="C67" s="1193"/>
      <c r="D67" s="1194"/>
      <c r="E67" s="1007"/>
      <c r="F67" s="1195">
        <f>+ROUND(+SUM(F65:F66),0)</f>
        <v>0</v>
      </c>
      <c r="G67" s="1196">
        <f>+ROUND(+SUM(G65:G66),0)</f>
        <v>1</v>
      </c>
      <c r="H67" s="1007"/>
      <c r="I67" s="1195">
        <f>+ROUND(+SUM(I65:I66),0)</f>
        <v>0</v>
      </c>
      <c r="J67" s="1196">
        <f>+ROUND(+SUM(J65:J66),0)</f>
        <v>0</v>
      </c>
      <c r="K67" s="1083"/>
      <c r="L67" s="1196">
        <f>+ROUND(+SUM(L65:L66),0)</f>
        <v>0</v>
      </c>
      <c r="M67" s="1083"/>
      <c r="N67" s="1197">
        <f>+ROUND(+SUM(N65:N66),0)</f>
        <v>1</v>
      </c>
      <c r="O67" s="1085"/>
      <c r="P67" s="1195">
        <f>+ROUND(+SUM(P65:P66),0)</f>
        <v>0</v>
      </c>
      <c r="Q67" s="1196">
        <f>+ROUND(+SUM(Q65:Q66),0)</f>
        <v>1</v>
      </c>
      <c r="R67" s="1034"/>
      <c r="S67" s="1782" t="s">
        <v>1080</v>
      </c>
      <c r="T67" s="1783"/>
      <c r="U67" s="1784"/>
      <c r="V67" s="1064"/>
      <c r="W67" s="1005"/>
      <c r="X67" s="1005"/>
      <c r="Y67" s="1005"/>
      <c r="Z67" s="1005"/>
    </row>
    <row r="68" spans="1:26" s="1006" customFormat="1" ht="15.75">
      <c r="A68" s="1077"/>
      <c r="B68" s="1086" t="s">
        <v>1081</v>
      </c>
      <c r="C68" s="1087"/>
      <c r="D68" s="1088"/>
      <c r="E68" s="1191"/>
      <c r="F68" s="1107"/>
      <c r="G68" s="1108"/>
      <c r="H68" s="1007"/>
      <c r="I68" s="1107"/>
      <c r="J68" s="1108"/>
      <c r="K68" s="1083"/>
      <c r="L68" s="1108"/>
      <c r="M68" s="1083"/>
      <c r="N68" s="1109"/>
      <c r="O68" s="1085"/>
      <c r="P68" s="1107"/>
      <c r="Q68" s="1108"/>
      <c r="R68" s="1034"/>
      <c r="S68" s="1086" t="s">
        <v>1081</v>
      </c>
      <c r="T68" s="1087"/>
      <c r="U68" s="1088"/>
      <c r="V68" s="1064"/>
      <c r="W68" s="1005"/>
      <c r="X68" s="1005"/>
      <c r="Y68" s="1005"/>
      <c r="Z68" s="1005"/>
    </row>
    <row r="69" spans="1:26" s="1006" customFormat="1" ht="15.75">
      <c r="A69" s="1077"/>
      <c r="B69" s="1092" t="s">
        <v>1082</v>
      </c>
      <c r="C69" s="1093"/>
      <c r="D69" s="1094"/>
      <c r="E69" s="1191"/>
      <c r="F69" s="1089">
        <f>+IF($P$2=0,$P69,0)</f>
        <v>0</v>
      </c>
      <c r="G69" s="1090">
        <f>+IF($P$2=0,$Q69,0)</f>
        <v>0</v>
      </c>
      <c r="H69" s="1007"/>
      <c r="I69" s="1089">
        <f>+IF(OR($P$2=98,$P$2=42,$P$2=96,$P$2=97),$P69,0)</f>
        <v>0</v>
      </c>
      <c r="J69" s="1090">
        <f>+IF(OR($P$2=98,$P$2=42,$P$2=96,$P$2=97),$Q69,0)</f>
        <v>0</v>
      </c>
      <c r="K69" s="1083"/>
      <c r="L69" s="1090">
        <f>+IF($P$2=33,$Q69,0)</f>
        <v>0</v>
      </c>
      <c r="M69" s="1083"/>
      <c r="N69" s="1120">
        <f>+ROUND(+G69+J69+L69,0)</f>
        <v>0</v>
      </c>
      <c r="O69" s="1085"/>
      <c r="P69" s="1089">
        <f>+ROUND(+SUM(OTCHET!E258:E261)+IF(+OR(OTCHET!$F$12=5500,OTCHET!$F$12=5600),+OTCHET!E300,0),0)</f>
        <v>0</v>
      </c>
      <c r="Q69" s="1090">
        <f>+ROUND(+SUM(OTCHET!L258:L261)+IF(+OR(OTCHET!$F$12=5500,OTCHET!$F$12=5600),+OTCHET!L300,0),0)</f>
        <v>0</v>
      </c>
      <c r="R69" s="1034"/>
      <c r="S69" s="1776" t="s">
        <v>1083</v>
      </c>
      <c r="T69" s="1777"/>
      <c r="U69" s="1778"/>
      <c r="V69" s="1064"/>
      <c r="W69" s="1005"/>
      <c r="X69" s="1005"/>
      <c r="Y69" s="1005"/>
      <c r="Z69" s="1005"/>
    </row>
    <row r="70" spans="1:26" s="1006" customFormat="1" ht="15.75">
      <c r="A70" s="1077"/>
      <c r="B70" s="1104" t="s">
        <v>1084</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767" t="s">
        <v>1085</v>
      </c>
      <c r="T70" s="1768"/>
      <c r="U70" s="1769"/>
      <c r="V70" s="1064"/>
      <c r="W70" s="1005"/>
      <c r="X70" s="1005"/>
      <c r="Y70" s="1005"/>
      <c r="Z70" s="1005"/>
    </row>
    <row r="71" spans="1:26" s="1006" customFormat="1" ht="15.75">
      <c r="A71" s="1077"/>
      <c r="B71" s="1192" t="s">
        <v>1086</v>
      </c>
      <c r="C71" s="1193"/>
      <c r="D71" s="1194"/>
      <c r="E71" s="1007"/>
      <c r="F71" s="1195">
        <f>+ROUND(+SUM(F69:F70),0)</f>
        <v>0</v>
      </c>
      <c r="G71" s="1196">
        <f>+ROUND(+SUM(G69:G70),0)</f>
        <v>0</v>
      </c>
      <c r="H71" s="1007"/>
      <c r="I71" s="1195">
        <f>+ROUND(+SUM(I69:I70),0)</f>
        <v>0</v>
      </c>
      <c r="J71" s="1196">
        <f>+ROUND(+SUM(J69:J70),0)</f>
        <v>0</v>
      </c>
      <c r="K71" s="1083"/>
      <c r="L71" s="1196">
        <f>+ROUND(+SUM(L69:L70),0)</f>
        <v>0</v>
      </c>
      <c r="M71" s="1083"/>
      <c r="N71" s="1197">
        <f>+ROUND(+SUM(N69:N70),0)</f>
        <v>0</v>
      </c>
      <c r="O71" s="1085"/>
      <c r="P71" s="1195">
        <f>+ROUND(+SUM(P69:P70),0)</f>
        <v>0</v>
      </c>
      <c r="Q71" s="1196">
        <f>+ROUND(+SUM(Q69:Q70),0)</f>
        <v>0</v>
      </c>
      <c r="R71" s="1034"/>
      <c r="S71" s="1782" t="s">
        <v>1087</v>
      </c>
      <c r="T71" s="1783"/>
      <c r="U71" s="1784"/>
      <c r="V71" s="1064"/>
      <c r="W71" s="1005"/>
      <c r="X71" s="1005"/>
      <c r="Y71" s="1005"/>
      <c r="Z71" s="1005"/>
    </row>
    <row r="72" spans="1:26" s="1006" customFormat="1" ht="15.75">
      <c r="A72" s="1077"/>
      <c r="B72" s="1086" t="s">
        <v>1088</v>
      </c>
      <c r="C72" s="1087"/>
      <c r="D72" s="1088"/>
      <c r="E72" s="1191"/>
      <c r="F72" s="1107"/>
      <c r="G72" s="1108"/>
      <c r="H72" s="1007"/>
      <c r="I72" s="1107"/>
      <c r="J72" s="1108"/>
      <c r="K72" s="1083"/>
      <c r="L72" s="1108"/>
      <c r="M72" s="1083"/>
      <c r="N72" s="1109"/>
      <c r="O72" s="1085"/>
      <c r="P72" s="1107"/>
      <c r="Q72" s="1108"/>
      <c r="R72" s="1034"/>
      <c r="S72" s="1086" t="s">
        <v>1088</v>
      </c>
      <c r="T72" s="1087"/>
      <c r="U72" s="1088"/>
      <c r="V72" s="1064"/>
      <c r="W72" s="1005"/>
      <c r="X72" s="1005"/>
      <c r="Y72" s="1005"/>
      <c r="Z72" s="1005"/>
    </row>
    <row r="73" spans="1:26" s="1006" customFormat="1" ht="15.75">
      <c r="A73" s="1077"/>
      <c r="B73" s="1092" t="s">
        <v>1089</v>
      </c>
      <c r="C73" s="1093"/>
      <c r="D73" s="1094"/>
      <c r="E73" s="1191"/>
      <c r="F73" s="1089">
        <f>+IF($P$2=0,$P73,0)</f>
        <v>0</v>
      </c>
      <c r="G73" s="1090">
        <f>+IF($P$2=0,$Q73,0)</f>
        <v>0</v>
      </c>
      <c r="H73" s="1007"/>
      <c r="I73" s="1089">
        <f>+IF(OR($P$2=98,$P$2=42,$P$2=96,$P$2=97),$P73,0)</f>
        <v>0</v>
      </c>
      <c r="J73" s="1090">
        <f>+IF(OR($P$2=98,$P$2=42,$P$2=96,$P$2=97),$Q73,0)</f>
        <v>0</v>
      </c>
      <c r="K73" s="1083"/>
      <c r="L73" s="1090">
        <f>+IF($P$2=33,$Q73,0)</f>
        <v>0</v>
      </c>
      <c r="M73" s="1083"/>
      <c r="N73" s="1120">
        <f>+ROUND(+G73+J73+L73,0)</f>
        <v>0</v>
      </c>
      <c r="O73" s="1085"/>
      <c r="P73" s="1089">
        <f>+ROUND(+OTCHET!E252+OTCHET!E268+OTCHET!E272+OTCHET!E273+OTCHET!E276,0)</f>
        <v>0</v>
      </c>
      <c r="Q73" s="1090">
        <f>+ROUND(+OTCHET!L252+OTCHET!L268+OTCHET!L272+OTCHET!L273+OTCHET!L276,0)</f>
        <v>0</v>
      </c>
      <c r="R73" s="1034"/>
      <c r="S73" s="1776" t="s">
        <v>1090</v>
      </c>
      <c r="T73" s="1777"/>
      <c r="U73" s="1778"/>
      <c r="V73" s="1064"/>
      <c r="W73" s="1005"/>
      <c r="X73" s="1005"/>
      <c r="Y73" s="1005"/>
      <c r="Z73" s="1005"/>
    </row>
    <row r="74" spans="1:26" s="1006" customFormat="1" ht="15.75">
      <c r="A74" s="1077"/>
      <c r="B74" s="1104" t="s">
        <v>1091</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767" t="s">
        <v>1092</v>
      </c>
      <c r="T74" s="1768"/>
      <c r="U74" s="1769"/>
      <c r="V74" s="1064"/>
      <c r="W74" s="1005"/>
      <c r="X74" s="1005"/>
      <c r="Y74" s="1005"/>
      <c r="Z74" s="1005"/>
    </row>
    <row r="75" spans="1:26" s="1006" customFormat="1" ht="15.75">
      <c r="A75" s="1077"/>
      <c r="B75" s="1192" t="s">
        <v>1093</v>
      </c>
      <c r="C75" s="1193"/>
      <c r="D75" s="1194"/>
      <c r="E75" s="1007"/>
      <c r="F75" s="1195">
        <f>+ROUND(+SUM(F73:F74),0)</f>
        <v>0</v>
      </c>
      <c r="G75" s="1196">
        <f>+ROUND(+SUM(G73:G74),0)</f>
        <v>0</v>
      </c>
      <c r="H75" s="1007"/>
      <c r="I75" s="1195">
        <f>+ROUND(+SUM(I73:I74),0)</f>
        <v>0</v>
      </c>
      <c r="J75" s="1196">
        <f>+ROUND(+SUM(J73:J74),0)</f>
        <v>0</v>
      </c>
      <c r="K75" s="1083"/>
      <c r="L75" s="1196">
        <f>+ROUND(+SUM(L73:L74),0)</f>
        <v>0</v>
      </c>
      <c r="M75" s="1083"/>
      <c r="N75" s="1197">
        <f>+ROUND(+SUM(N73:N74),0)</f>
        <v>0</v>
      </c>
      <c r="O75" s="1085"/>
      <c r="P75" s="1195">
        <f>+ROUND(+SUM(P73:P74),0)</f>
        <v>0</v>
      </c>
      <c r="Q75" s="1196">
        <f>+ROUND(+SUM(Q73:Q74),0)</f>
        <v>0</v>
      </c>
      <c r="R75" s="1034"/>
      <c r="S75" s="1782" t="s">
        <v>1094</v>
      </c>
      <c r="T75" s="1783"/>
      <c r="U75" s="1784"/>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1095</v>
      </c>
      <c r="C77" s="1217"/>
      <c r="D77" s="1218"/>
      <c r="E77" s="1007"/>
      <c r="F77" s="1219">
        <f>+ROUND(F56+F63+F67+F71+F75,0)</f>
        <v>0</v>
      </c>
      <c r="G77" s="1220">
        <f>+ROUND(G56+G63+G67+G71+G75,0)</f>
        <v>224573</v>
      </c>
      <c r="H77" s="1007"/>
      <c r="I77" s="1219">
        <f>+ROUND(I56+I63+I67+I71+I75,0)</f>
        <v>0</v>
      </c>
      <c r="J77" s="1221">
        <f>+ROUND(J56+J63+J67+J71+J75,0)</f>
        <v>0</v>
      </c>
      <c r="K77" s="1083"/>
      <c r="L77" s="1221">
        <f>+ROUND(L56+L63+L67+L71+L75,0)</f>
        <v>0</v>
      </c>
      <c r="M77" s="1083"/>
      <c r="N77" s="1222">
        <f>+ROUND(N56+N63+N67+N71+N75,0)</f>
        <v>224573</v>
      </c>
      <c r="O77" s="1085"/>
      <c r="P77" s="1219">
        <f>+ROUND(P56+P63+P67+P71+P75,0)</f>
        <v>0</v>
      </c>
      <c r="Q77" s="1220">
        <f>+ROUND(Q56+Q63+Q67+Q71+Q75,0)</f>
        <v>224573</v>
      </c>
      <c r="R77" s="1034"/>
      <c r="S77" s="1785" t="s">
        <v>1096</v>
      </c>
      <c r="T77" s="1786"/>
      <c r="U77" s="1787"/>
      <c r="V77" s="1223"/>
      <c r="W77" s="1224"/>
      <c r="X77" s="1225"/>
      <c r="Y77" s="1224"/>
      <c r="Z77" s="1224"/>
    </row>
    <row r="78" spans="1:26" s="1006" customFormat="1" ht="15.75">
      <c r="A78" s="1077"/>
      <c r="B78" s="1078" t="s">
        <v>1097</v>
      </c>
      <c r="C78" s="1079"/>
      <c r="D78" s="1080"/>
      <c r="E78" s="1007"/>
      <c r="F78" s="1089"/>
      <c r="G78" s="1090"/>
      <c r="H78" s="1007"/>
      <c r="I78" s="1089"/>
      <c r="J78" s="1090"/>
      <c r="K78" s="1083"/>
      <c r="L78" s="1090"/>
      <c r="M78" s="1083"/>
      <c r="N78" s="1120"/>
      <c r="O78" s="1085"/>
      <c r="P78" s="1089"/>
      <c r="Q78" s="1090"/>
      <c r="R78" s="1034"/>
      <c r="S78" s="1078" t="s">
        <v>1097</v>
      </c>
      <c r="T78" s="1079"/>
      <c r="U78" s="1080"/>
      <c r="V78" s="1064"/>
      <c r="W78" s="1005"/>
      <c r="X78" s="1005"/>
      <c r="Y78" s="1005"/>
      <c r="Z78" s="1005"/>
    </row>
    <row r="79" spans="1:26" s="1006" customFormat="1" ht="15.75">
      <c r="A79" s="1077"/>
      <c r="B79" s="1092" t="s">
        <v>1098</v>
      </c>
      <c r="C79" s="1093"/>
      <c r="D79" s="1094"/>
      <c r="E79" s="1007"/>
      <c r="F79" s="1095">
        <f>+IF($P$2=0,$P79,0)</f>
        <v>0</v>
      </c>
      <c r="G79" s="1096">
        <f>+IF($P$2=0,$Q79,0)</f>
        <v>778592</v>
      </c>
      <c r="H79" s="1007"/>
      <c r="I79" s="1095">
        <f>+IF(OR($P$2=98,$P$2=42,$P$2=96,$P$2=97),$P79,0)</f>
        <v>0</v>
      </c>
      <c r="J79" s="1096">
        <f>+IF(OR($P$2=98,$P$2=42,$P$2=96,$P$2=97),$Q79,0)</f>
        <v>0</v>
      </c>
      <c r="K79" s="1083"/>
      <c r="L79" s="1096">
        <f>+IF($P$2=33,$Q79,0)</f>
        <v>0</v>
      </c>
      <c r="M79" s="1083"/>
      <c r="N79" s="1097">
        <f>+ROUND(+G79+J79+L79,0)</f>
        <v>778592</v>
      </c>
      <c r="O79" s="1085"/>
      <c r="P79" s="1095">
        <f>+ROUND(OTCHET!E422,0)</f>
        <v>0</v>
      </c>
      <c r="Q79" s="1096">
        <f>+ROUND(OTCHET!L422,0)</f>
        <v>778592</v>
      </c>
      <c r="R79" s="1034"/>
      <c r="S79" s="1776" t="s">
        <v>1099</v>
      </c>
      <c r="T79" s="1777"/>
      <c r="U79" s="1778"/>
      <c r="V79" s="1064"/>
      <c r="W79" s="1005"/>
      <c r="X79" s="1005"/>
      <c r="Y79" s="1005"/>
      <c r="Z79" s="1005"/>
    </row>
    <row r="80" spans="1:26" s="1006" customFormat="1" ht="15.75">
      <c r="A80" s="1077"/>
      <c r="B80" s="1104" t="s">
        <v>1100</v>
      </c>
      <c r="C80" s="1105"/>
      <c r="D80" s="1106"/>
      <c r="E80" s="1007"/>
      <c r="F80" s="1107">
        <f>+IF($P$2=0,$P80,0)</f>
        <v>0</v>
      </c>
      <c r="G80" s="1108">
        <f>+IF($P$2=0,$Q80,0)</f>
        <v>0</v>
      </c>
      <c r="H80" s="1007"/>
      <c r="I80" s="1107">
        <f>+IF(OR($P$2=98,$P$2=42,$P$2=96,$P$2=97),$P80,0)</f>
        <v>0</v>
      </c>
      <c r="J80" s="1108">
        <f>+IF(OR($P$2=98,$P$2=42,$P$2=96,$P$2=97),$Q80,0)</f>
        <v>0</v>
      </c>
      <c r="K80" s="1083"/>
      <c r="L80" s="1108">
        <f>+IF($P$2=33,$Q80,0)</f>
        <v>0</v>
      </c>
      <c r="M80" s="1083"/>
      <c r="N80" s="1109">
        <f>+ROUND(+G80+J80+L80,0)</f>
        <v>0</v>
      </c>
      <c r="O80" s="1085"/>
      <c r="P80" s="1107">
        <f>+ROUND(OTCHET!E432,0)</f>
        <v>0</v>
      </c>
      <c r="Q80" s="1108">
        <f>+ROUND(OTCHET!L432,0)</f>
        <v>0</v>
      </c>
      <c r="R80" s="1034"/>
      <c r="S80" s="1767" t="s">
        <v>1101</v>
      </c>
      <c r="T80" s="1768"/>
      <c r="U80" s="1769"/>
      <c r="V80" s="1064"/>
      <c r="W80" s="1005"/>
      <c r="X80" s="1005"/>
      <c r="Y80" s="1005"/>
      <c r="Z80" s="1005"/>
    </row>
    <row r="81" spans="1:26" s="1006" customFormat="1" ht="16.5" thickBot="1">
      <c r="A81" s="1077"/>
      <c r="B81" s="1226" t="s">
        <v>1102</v>
      </c>
      <c r="C81" s="1227"/>
      <c r="D81" s="1228"/>
      <c r="E81" s="1007"/>
      <c r="F81" s="1229">
        <f>+ROUND(F79+F80,0)</f>
        <v>0</v>
      </c>
      <c r="G81" s="1230">
        <f>+ROUND(G79+G80,0)</f>
        <v>778592</v>
      </c>
      <c r="H81" s="1007"/>
      <c r="I81" s="1229">
        <f>+ROUND(I79+I80,0)</f>
        <v>0</v>
      </c>
      <c r="J81" s="1230">
        <f>+ROUND(J79+J80,0)</f>
        <v>0</v>
      </c>
      <c r="K81" s="1083"/>
      <c r="L81" s="1230">
        <f>+ROUND(L79+L80,0)</f>
        <v>0</v>
      </c>
      <c r="M81" s="1083"/>
      <c r="N81" s="1231">
        <f>+ROUND(N79+N80,0)</f>
        <v>778592</v>
      </c>
      <c r="O81" s="1085"/>
      <c r="P81" s="1229">
        <f>+ROUND(P79+P80,0)</f>
        <v>0</v>
      </c>
      <c r="Q81" s="1230">
        <f>+ROUND(Q79+Q80,0)</f>
        <v>778592</v>
      </c>
      <c r="R81" s="1034"/>
      <c r="S81" s="1773" t="s">
        <v>1103</v>
      </c>
      <c r="T81" s="1774"/>
      <c r="U81" s="1775"/>
      <c r="V81" s="1223"/>
      <c r="W81" s="1224"/>
      <c r="X81" s="1225"/>
      <c r="Y81" s="1224"/>
      <c r="Z81" s="1224"/>
    </row>
    <row r="82" spans="1:26" s="1006" customFormat="1" ht="15.75" customHeight="1" thickBot="1">
      <c r="A82" s="1077"/>
      <c r="B82" s="1800">
        <f>+IF(+SUM(F82:N82)=0,0,"Контрола: дефицит/излишък = финансиране с обратен знак (Г. + Д. = 0)")</f>
        <v>0</v>
      </c>
      <c r="C82" s="1801"/>
      <c r="D82" s="1802"/>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1104</v>
      </c>
      <c r="C83" s="1240"/>
      <c r="D83" s="1241"/>
      <c r="E83" s="1007"/>
      <c r="F83" s="1242">
        <f>+ROUND(F48,0)-ROUND(F77,0)+ROUND(F81,0)</f>
        <v>0</v>
      </c>
      <c r="G83" s="1243">
        <f>+ROUND(G48,0)-ROUND(G77,0)+ROUND(G81,0)</f>
        <v>554019</v>
      </c>
      <c r="H83" s="1007"/>
      <c r="I83" s="1242">
        <f>+ROUND(I48,0)-ROUND(I77,0)+ROUND(I81,0)</f>
        <v>0</v>
      </c>
      <c r="J83" s="1243">
        <f>+ROUND(J48,0)-ROUND(J77,0)+ROUND(J81,0)</f>
        <v>0</v>
      </c>
      <c r="K83" s="1083"/>
      <c r="L83" s="1243">
        <f>+ROUND(L48,0)-ROUND(L77,0)+ROUND(L81,0)</f>
        <v>0</v>
      </c>
      <c r="M83" s="1083"/>
      <c r="N83" s="1244">
        <f>+ROUND(N48,0)-ROUND(N77,0)+ROUND(N81,0)</f>
        <v>554019</v>
      </c>
      <c r="O83" s="1245"/>
      <c r="P83" s="1242">
        <f>+ROUND(P48,0)-ROUND(P77,0)+ROUND(P81,0)</f>
        <v>0</v>
      </c>
      <c r="Q83" s="1243">
        <f>+ROUND(Q48,0)-ROUND(Q77,0)+ROUND(Q81,0)</f>
        <v>554019</v>
      </c>
      <c r="R83" s="1034"/>
      <c r="S83" s="1239" t="s">
        <v>1104</v>
      </c>
      <c r="T83" s="1240"/>
      <c r="U83" s="1241"/>
      <c r="V83" s="1223"/>
      <c r="W83" s="1224"/>
      <c r="X83" s="1225"/>
      <c r="Y83" s="1224"/>
      <c r="Z83" s="1224"/>
    </row>
    <row r="84" spans="1:26" s="1006" customFormat="1" ht="19.5" thickBot="1">
      <c r="A84" s="1077"/>
      <c r="B84" s="1246" t="s">
        <v>1105</v>
      </c>
      <c r="C84" s="1247"/>
      <c r="D84" s="1248"/>
      <c r="E84" s="1249"/>
      <c r="F84" s="1250">
        <f>+ROUND(F101,0)+ROUND(F120,0)+ROUND(F127,0)-ROUND(F132,0)</f>
        <v>0</v>
      </c>
      <c r="G84" s="1251">
        <f>+ROUND(G101,0)+ROUND(G120,0)+ROUND(G127,0)-ROUND(G132,0)</f>
        <v>-554019</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-554019</v>
      </c>
      <c r="O84" s="1245"/>
      <c r="P84" s="1250">
        <f>+ROUND(P101,0)+ROUND(P120,0)+ROUND(P127,0)-ROUND(P132,0)</f>
        <v>0</v>
      </c>
      <c r="Q84" s="1251">
        <f>+ROUND(Q101,0)+ROUND(Q120,0)+ROUND(Q127,0)-ROUND(Q132,0)</f>
        <v>-554019</v>
      </c>
      <c r="R84" s="1034"/>
      <c r="S84" s="1246" t="s">
        <v>1105</v>
      </c>
      <c r="T84" s="1247"/>
      <c r="U84" s="1248"/>
      <c r="V84" s="1223"/>
      <c r="W84" s="1224"/>
      <c r="X84" s="1225"/>
      <c r="Y84" s="1224"/>
      <c r="Z84" s="1224"/>
    </row>
    <row r="85" spans="1:26" s="1006" customFormat="1" ht="16.5" thickTop="1">
      <c r="A85" s="1077"/>
      <c r="B85" s="1078" t="s">
        <v>1106</v>
      </c>
      <c r="C85" s="1079"/>
      <c r="D85" s="1080"/>
      <c r="E85" s="1007"/>
      <c r="F85" s="1081"/>
      <c r="G85" s="1082"/>
      <c r="H85" s="1007"/>
      <c r="I85" s="1081"/>
      <c r="J85" s="1082"/>
      <c r="K85" s="1083"/>
      <c r="L85" s="1082"/>
      <c r="M85" s="1083"/>
      <c r="N85" s="1116"/>
      <c r="O85" s="1085"/>
      <c r="P85" s="1081"/>
      <c r="Q85" s="1082"/>
      <c r="R85" s="1034"/>
      <c r="S85" s="1078" t="s">
        <v>1106</v>
      </c>
      <c r="T85" s="1079"/>
      <c r="U85" s="1080"/>
      <c r="V85" s="1064"/>
      <c r="W85" s="1005"/>
      <c r="X85" s="1005"/>
      <c r="Y85" s="1005"/>
      <c r="Z85" s="1005"/>
    </row>
    <row r="86" spans="1:26" s="1006" customFormat="1" ht="15.75">
      <c r="A86" s="1077"/>
      <c r="B86" s="1253" t="s">
        <v>1107</v>
      </c>
      <c r="C86" s="1254"/>
      <c r="D86" s="1255"/>
      <c r="E86" s="1007"/>
      <c r="F86" s="1095"/>
      <c r="G86" s="1096"/>
      <c r="H86" s="1007"/>
      <c r="I86" s="1095"/>
      <c r="J86" s="1096"/>
      <c r="K86" s="1083"/>
      <c r="L86" s="1096"/>
      <c r="M86" s="1083"/>
      <c r="N86" s="1097"/>
      <c r="O86" s="1085"/>
      <c r="P86" s="1095"/>
      <c r="Q86" s="1096"/>
      <c r="R86" s="1034"/>
      <c r="S86" s="1253" t="s">
        <v>1107</v>
      </c>
      <c r="T86" s="1254"/>
      <c r="U86" s="1255"/>
      <c r="V86" s="1064"/>
      <c r="W86" s="1005"/>
      <c r="X86" s="1005"/>
      <c r="Y86" s="1005"/>
      <c r="Z86" s="1005"/>
    </row>
    <row r="87" spans="1:26" s="1006" customFormat="1" ht="15.75">
      <c r="A87" s="1077"/>
      <c r="B87" s="1098" t="s">
        <v>1108</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776" t="s">
        <v>1109</v>
      </c>
      <c r="T87" s="1777"/>
      <c r="U87" s="1778"/>
      <c r="V87" s="1064"/>
      <c r="W87" s="1005"/>
      <c r="X87" s="1005"/>
      <c r="Y87" s="1005"/>
      <c r="Z87" s="1005"/>
    </row>
    <row r="88" spans="1:26" s="1006" customFormat="1" ht="15.75">
      <c r="A88" s="1077"/>
      <c r="B88" s="1104" t="s">
        <v>1110</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767" t="s">
        <v>1111</v>
      </c>
      <c r="T88" s="1768"/>
      <c r="U88" s="1769"/>
      <c r="V88" s="1064"/>
      <c r="W88" s="1005"/>
      <c r="X88" s="1005"/>
      <c r="Y88" s="1005"/>
      <c r="Z88" s="1005"/>
    </row>
    <row r="89" spans="1:26" s="1006" customFormat="1" ht="15.75">
      <c r="A89" s="1077"/>
      <c r="B89" s="1110" t="s">
        <v>1112</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782" t="s">
        <v>1113</v>
      </c>
      <c r="T89" s="1783"/>
      <c r="U89" s="1784"/>
      <c r="V89" s="1064"/>
      <c r="W89" s="1005"/>
      <c r="X89" s="1005"/>
      <c r="Y89" s="1005"/>
      <c r="Z89" s="1005"/>
    </row>
    <row r="90" spans="1:26" s="1006" customFormat="1" ht="15.75">
      <c r="A90" s="1077"/>
      <c r="B90" s="1086" t="s">
        <v>1114</v>
      </c>
      <c r="C90" s="1087"/>
      <c r="D90" s="1088"/>
      <c r="E90" s="1007"/>
      <c r="F90" s="1081"/>
      <c r="G90" s="1082"/>
      <c r="H90" s="1007"/>
      <c r="I90" s="1081"/>
      <c r="J90" s="1082"/>
      <c r="K90" s="1083"/>
      <c r="L90" s="1082"/>
      <c r="M90" s="1083"/>
      <c r="N90" s="1116"/>
      <c r="O90" s="1085"/>
      <c r="P90" s="1081"/>
      <c r="Q90" s="1082"/>
      <c r="R90" s="1034"/>
      <c r="S90" s="1086" t="s">
        <v>1114</v>
      </c>
      <c r="T90" s="1087"/>
      <c r="U90" s="1088"/>
      <c r="V90" s="1064"/>
      <c r="W90" s="1005"/>
      <c r="X90" s="1005"/>
      <c r="Y90" s="1005"/>
      <c r="Z90" s="1005"/>
    </row>
    <row r="91" spans="1:26" s="1006" customFormat="1" ht="15.75">
      <c r="A91" s="1077"/>
      <c r="B91" s="1092" t="s">
        <v>1115</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776" t="s">
        <v>1116</v>
      </c>
      <c r="T91" s="1777"/>
      <c r="U91" s="1778"/>
      <c r="V91" s="1064"/>
      <c r="W91" s="1005"/>
      <c r="X91" s="1005"/>
      <c r="Y91" s="1005"/>
      <c r="Z91" s="1005"/>
    </row>
    <row r="92" spans="1:26" s="1006" customFormat="1" ht="15.75">
      <c r="A92" s="1077"/>
      <c r="B92" s="1098" t="s">
        <v>1117</v>
      </c>
      <c r="C92" s="1099"/>
      <c r="D92" s="1100"/>
      <c r="E92" s="1007"/>
      <c r="F92" s="1107">
        <f>+IF($P$2=0,$P92,0)</f>
        <v>0</v>
      </c>
      <c r="G92" s="1108">
        <f>+IF($P$2=0,$Q92,0)</f>
        <v>0</v>
      </c>
      <c r="H92" s="1007"/>
      <c r="I92" s="1107">
        <f>+IF(OR($P$2=98,$P$2=42,$P$2=96,$P$2=97),$P92,0)</f>
        <v>0</v>
      </c>
      <c r="J92" s="1108">
        <f>+IF(OR($P$2=98,$P$2=42,$P$2=96,$P$2=97),$Q92,0)</f>
        <v>0</v>
      </c>
      <c r="K92" s="1083"/>
      <c r="L92" s="1108">
        <f>+IF($P$2=33,$Q92,0)</f>
        <v>0</v>
      </c>
      <c r="M92" s="1083"/>
      <c r="N92" s="1109">
        <f>+ROUND(+G92+J92+L92,0)</f>
        <v>0</v>
      </c>
      <c r="O92" s="1085"/>
      <c r="P92" s="1107">
        <f>+ROUND(OTCHET!E470+OTCHET!E473+OTCHET!E483+OTCHET!E505+IF(+OTCHET!E497&gt;0,+OTCHET!E497,0),0)</f>
        <v>0</v>
      </c>
      <c r="Q92" s="1108">
        <f>+ROUND(OTCHET!L470+OTCHET!L473+OTCHET!L483+OTCHET!L505+IF(+OTCHET!L497&gt;0,+OTCHET!L497,0),0)</f>
        <v>0</v>
      </c>
      <c r="R92" s="1034"/>
      <c r="S92" s="1767" t="s">
        <v>1118</v>
      </c>
      <c r="T92" s="1768"/>
      <c r="U92" s="1769"/>
      <c r="V92" s="1064"/>
      <c r="W92" s="1005"/>
      <c r="X92" s="1005"/>
      <c r="Y92" s="1005"/>
      <c r="Z92" s="1005"/>
    </row>
    <row r="93" spans="1:26" s="1006" customFormat="1" ht="15.75">
      <c r="A93" s="1077"/>
      <c r="B93" s="1098" t="s">
        <v>1119</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767" t="s">
        <v>1120</v>
      </c>
      <c r="T93" s="1768"/>
      <c r="U93" s="1769"/>
      <c r="V93" s="1064"/>
      <c r="W93" s="1005"/>
      <c r="X93" s="1005"/>
      <c r="Y93" s="1005"/>
      <c r="Z93" s="1005"/>
    </row>
    <row r="94" spans="1:26" s="1006" customFormat="1" ht="15.75">
      <c r="A94" s="1077"/>
      <c r="B94" s="1256" t="s">
        <v>1121</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797" t="s">
        <v>1122</v>
      </c>
      <c r="T94" s="1798"/>
      <c r="U94" s="1799"/>
      <c r="V94" s="1064"/>
      <c r="W94" s="1005"/>
      <c r="X94" s="1005"/>
      <c r="Y94" s="1005"/>
      <c r="Z94" s="1005"/>
    </row>
    <row r="95" spans="1:26" s="1006" customFormat="1" ht="15.75">
      <c r="A95" s="1077"/>
      <c r="B95" s="1110" t="s">
        <v>1123</v>
      </c>
      <c r="C95" s="1111"/>
      <c r="D95" s="1112"/>
      <c r="E95" s="1007"/>
      <c r="F95" s="1113">
        <f>+ROUND(+SUM(F91:F94),0)</f>
        <v>0</v>
      </c>
      <c r="G95" s="1114">
        <f>+ROUND(+SUM(G91:G94),0)</f>
        <v>0</v>
      </c>
      <c r="H95" s="1007"/>
      <c r="I95" s="1113">
        <f>+ROUND(+SUM(I91:I94),0)</f>
        <v>0</v>
      </c>
      <c r="J95" s="1114">
        <f>+ROUND(+SUM(J91:J94),0)</f>
        <v>0</v>
      </c>
      <c r="K95" s="1083"/>
      <c r="L95" s="1114">
        <f>+ROUND(+SUM(L91:L94),0)</f>
        <v>0</v>
      </c>
      <c r="M95" s="1083"/>
      <c r="N95" s="1115">
        <f>+ROUND(+SUM(N91:N94),0)</f>
        <v>0</v>
      </c>
      <c r="O95" s="1085"/>
      <c r="P95" s="1113">
        <f>+ROUND(+SUM(P91:P94),0)</f>
        <v>0</v>
      </c>
      <c r="Q95" s="1114">
        <f>+ROUND(+SUM(Q91:Q94),0)</f>
        <v>0</v>
      </c>
      <c r="R95" s="1034"/>
      <c r="S95" s="1782" t="s">
        <v>1124</v>
      </c>
      <c r="T95" s="1783"/>
      <c r="U95" s="1784"/>
      <c r="V95" s="1064"/>
      <c r="W95" s="1005"/>
      <c r="X95" s="1005"/>
      <c r="Y95" s="1005"/>
      <c r="Z95" s="1005"/>
    </row>
    <row r="96" spans="1:26" s="1006" customFormat="1" ht="15.75">
      <c r="A96" s="1077"/>
      <c r="B96" s="1086" t="s">
        <v>1125</v>
      </c>
      <c r="C96" s="1087"/>
      <c r="D96" s="1088"/>
      <c r="E96" s="1007"/>
      <c r="F96" s="1081"/>
      <c r="G96" s="1082"/>
      <c r="H96" s="1007"/>
      <c r="I96" s="1081"/>
      <c r="J96" s="1082"/>
      <c r="K96" s="1083"/>
      <c r="L96" s="1082"/>
      <c r="M96" s="1083"/>
      <c r="N96" s="1116"/>
      <c r="O96" s="1085"/>
      <c r="P96" s="1081"/>
      <c r="Q96" s="1082"/>
      <c r="R96" s="1034"/>
      <c r="S96" s="1086" t="s">
        <v>1125</v>
      </c>
      <c r="T96" s="1087"/>
      <c r="U96" s="1088"/>
      <c r="V96" s="1064"/>
      <c r="W96" s="1005"/>
      <c r="X96" s="1005"/>
      <c r="Y96" s="1005"/>
      <c r="Z96" s="1005"/>
    </row>
    <row r="97" spans="1:26" s="1006" customFormat="1" ht="15.75">
      <c r="A97" s="1077"/>
      <c r="B97" s="1092" t="s">
        <v>1126</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776" t="s">
        <v>1127</v>
      </c>
      <c r="T97" s="1777"/>
      <c r="U97" s="1778"/>
      <c r="V97" s="1064"/>
      <c r="W97" s="1005"/>
      <c r="X97" s="1005"/>
      <c r="Y97" s="1005"/>
      <c r="Z97" s="1005"/>
    </row>
    <row r="98" spans="1:26" s="1006" customFormat="1" ht="15.75">
      <c r="A98" s="1077"/>
      <c r="B98" s="1104" t="s">
        <v>1128</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767" t="s">
        <v>1129</v>
      </c>
      <c r="T98" s="1768"/>
      <c r="U98" s="1769"/>
      <c r="V98" s="1064"/>
      <c r="W98" s="1005"/>
      <c r="X98" s="1005"/>
      <c r="Y98" s="1005"/>
      <c r="Z98" s="1005"/>
    </row>
    <row r="99" spans="1:26" s="1006" customFormat="1" ht="15.75">
      <c r="A99" s="1077"/>
      <c r="B99" s="1110" t="s">
        <v>1130</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782" t="s">
        <v>1131</v>
      </c>
      <c r="T99" s="1783"/>
      <c r="U99" s="1784"/>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1132</v>
      </c>
      <c r="C101" s="1185"/>
      <c r="D101" s="1186"/>
      <c r="E101" s="1007"/>
      <c r="F101" s="1187">
        <f>+ROUND(F89+F95+F99,0)</f>
        <v>0</v>
      </c>
      <c r="G101" s="1188">
        <f>+ROUND(G89+G95+G99,0)</f>
        <v>0</v>
      </c>
      <c r="H101" s="1007"/>
      <c r="I101" s="1187">
        <f>+ROUND(I89+I95+I99,0)</f>
        <v>0</v>
      </c>
      <c r="J101" s="1188">
        <f>+ROUND(J89+J95+J99,0)</f>
        <v>0</v>
      </c>
      <c r="K101" s="1083"/>
      <c r="L101" s="1188">
        <f>+ROUND(L89+L95+L99,0)</f>
        <v>0</v>
      </c>
      <c r="M101" s="1083"/>
      <c r="N101" s="1189">
        <f>+ROUND(N89+N95+N99,0)</f>
        <v>0</v>
      </c>
      <c r="O101" s="1190"/>
      <c r="P101" s="1187">
        <f>+ROUND(P89+P95+P99,0)</f>
        <v>0</v>
      </c>
      <c r="Q101" s="1188">
        <f>+ROUND(Q89+Q95+Q99,0)</f>
        <v>0</v>
      </c>
      <c r="R101" s="1034"/>
      <c r="S101" s="1794" t="s">
        <v>1133</v>
      </c>
      <c r="T101" s="1795"/>
      <c r="U101" s="1796"/>
      <c r="V101" s="1064"/>
      <c r="W101" s="1005"/>
      <c r="X101" s="1005"/>
      <c r="Y101" s="1005"/>
      <c r="Z101" s="1005"/>
    </row>
    <row r="102" spans="1:26" s="1006" customFormat="1" ht="15.75">
      <c r="A102" s="1077"/>
      <c r="B102" s="1078" t="s">
        <v>1134</v>
      </c>
      <c r="C102" s="1079"/>
      <c r="D102" s="1080"/>
      <c r="E102" s="1007"/>
      <c r="F102" s="1089"/>
      <c r="G102" s="1090"/>
      <c r="H102" s="1007"/>
      <c r="I102" s="1089"/>
      <c r="J102" s="1090"/>
      <c r="K102" s="1083"/>
      <c r="L102" s="1090"/>
      <c r="M102" s="1083"/>
      <c r="N102" s="1120"/>
      <c r="O102" s="1085"/>
      <c r="P102" s="1089"/>
      <c r="Q102" s="1090"/>
      <c r="R102" s="1034"/>
      <c r="S102" s="1259" t="s">
        <v>1134</v>
      </c>
      <c r="T102" s="1260"/>
      <c r="U102" s="1261"/>
      <c r="V102" s="1064"/>
      <c r="W102" s="1005"/>
      <c r="X102" s="1005"/>
      <c r="Y102" s="1005"/>
      <c r="Z102" s="1005"/>
    </row>
    <row r="103" spans="1:26" s="1006" customFormat="1" ht="15.75">
      <c r="A103" s="1077"/>
      <c r="B103" s="1253" t="s">
        <v>1135</v>
      </c>
      <c r="C103" s="1254"/>
      <c r="D103" s="1255"/>
      <c r="E103" s="1007"/>
      <c r="F103" s="1095"/>
      <c r="G103" s="1096"/>
      <c r="H103" s="1007"/>
      <c r="I103" s="1095"/>
      <c r="J103" s="1096"/>
      <c r="K103" s="1083"/>
      <c r="L103" s="1096"/>
      <c r="M103" s="1083"/>
      <c r="N103" s="1097"/>
      <c r="O103" s="1085"/>
      <c r="P103" s="1095"/>
      <c r="Q103" s="1096"/>
      <c r="R103" s="1034"/>
      <c r="S103" s="1262" t="s">
        <v>1135</v>
      </c>
      <c r="T103" s="1263"/>
      <c r="U103" s="1264"/>
      <c r="V103" s="1064"/>
      <c r="W103" s="1005"/>
      <c r="X103" s="1005"/>
      <c r="Y103" s="1005"/>
      <c r="Z103" s="1005"/>
    </row>
    <row r="104" spans="1:26" s="1006" customFormat="1" ht="15.75">
      <c r="A104" s="1077"/>
      <c r="B104" s="1098" t="s">
        <v>1136</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776" t="s">
        <v>1137</v>
      </c>
      <c r="T104" s="1777"/>
      <c r="U104" s="1778"/>
      <c r="V104" s="1064"/>
      <c r="W104" s="1005"/>
      <c r="X104" s="1005"/>
      <c r="Y104" s="1005"/>
      <c r="Z104" s="1005"/>
    </row>
    <row r="105" spans="1:26" s="1006" customFormat="1" ht="15.75">
      <c r="A105" s="1077"/>
      <c r="B105" s="1104" t="s">
        <v>1138</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767" t="s">
        <v>1139</v>
      </c>
      <c r="T105" s="1768"/>
      <c r="U105" s="1769"/>
      <c r="V105" s="1064"/>
      <c r="W105" s="1005"/>
      <c r="X105" s="1005"/>
      <c r="Y105" s="1005"/>
      <c r="Z105" s="1005"/>
    </row>
    <row r="106" spans="1:26" s="1006" customFormat="1" ht="15.75">
      <c r="A106" s="1077"/>
      <c r="B106" s="1192" t="s">
        <v>1140</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782" t="s">
        <v>1141</v>
      </c>
      <c r="T106" s="1783"/>
      <c r="U106" s="1784"/>
      <c r="V106" s="1064"/>
      <c r="W106" s="1005"/>
      <c r="X106" s="1005"/>
      <c r="Y106" s="1005"/>
      <c r="Z106" s="1005"/>
    </row>
    <row r="107" spans="1:26" s="1006" customFormat="1" ht="15.75">
      <c r="A107" s="1077"/>
      <c r="B107" s="1086" t="s">
        <v>1142</v>
      </c>
      <c r="C107" s="1087"/>
      <c r="D107" s="1088"/>
      <c r="E107" s="1007"/>
      <c r="F107" s="1081"/>
      <c r="G107" s="1082"/>
      <c r="H107" s="1007"/>
      <c r="I107" s="1081"/>
      <c r="J107" s="1082"/>
      <c r="K107" s="1083"/>
      <c r="L107" s="1082"/>
      <c r="M107" s="1083"/>
      <c r="N107" s="1116"/>
      <c r="O107" s="1085"/>
      <c r="P107" s="1081"/>
      <c r="Q107" s="1082"/>
      <c r="R107" s="1034"/>
      <c r="S107" s="1265" t="s">
        <v>1142</v>
      </c>
      <c r="T107" s="1266"/>
      <c r="U107" s="1267"/>
      <c r="V107" s="1064"/>
      <c r="W107" s="1005"/>
      <c r="X107" s="1005"/>
      <c r="Y107" s="1005"/>
      <c r="Z107" s="1005"/>
    </row>
    <row r="108" spans="1:26" s="1006" customFormat="1" ht="15.75">
      <c r="A108" s="1077"/>
      <c r="B108" s="1092" t="s">
        <v>1143</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788" t="s">
        <v>1144</v>
      </c>
      <c r="T108" s="1789"/>
      <c r="U108" s="1790"/>
      <c r="V108" s="1064"/>
      <c r="W108" s="1005"/>
      <c r="X108" s="1005"/>
      <c r="Y108" s="1005"/>
      <c r="Z108" s="1005"/>
    </row>
    <row r="109" spans="1:26" s="1006" customFormat="1" ht="15.75">
      <c r="A109" s="1077"/>
      <c r="B109" s="1104" t="s">
        <v>1145</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791" t="s">
        <v>1146</v>
      </c>
      <c r="T109" s="1792"/>
      <c r="U109" s="1793"/>
      <c r="V109" s="1064"/>
      <c r="W109" s="1005"/>
      <c r="X109" s="1005"/>
      <c r="Y109" s="1005"/>
      <c r="Z109" s="1005"/>
    </row>
    <row r="110" spans="1:26" s="1006" customFormat="1" ht="15.75">
      <c r="A110" s="1077"/>
      <c r="B110" s="1192" t="s">
        <v>1147</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782" t="s">
        <v>1148</v>
      </c>
      <c r="T110" s="1783"/>
      <c r="U110" s="1784"/>
      <c r="V110" s="1064"/>
      <c r="W110" s="1005"/>
      <c r="X110" s="1005"/>
      <c r="Y110" s="1005"/>
      <c r="Z110" s="1005"/>
    </row>
    <row r="111" spans="1:26" s="1006" customFormat="1" ht="15.75">
      <c r="A111" s="1077"/>
      <c r="B111" s="1086" t="s">
        <v>1149</v>
      </c>
      <c r="C111" s="1087"/>
      <c r="D111" s="1088"/>
      <c r="E111" s="1007"/>
      <c r="F111" s="1081"/>
      <c r="G111" s="1082"/>
      <c r="H111" s="1007"/>
      <c r="I111" s="1081"/>
      <c r="J111" s="1082"/>
      <c r="K111" s="1083"/>
      <c r="L111" s="1082"/>
      <c r="M111" s="1083"/>
      <c r="N111" s="1116"/>
      <c r="O111" s="1085"/>
      <c r="P111" s="1081"/>
      <c r="Q111" s="1082"/>
      <c r="R111" s="1034"/>
      <c r="S111" s="1265" t="s">
        <v>1149</v>
      </c>
      <c r="T111" s="1266"/>
      <c r="U111" s="1267"/>
      <c r="V111" s="1064"/>
      <c r="W111" s="1005"/>
      <c r="X111" s="1005"/>
      <c r="Y111" s="1005"/>
      <c r="Z111" s="1005"/>
    </row>
    <row r="112" spans="1:26" s="1006" customFormat="1" ht="15.75">
      <c r="A112" s="1077"/>
      <c r="B112" s="1092" t="s">
        <v>1150</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776" t="s">
        <v>1151</v>
      </c>
      <c r="T112" s="1777"/>
      <c r="U112" s="1778"/>
      <c r="V112" s="1064"/>
      <c r="W112" s="1005"/>
      <c r="X112" s="1005"/>
      <c r="Y112" s="1005"/>
      <c r="Z112" s="1005"/>
    </row>
    <row r="113" spans="1:26" s="1006" customFormat="1" ht="15.75">
      <c r="A113" s="1077"/>
      <c r="B113" s="1104" t="s">
        <v>1152</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767" t="s">
        <v>1153</v>
      </c>
      <c r="T113" s="1768"/>
      <c r="U113" s="1769"/>
      <c r="V113" s="1064"/>
      <c r="W113" s="1005"/>
      <c r="X113" s="1005"/>
      <c r="Y113" s="1005"/>
      <c r="Z113" s="1005"/>
    </row>
    <row r="114" spans="1:26" s="1006" customFormat="1" ht="15.75">
      <c r="A114" s="1077"/>
      <c r="B114" s="1192" t="s">
        <v>1154</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782" t="s">
        <v>1155</v>
      </c>
      <c r="T114" s="1783"/>
      <c r="U114" s="1784"/>
      <c r="V114" s="1064"/>
      <c r="W114" s="1005"/>
      <c r="X114" s="1005"/>
      <c r="Y114" s="1005"/>
      <c r="Z114" s="1005"/>
    </row>
    <row r="115" spans="1:26" s="1006" customFormat="1" ht="15.75">
      <c r="A115" s="1077"/>
      <c r="B115" s="1086" t="s">
        <v>1156</v>
      </c>
      <c r="C115" s="1087"/>
      <c r="D115" s="1088"/>
      <c r="E115" s="1191"/>
      <c r="F115" s="1089"/>
      <c r="G115" s="1090"/>
      <c r="H115" s="1007"/>
      <c r="I115" s="1089"/>
      <c r="J115" s="1090"/>
      <c r="K115" s="1083"/>
      <c r="L115" s="1090"/>
      <c r="M115" s="1083"/>
      <c r="N115" s="1120"/>
      <c r="O115" s="1085"/>
      <c r="P115" s="1089"/>
      <c r="Q115" s="1090"/>
      <c r="R115" s="1034"/>
      <c r="S115" s="1265" t="s">
        <v>1156</v>
      </c>
      <c r="T115" s="1266"/>
      <c r="U115" s="1267"/>
      <c r="V115" s="1064"/>
      <c r="W115" s="1005"/>
      <c r="X115" s="1005"/>
      <c r="Y115" s="1005"/>
      <c r="Z115" s="1005"/>
    </row>
    <row r="116" spans="1:26" s="1006" customFormat="1" ht="15.75">
      <c r="A116" s="1077"/>
      <c r="B116" s="1092" t="s">
        <v>1157</v>
      </c>
      <c r="C116" s="1093"/>
      <c r="D116" s="1094"/>
      <c r="E116" s="1191"/>
      <c r="F116" s="1089">
        <f>+IF($P$2=0,$P116,0)</f>
        <v>0</v>
      </c>
      <c r="G116" s="1090">
        <f>+IF($P$2=0,$Q116,0)</f>
        <v>0</v>
      </c>
      <c r="H116" s="1007"/>
      <c r="I116" s="1089">
        <f>+IF(OR($P$2=98,$P$2=42,$P$2=96,$P$2=97),$P116,0)</f>
        <v>0</v>
      </c>
      <c r="J116" s="1090">
        <f>+IF(OR($P$2=98,$P$2=42,$P$2=96,$P$2=97),$Q116,0)</f>
        <v>0</v>
      </c>
      <c r="K116" s="1083"/>
      <c r="L116" s="1090">
        <f>+IF($P$2=33,$Q116,0)</f>
        <v>0</v>
      </c>
      <c r="M116" s="1083"/>
      <c r="N116" s="1120">
        <f>+ROUND(+G116+J116+L116,0)</f>
        <v>0</v>
      </c>
      <c r="O116" s="1085"/>
      <c r="P116" s="1089">
        <f>+ROUND(OTCHET!E548+OTCHET!E549+OTCHET!E565+OTCHET!E566,0)</f>
        <v>0</v>
      </c>
      <c r="Q116" s="1090">
        <f>+ROUND(OTCHET!L548+OTCHET!L549+OTCHET!L565+OTCHET!L566,0)</f>
        <v>0</v>
      </c>
      <c r="R116" s="1034"/>
      <c r="S116" s="1776" t="s">
        <v>1158</v>
      </c>
      <c r="T116" s="1777"/>
      <c r="U116" s="1778"/>
      <c r="V116" s="1064"/>
      <c r="W116" s="1005"/>
      <c r="X116" s="1005"/>
      <c r="Y116" s="1005"/>
      <c r="Z116" s="1005"/>
    </row>
    <row r="117" spans="1:26" s="1006" customFormat="1" ht="15.75">
      <c r="A117" s="1077"/>
      <c r="B117" s="1104" t="s">
        <v>1159</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767" t="s">
        <v>1160</v>
      </c>
      <c r="T117" s="1768"/>
      <c r="U117" s="1769"/>
      <c r="V117" s="1064"/>
      <c r="W117" s="1005"/>
      <c r="X117" s="1005"/>
      <c r="Y117" s="1005"/>
      <c r="Z117" s="1005"/>
    </row>
    <row r="118" spans="1:26" s="1006" customFormat="1" ht="15.75">
      <c r="A118" s="1077"/>
      <c r="B118" s="1192" t="s">
        <v>1161</v>
      </c>
      <c r="C118" s="1193"/>
      <c r="D118" s="1194"/>
      <c r="E118" s="1007"/>
      <c r="F118" s="1195">
        <f>+ROUND(+SUM(F116:F117),0)</f>
        <v>0</v>
      </c>
      <c r="G118" s="1196">
        <f>+ROUND(+SUM(G116:G117),0)</f>
        <v>0</v>
      </c>
      <c r="H118" s="1007"/>
      <c r="I118" s="1195">
        <f>+ROUND(+SUM(I116:I117),0)</f>
        <v>0</v>
      </c>
      <c r="J118" s="1196">
        <f>+ROUND(+SUM(J116:J117),0)</f>
        <v>0</v>
      </c>
      <c r="K118" s="1083"/>
      <c r="L118" s="1196">
        <f>+ROUND(+SUM(L116:L117),0)</f>
        <v>0</v>
      </c>
      <c r="M118" s="1083"/>
      <c r="N118" s="1197">
        <f>+ROUND(+SUM(N116:N117),0)</f>
        <v>0</v>
      </c>
      <c r="O118" s="1085"/>
      <c r="P118" s="1195">
        <f>+ROUND(+SUM(P116:P117),0)</f>
        <v>0</v>
      </c>
      <c r="Q118" s="1196">
        <f>+ROUND(+SUM(Q116:Q117),0)</f>
        <v>0</v>
      </c>
      <c r="R118" s="1034"/>
      <c r="S118" s="1782" t="s">
        <v>1162</v>
      </c>
      <c r="T118" s="1783"/>
      <c r="U118" s="1784"/>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1163</v>
      </c>
      <c r="C120" s="1217"/>
      <c r="D120" s="1218"/>
      <c r="E120" s="1007"/>
      <c r="F120" s="1268">
        <f>+ROUND(F106+F110+F114+F118,0)</f>
        <v>0</v>
      </c>
      <c r="G120" s="1221">
        <f>+ROUND(G106+G110+G114+G118,0)</f>
        <v>0</v>
      </c>
      <c r="H120" s="1007"/>
      <c r="I120" s="1268">
        <f>+ROUND(I106+I110+I114+I118,0)</f>
        <v>0</v>
      </c>
      <c r="J120" s="1221">
        <f>+ROUND(J106+J110+J114+J118,0)</f>
        <v>0</v>
      </c>
      <c r="K120" s="1083"/>
      <c r="L120" s="1221">
        <f>+ROUND(L106+L110+L114+L118,0)</f>
        <v>0</v>
      </c>
      <c r="M120" s="1083"/>
      <c r="N120" s="1222">
        <f>+ROUND(N106+N110+N114+N118,0)</f>
        <v>0</v>
      </c>
      <c r="O120" s="1085"/>
      <c r="P120" s="1268">
        <f>+ROUND(P106+P110+P114+P118,0)</f>
        <v>0</v>
      </c>
      <c r="Q120" s="1221">
        <f>+ROUND(Q106+Q110+Q114+Q118,0)</f>
        <v>0</v>
      </c>
      <c r="R120" s="1034"/>
      <c r="S120" s="1785" t="s">
        <v>1164</v>
      </c>
      <c r="T120" s="1786"/>
      <c r="U120" s="1787"/>
      <c r="V120" s="1223"/>
      <c r="W120" s="1224"/>
      <c r="X120" s="1225"/>
      <c r="Y120" s="1224"/>
      <c r="Z120" s="1224"/>
    </row>
    <row r="121" spans="1:26" s="1006" customFormat="1" ht="15.75">
      <c r="A121" s="1077"/>
      <c r="B121" s="1078" t="s">
        <v>1165</v>
      </c>
      <c r="C121" s="1079"/>
      <c r="D121" s="1080"/>
      <c r="E121" s="1007"/>
      <c r="F121" s="1089"/>
      <c r="G121" s="1090"/>
      <c r="H121" s="1007"/>
      <c r="I121" s="1089"/>
      <c r="J121" s="1090"/>
      <c r="K121" s="1083"/>
      <c r="L121" s="1090"/>
      <c r="M121" s="1083"/>
      <c r="N121" s="1120"/>
      <c r="O121" s="1085"/>
      <c r="P121" s="1089"/>
      <c r="Q121" s="1090"/>
      <c r="R121" s="1034"/>
      <c r="S121" s="1259" t="s">
        <v>1165</v>
      </c>
      <c r="T121" s="1260"/>
      <c r="U121" s="1261"/>
      <c r="V121" s="1064"/>
      <c r="W121" s="1005"/>
      <c r="X121" s="1005"/>
      <c r="Y121" s="1005"/>
      <c r="Z121" s="1005"/>
    </row>
    <row r="122" spans="1:26" s="1006" customFormat="1" ht="15.75">
      <c r="A122" s="1077"/>
      <c r="B122" s="1092" t="s">
        <v>1166</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776" t="s">
        <v>1167</v>
      </c>
      <c r="T122" s="1777"/>
      <c r="U122" s="1778"/>
      <c r="V122" s="1064"/>
      <c r="W122" s="1005"/>
      <c r="X122" s="1005"/>
      <c r="Y122" s="1005"/>
      <c r="Z122" s="1005"/>
    </row>
    <row r="123" spans="1:26" s="1006" customFormat="1" ht="15.75">
      <c r="A123" s="1077"/>
      <c r="B123" s="1098" t="s">
        <v>1168</v>
      </c>
      <c r="C123" s="1099"/>
      <c r="D123" s="1100"/>
      <c r="E123" s="1007"/>
      <c r="F123" s="1107">
        <f>+IF($P$2=0,$P123,0)</f>
        <v>0</v>
      </c>
      <c r="G123" s="1108">
        <f>+IF($P$2=0,$Q123,0)</f>
        <v>0</v>
      </c>
      <c r="H123" s="1007"/>
      <c r="I123" s="1107">
        <f>+IF(OR($P$2=98,$P$2=42,$P$2=96,$P$2=97),$P123,0)</f>
        <v>0</v>
      </c>
      <c r="J123" s="1108">
        <f>+IF(OR($P$2=98,$P$2=42,$P$2=96,$P$2=97),$Q123,0)</f>
        <v>0</v>
      </c>
      <c r="K123" s="1083"/>
      <c r="L123" s="1108">
        <f>+IF($P$2=33,$Q123,0)</f>
        <v>0</v>
      </c>
      <c r="M123" s="1083"/>
      <c r="N123" s="1109">
        <f>+ROUND(+G123+J123+L123,0)</f>
        <v>0</v>
      </c>
      <c r="O123" s="1085"/>
      <c r="P123" s="1107">
        <f>+ROUND(OTCHET!E527,0)</f>
        <v>0</v>
      </c>
      <c r="Q123" s="1108">
        <f>+ROUND(OTCHET!L527,0)</f>
        <v>0</v>
      </c>
      <c r="R123" s="1034"/>
      <c r="S123" s="1359" t="s">
        <v>1169</v>
      </c>
      <c r="T123" s="1360"/>
      <c r="U123" s="1361"/>
      <c r="V123" s="1064"/>
      <c r="W123" s="1005"/>
      <c r="X123" s="1005"/>
      <c r="Y123" s="1005"/>
      <c r="Z123" s="1005"/>
    </row>
    <row r="124" spans="1:26" s="1006" customFormat="1" ht="15.75">
      <c r="A124" s="1077"/>
      <c r="B124" s="1098" t="s">
        <v>1170</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767" t="s">
        <v>1171</v>
      </c>
      <c r="T124" s="1768"/>
      <c r="U124" s="1769"/>
      <c r="V124" s="1064"/>
      <c r="W124" s="1005"/>
      <c r="X124" s="1005"/>
      <c r="Y124" s="1005"/>
      <c r="Z124" s="1005"/>
    </row>
    <row r="125" spans="1:26" s="1006" customFormat="1" ht="4.5" customHeight="1">
      <c r="A125" s="1077"/>
      <c r="B125" s="1584" t="s">
        <v>1977</v>
      </c>
      <c r="C125" s="1585"/>
      <c r="D125" s="1586"/>
      <c r="E125" s="1007"/>
      <c r="F125" s="1587">
        <f>+IF($P$2=0,$P125,0)</f>
        <v>0</v>
      </c>
      <c r="G125" s="1588">
        <f>+IF($P$2=0,$Q125,0)</f>
        <v>0</v>
      </c>
      <c r="H125" s="1007"/>
      <c r="I125" s="1587"/>
      <c r="J125" s="1588"/>
      <c r="K125" s="1083"/>
      <c r="L125" s="1588"/>
      <c r="M125" s="1083"/>
      <c r="N125" s="1589">
        <f>+ROUND(+G125+J125+L125,0)</f>
        <v>0</v>
      </c>
      <c r="O125" s="1085"/>
      <c r="P125" s="1587">
        <f>+ROUND(+IF(AND(OTCHET!$F$12="9900",+OTCHET!$E$15=0,+(OTCHET!E592+OTCHET!E593)&gt;0,+(OTCHET!E590+OTCHET!E591)&lt;0),+OTCHET!E589,0),0)</f>
        <v>0</v>
      </c>
      <c r="Q125" s="1588">
        <f>+ROUND(+IF(AND(OTCHET!$F$12="9900",+OTCHET!$E$15=0,+(OTCHET!L592+OTCHET!L593)&gt;=0,+(OTCHET!L590+OTCHET!L591)&lt;=0),+OTCHET!L589,0),0)</f>
        <v>0</v>
      </c>
      <c r="R125" s="1034"/>
      <c r="S125" s="1590" t="s">
        <v>1978</v>
      </c>
      <c r="T125" s="1591"/>
      <c r="U125" s="1592"/>
      <c r="V125" s="1064"/>
      <c r="W125" s="1005"/>
      <c r="X125" s="1005"/>
      <c r="Y125" s="1005"/>
      <c r="Z125" s="1005"/>
    </row>
    <row r="126" spans="1:26" s="1006" customFormat="1" ht="15.75">
      <c r="A126" s="1077"/>
      <c r="B126" s="1269" t="s">
        <v>1172</v>
      </c>
      <c r="C126" s="1270"/>
      <c r="D126" s="1271"/>
      <c r="E126" s="1007"/>
      <c r="F126" s="1272"/>
      <c r="G126" s="1273"/>
      <c r="H126" s="1007"/>
      <c r="I126" s="1272"/>
      <c r="J126" s="1273"/>
      <c r="K126" s="1083"/>
      <c r="L126" s="1273"/>
      <c r="M126" s="1083"/>
      <c r="N126" s="1274">
        <f>+ROUND(+G126+J126+L126,0)</f>
        <v>0</v>
      </c>
      <c r="O126" s="1085"/>
      <c r="P126" s="1272"/>
      <c r="Q126" s="1273"/>
      <c r="R126" s="1034"/>
      <c r="S126" s="1770" t="s">
        <v>1173</v>
      </c>
      <c r="T126" s="1771"/>
      <c r="U126" s="1772"/>
      <c r="V126" s="1064"/>
      <c r="W126" s="1005"/>
      <c r="X126" s="1005"/>
      <c r="Y126" s="1005"/>
      <c r="Z126" s="1005"/>
    </row>
    <row r="127" spans="1:26" s="1006" customFormat="1" ht="16.5" thickBot="1">
      <c r="A127" s="1077"/>
      <c r="B127" s="1275" t="s">
        <v>1174</v>
      </c>
      <c r="C127" s="1227"/>
      <c r="D127" s="1228"/>
      <c r="E127" s="1007"/>
      <c r="F127" s="1229">
        <f>+ROUND(+SUM(F122:F126),0)</f>
        <v>0</v>
      </c>
      <c r="G127" s="1230">
        <f>+ROUND(+SUM(G122:G126),0)</f>
        <v>0</v>
      </c>
      <c r="H127" s="1007"/>
      <c r="I127" s="1229">
        <f>+ROUND(+SUM(I122:I126),0)</f>
        <v>0</v>
      </c>
      <c r="J127" s="1230">
        <f>+ROUND(+SUM(J122:J126),0)</f>
        <v>0</v>
      </c>
      <c r="K127" s="1083"/>
      <c r="L127" s="1230">
        <f>+ROUND(+SUM(L122:L126),0)</f>
        <v>0</v>
      </c>
      <c r="M127" s="1083"/>
      <c r="N127" s="1231">
        <f>+ROUND(+SUM(N122:N126),0)</f>
        <v>0</v>
      </c>
      <c r="O127" s="1085"/>
      <c r="P127" s="1229">
        <f>+ROUND(+SUM(P122:P126),0)</f>
        <v>0</v>
      </c>
      <c r="Q127" s="1230">
        <f>+ROUND(+SUM(Q122:Q126),0)</f>
        <v>0</v>
      </c>
      <c r="R127" s="1034"/>
      <c r="S127" s="1773" t="s">
        <v>1175</v>
      </c>
      <c r="T127" s="1774"/>
      <c r="U127" s="1775"/>
      <c r="V127" s="1223"/>
      <c r="W127" s="1224"/>
      <c r="X127" s="1225"/>
      <c r="Y127" s="1224"/>
      <c r="Z127" s="1224"/>
    </row>
    <row r="128" spans="1:26" s="1006" customFormat="1" ht="15.75">
      <c r="A128" s="1077"/>
      <c r="B128" s="1078" t="s">
        <v>1176</v>
      </c>
      <c r="C128" s="1079"/>
      <c r="D128" s="1080"/>
      <c r="E128" s="1191"/>
      <c r="F128" s="1089"/>
      <c r="G128" s="1090"/>
      <c r="H128" s="1007"/>
      <c r="I128" s="1089"/>
      <c r="J128" s="1090"/>
      <c r="K128" s="1083"/>
      <c r="L128" s="1090"/>
      <c r="M128" s="1083"/>
      <c r="N128" s="1120"/>
      <c r="O128" s="1085"/>
      <c r="P128" s="1089"/>
      <c r="Q128" s="1090"/>
      <c r="R128" s="1034"/>
      <c r="S128" s="1259" t="s">
        <v>1176</v>
      </c>
      <c r="T128" s="1260"/>
      <c r="U128" s="1261"/>
      <c r="V128" s="1064"/>
      <c r="W128" s="1005"/>
      <c r="X128" s="1005"/>
      <c r="Y128" s="1005"/>
      <c r="Z128" s="1005"/>
    </row>
    <row r="129" spans="1:26" s="1006" customFormat="1" ht="15.75">
      <c r="A129" s="1077"/>
      <c r="B129" s="1092" t="s">
        <v>1177</v>
      </c>
      <c r="C129" s="1093"/>
      <c r="D129" s="1094"/>
      <c r="E129" s="1007"/>
      <c r="F129" s="1095">
        <f>+IF($P$2=0,$P129,0)</f>
        <v>0</v>
      </c>
      <c r="G129" s="1096">
        <f>+IF($P$2=0,$Q129,0)</f>
        <v>0</v>
      </c>
      <c r="H129" s="1007"/>
      <c r="I129" s="1095">
        <f>+IF(OR($P$2=98,$P$2=42,$P$2=96,$P$2=97),$P129,0)</f>
        <v>0</v>
      </c>
      <c r="J129" s="1096">
        <f>+IF(OR($P$2=98,$P$2=42,$P$2=96,$P$2=97),$Q129,0)</f>
        <v>0</v>
      </c>
      <c r="K129" s="1083"/>
      <c r="L129" s="1096">
        <f>+IF($P$2=33,$Q129,0)</f>
        <v>0</v>
      </c>
      <c r="M129" s="1083"/>
      <c r="N129" s="1097">
        <f>+ROUND(+G129+J129+L129,0)</f>
        <v>0</v>
      </c>
      <c r="O129" s="1085"/>
      <c r="P129" s="1095">
        <f>+ROUND(+SUM(OTCHET!E570:E575)+SUM(OTCHET!E584:E585)+IF(AND(OTCHET!$F$12=9900,+OTCHET!$E$15=0),0,SUM(OTCHET!E590:E591)),0)</f>
        <v>0</v>
      </c>
      <c r="Q129" s="1096">
        <f>+ROUND(+SUM(OTCHET!L570:L575)+SUM(OTCHET!L584:L585)+IF(AND(OTCHET!$F$12=9900,+OTCHET!$E$15=0),0,SUM(OTCHET!L590:L591)),0)</f>
        <v>0</v>
      </c>
      <c r="R129" s="1034"/>
      <c r="S129" s="1776" t="s">
        <v>1178</v>
      </c>
      <c r="T129" s="1777"/>
      <c r="U129" s="1778"/>
      <c r="V129" s="1064"/>
      <c r="W129" s="1005"/>
      <c r="X129" s="1005"/>
      <c r="Y129" s="1005"/>
      <c r="Z129" s="1005"/>
    </row>
    <row r="130" spans="1:26" s="1006" customFormat="1" ht="15.75">
      <c r="A130" s="1077"/>
      <c r="B130" s="1098" t="s">
        <v>1179</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767" t="s">
        <v>1180</v>
      </c>
      <c r="T130" s="1768"/>
      <c r="U130" s="1769"/>
      <c r="V130" s="1064"/>
      <c r="W130" s="1005"/>
      <c r="X130" s="1005"/>
      <c r="Y130" s="1005"/>
      <c r="Z130" s="1005"/>
    </row>
    <row r="131" spans="1:26" s="1006" customFormat="1" ht="15.75">
      <c r="A131" s="1077"/>
      <c r="B131" s="1276" t="s">
        <v>1181</v>
      </c>
      <c r="C131" s="1277"/>
      <c r="D131" s="1278"/>
      <c r="E131" s="1007"/>
      <c r="F131" s="1107">
        <f>+IF($P$2=0,$P131,0)</f>
        <v>0</v>
      </c>
      <c r="G131" s="1108">
        <f>+IF($P$2=0,$Q131,0)</f>
        <v>554019</v>
      </c>
      <c r="H131" s="1007"/>
      <c r="I131" s="1107">
        <f>+IF(OR($P$2=98,$P$2=42,$P$2=96,$P$2=97),$P131,0)</f>
        <v>0</v>
      </c>
      <c r="J131" s="1108">
        <f>+IF(OR($P$2=98,$P$2=42,$P$2=96,$P$2=97),$Q131,0)</f>
        <v>0</v>
      </c>
      <c r="K131" s="1083"/>
      <c r="L131" s="1108">
        <f>+IF($P$2=33,$Q131,0)</f>
        <v>0</v>
      </c>
      <c r="M131" s="1083"/>
      <c r="N131" s="1109">
        <f>+ROUND(+G131+J131+L131,0)</f>
        <v>554019</v>
      </c>
      <c r="O131" s="1085"/>
      <c r="P131" s="1107">
        <f>+ROUND(-SUM(OTCHET!E576:E581)-SUM(OTCHET!E586:E587)-IF(AND(OTCHET!$F$12=9900,+OTCHET!$E$15=0),0,SUM(OTCHET!E592:E593)),0)</f>
        <v>0</v>
      </c>
      <c r="Q131" s="1108">
        <f>+ROUND(-SUM(OTCHET!L576:L581)-SUM(OTCHET!L586:L587)-IF(AND(OTCHET!$F$12=9900,+OTCHET!$E$15=0),0,SUM(OTCHET!L592:L593)),0)</f>
        <v>554019</v>
      </c>
      <c r="R131" s="1034"/>
      <c r="S131" s="1779" t="s">
        <v>1182</v>
      </c>
      <c r="T131" s="1780"/>
      <c r="U131" s="1781"/>
      <c r="V131" s="1064"/>
      <c r="W131" s="1005"/>
      <c r="X131" s="1005"/>
      <c r="Y131" s="1005"/>
      <c r="Z131" s="1005"/>
    </row>
    <row r="132" spans="1:26" s="1006" customFormat="1" ht="16.5" thickBot="1">
      <c r="A132" s="1077"/>
      <c r="B132" s="1279" t="s">
        <v>1183</v>
      </c>
      <c r="C132" s="1280"/>
      <c r="D132" s="1281"/>
      <c r="E132" s="1007"/>
      <c r="F132" s="1282">
        <f>+ROUND(+F131-F129-F130,0)</f>
        <v>0</v>
      </c>
      <c r="G132" s="1283">
        <f>+ROUND(+G131-G129-G130,0)</f>
        <v>554019</v>
      </c>
      <c r="H132" s="1007"/>
      <c r="I132" s="1282">
        <f>+ROUND(+I131-I129-I130,0)</f>
        <v>0</v>
      </c>
      <c r="J132" s="1283">
        <f>+ROUND(+J131-J129-J130,0)</f>
        <v>0</v>
      </c>
      <c r="K132" s="1083"/>
      <c r="L132" s="1283">
        <f>+ROUND(+L131-L129-L130,0)</f>
        <v>0</v>
      </c>
      <c r="M132" s="1083"/>
      <c r="N132" s="1284">
        <f>+ROUND(+N131-N129-N130,0)</f>
        <v>554019</v>
      </c>
      <c r="O132" s="1085"/>
      <c r="P132" s="1282">
        <f>+ROUND(+P131-P129-P130,0)</f>
        <v>0</v>
      </c>
      <c r="Q132" s="1283">
        <f>+ROUND(+Q131-Q129-Q130,0)</f>
        <v>554019</v>
      </c>
      <c r="R132" s="1034"/>
      <c r="S132" s="1761" t="s">
        <v>1184</v>
      </c>
      <c r="T132" s="1762"/>
      <c r="U132" s="1763"/>
      <c r="V132" s="1223"/>
      <c r="W132" s="1224"/>
      <c r="X132" s="1225"/>
      <c r="Y132" s="1224"/>
      <c r="Z132" s="1224"/>
    </row>
    <row r="133" spans="1:26" s="1006" customFormat="1" ht="16.5" customHeight="1" thickTop="1">
      <c r="A133" s="996"/>
      <c r="B133" s="1764">
        <f>+IF(+SUM(F133:N133)=0,0,"Контрола: дефицит/излишък = финансиране с обратен знак (Г. + Д. = 0)")</f>
        <v>0</v>
      </c>
      <c r="C133" s="1764"/>
      <c r="D133" s="1764"/>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1185</v>
      </c>
      <c r="C134" s="1291">
        <f>+OTCHET!B608</f>
        <v>0</v>
      </c>
      <c r="D134" s="1235" t="s">
        <v>1186</v>
      </c>
      <c r="E134" s="1007"/>
      <c r="F134" s="1765"/>
      <c r="G134" s="1765"/>
      <c r="H134" s="1007"/>
      <c r="I134" s="1292" t="s">
        <v>1187</v>
      </c>
      <c r="J134" s="1293"/>
      <c r="K134" s="1007"/>
      <c r="L134" s="1765"/>
      <c r="M134" s="1765"/>
      <c r="N134" s="1765"/>
      <c r="O134" s="1287"/>
      <c r="P134" s="1766"/>
      <c r="Q134" s="1766"/>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1188</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1189</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1190</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1191</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6:U6"/>
    <mergeCell ref="B2:D2"/>
    <mergeCell ref="I2:J2"/>
    <mergeCell ref="L2:N2"/>
    <mergeCell ref="T2:U2"/>
    <mergeCell ref="S4:U4"/>
    <mergeCell ref="S23:U23"/>
    <mergeCell ref="S8:U8"/>
    <mergeCell ref="S9:U9"/>
    <mergeCell ref="S13:U13"/>
    <mergeCell ref="S14:U14"/>
    <mergeCell ref="S16:U16"/>
    <mergeCell ref="S17:U17"/>
    <mergeCell ref="S15:U15"/>
    <mergeCell ref="S18:U18"/>
    <mergeCell ref="S19:U19"/>
    <mergeCell ref="S20:U20"/>
    <mergeCell ref="S21:U21"/>
    <mergeCell ref="S22:U22"/>
    <mergeCell ref="S44:U44"/>
    <mergeCell ref="S25:U25"/>
    <mergeCell ref="S26:U26"/>
    <mergeCell ref="S27:U27"/>
    <mergeCell ref="S28:U28"/>
    <mergeCell ref="S35:U35"/>
    <mergeCell ref="S36:U36"/>
    <mergeCell ref="S37:U37"/>
    <mergeCell ref="S38:U38"/>
    <mergeCell ref="S40:U40"/>
    <mergeCell ref="S42:U42"/>
    <mergeCell ref="S43:U43"/>
    <mergeCell ref="S60:U60"/>
    <mergeCell ref="S45:U45"/>
    <mergeCell ref="S46:U46"/>
    <mergeCell ref="S48:U48"/>
    <mergeCell ref="S51:U51"/>
    <mergeCell ref="S52:U52"/>
    <mergeCell ref="S53:U53"/>
    <mergeCell ref="S54:U54"/>
    <mergeCell ref="S55:U55"/>
    <mergeCell ref="S56:U56"/>
    <mergeCell ref="S58:U58"/>
    <mergeCell ref="S59:U59"/>
    <mergeCell ref="S77:U77"/>
    <mergeCell ref="S61:U61"/>
    <mergeCell ref="S63:U63"/>
    <mergeCell ref="S65:U65"/>
    <mergeCell ref="S66:U66"/>
    <mergeCell ref="S67:U67"/>
    <mergeCell ref="S69:U69"/>
    <mergeCell ref="S70:U70"/>
    <mergeCell ref="S71:U71"/>
    <mergeCell ref="S73:U73"/>
    <mergeCell ref="S74:U74"/>
    <mergeCell ref="S75:U75"/>
    <mergeCell ref="S95:U95"/>
    <mergeCell ref="S79:U79"/>
    <mergeCell ref="S80:U80"/>
    <mergeCell ref="S81:U81"/>
    <mergeCell ref="B82:D82"/>
    <mergeCell ref="S87:U87"/>
    <mergeCell ref="S88:U88"/>
    <mergeCell ref="S89:U89"/>
    <mergeCell ref="S91:U91"/>
    <mergeCell ref="S92:U92"/>
    <mergeCell ref="S93:U93"/>
    <mergeCell ref="S94:U94"/>
    <mergeCell ref="S113:U113"/>
    <mergeCell ref="S97:U97"/>
    <mergeCell ref="S98:U98"/>
    <mergeCell ref="S99:U99"/>
    <mergeCell ref="S101:U101"/>
    <mergeCell ref="S104:U104"/>
    <mergeCell ref="S105:U105"/>
    <mergeCell ref="S106:U106"/>
    <mergeCell ref="S108:U108"/>
    <mergeCell ref="S109:U109"/>
    <mergeCell ref="S110:U110"/>
    <mergeCell ref="S112:U112"/>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1190" priority="47" stopIfTrue="1" operator="notEqual">
      <formula>0</formula>
    </cfRule>
  </conditionalFormatting>
  <conditionalFormatting sqref="B133">
    <cfRule type="cellIs" dxfId="1189" priority="46" stopIfTrue="1" operator="notEqual">
      <formula>0</formula>
    </cfRule>
    <cfRule type="cellIs" dxfId="1188" priority="34" operator="equal">
      <formula>0</formula>
    </cfRule>
  </conditionalFormatting>
  <conditionalFormatting sqref="G2">
    <cfRule type="cellIs" dxfId="1187" priority="6" stopIfTrue="1" operator="notEqual">
      <formula>0</formula>
    </cfRule>
    <cfRule type="cellIs" dxfId="1186" priority="7" stopIfTrue="1" operator="equal">
      <formula>0</formula>
    </cfRule>
    <cfRule type="cellIs" dxfId="1185" priority="8" stopIfTrue="1" operator="equal">
      <formula>0</formula>
    </cfRule>
    <cfRule type="cellIs" dxfId="1184" priority="45" operator="equal">
      <formula>0</formula>
    </cfRule>
  </conditionalFormatting>
  <conditionalFormatting sqref="I2">
    <cfRule type="cellIs" dxfId="1183" priority="44" operator="equal">
      <formula>0</formula>
    </cfRule>
  </conditionalFormatting>
  <conditionalFormatting sqref="F137:G138">
    <cfRule type="cellIs" dxfId="1182" priority="42" stopIfTrue="1" operator="equal">
      <formula>"НЕРАВНЕНИЕ!"</formula>
    </cfRule>
    <cfRule type="cellIs" priority="43" stopIfTrue="1" operator="equal">
      <formula>"НЕРАВНЕНИЕ!"</formula>
    </cfRule>
  </conditionalFormatting>
  <conditionalFormatting sqref="I137:J138 N137:N138">
    <cfRule type="cellIs" dxfId="1181" priority="41" stopIfTrue="1" operator="equal">
      <formula>"НЕРАВНЕНИЕ!"</formula>
    </cfRule>
  </conditionalFormatting>
  <conditionalFormatting sqref="L137:M138">
    <cfRule type="cellIs" dxfId="1180" priority="40" stopIfTrue="1" operator="equal">
      <formula>"НЕРАВНЕНИЕ!"</formula>
    </cfRule>
  </conditionalFormatting>
  <conditionalFormatting sqref="F140:G141">
    <cfRule type="cellIs" dxfId="1179" priority="38" stopIfTrue="1" operator="equal">
      <formula>"НЕРАВНЕНИЕ !"</formula>
    </cfRule>
    <cfRule type="cellIs" priority="39" stopIfTrue="1" operator="equal">
      <formula>"НЕРАВНЕНИЕ !"</formula>
    </cfRule>
  </conditionalFormatting>
  <conditionalFormatting sqref="I140:J141 N140:N141">
    <cfRule type="cellIs" dxfId="1178" priority="37" stopIfTrue="1" operator="equal">
      <formula>"НЕРАВНЕНИЕ !"</formula>
    </cfRule>
  </conditionalFormatting>
  <conditionalFormatting sqref="L140:M141">
    <cfRule type="cellIs" dxfId="1177" priority="36" stopIfTrue="1" operator="equal">
      <formula>"НЕРАВНЕНИЕ !"</formula>
    </cfRule>
  </conditionalFormatting>
  <conditionalFormatting sqref="I140:J141 L140:L141 N140:N141 F140:G141">
    <cfRule type="cellIs" dxfId="1176" priority="35" operator="notEqual">
      <formula>0</formula>
    </cfRule>
  </conditionalFormatting>
  <conditionalFormatting sqref="I133:J133">
    <cfRule type="cellIs" dxfId="1175" priority="33" stopIfTrue="1" operator="notEqual">
      <formula>0</formula>
    </cfRule>
  </conditionalFormatting>
  <conditionalFormatting sqref="L82">
    <cfRule type="cellIs" dxfId="1174" priority="28" stopIfTrue="1" operator="notEqual">
      <formula>0</formula>
    </cfRule>
  </conditionalFormatting>
  <conditionalFormatting sqref="N82">
    <cfRule type="cellIs" dxfId="1173" priority="27" stopIfTrue="1" operator="notEqual">
      <formula>0</formula>
    </cfRule>
  </conditionalFormatting>
  <conditionalFormatting sqref="L133">
    <cfRule type="cellIs" dxfId="1172" priority="32" stopIfTrue="1" operator="notEqual">
      <formula>0</formula>
    </cfRule>
  </conditionalFormatting>
  <conditionalFormatting sqref="N133">
    <cfRule type="cellIs" dxfId="1171" priority="31" stopIfTrue="1" operator="notEqual">
      <formula>0</formula>
    </cfRule>
  </conditionalFormatting>
  <conditionalFormatting sqref="F82:H82">
    <cfRule type="cellIs" dxfId="1170" priority="30" stopIfTrue="1" operator="notEqual">
      <formula>0</formula>
    </cfRule>
  </conditionalFormatting>
  <conditionalFormatting sqref="I82:J82">
    <cfRule type="cellIs" dxfId="1169" priority="29" stopIfTrue="1" operator="notEqual">
      <formula>0</formula>
    </cfRule>
  </conditionalFormatting>
  <conditionalFormatting sqref="B82">
    <cfRule type="cellIs" dxfId="1168" priority="25" operator="equal">
      <formula>0</formula>
    </cfRule>
    <cfRule type="cellIs" dxfId="1167" priority="26" stopIfTrue="1" operator="notEqual">
      <formula>0</formula>
    </cfRule>
  </conditionalFormatting>
  <conditionalFormatting sqref="P133:Q133">
    <cfRule type="cellIs" dxfId="1166" priority="24" stopIfTrue="1" operator="notEqual">
      <formula>0</formula>
    </cfRule>
  </conditionalFormatting>
  <conditionalFormatting sqref="P137:Q138">
    <cfRule type="cellIs" dxfId="1165" priority="22" stopIfTrue="1" operator="equal">
      <formula>"НЕРАВНЕНИЕ!"</formula>
    </cfRule>
    <cfRule type="cellIs" priority="23" stopIfTrue="1" operator="equal">
      <formula>"НЕРАВНЕНИЕ!"</formula>
    </cfRule>
  </conditionalFormatting>
  <conditionalFormatting sqref="P140:Q141">
    <cfRule type="cellIs" dxfId="1164" priority="20" stopIfTrue="1" operator="equal">
      <formula>"НЕРАВНЕНИЕ !"</formula>
    </cfRule>
    <cfRule type="cellIs" priority="21" stopIfTrue="1" operator="equal">
      <formula>"НЕРАВНЕНИЕ !"</formula>
    </cfRule>
  </conditionalFormatting>
  <conditionalFormatting sqref="P140:Q141">
    <cfRule type="cellIs" dxfId="1163" priority="19" operator="notEqual">
      <formula>0</formula>
    </cfRule>
  </conditionalFormatting>
  <conditionalFormatting sqref="P2">
    <cfRule type="cellIs" dxfId="1162" priority="14" stopIfTrue="1" operator="equal">
      <formula>98</formula>
    </cfRule>
    <cfRule type="cellIs" dxfId="1161" priority="15" stopIfTrue="1" operator="equal">
      <formula>96</formula>
    </cfRule>
    <cfRule type="cellIs" dxfId="1160" priority="16" stopIfTrue="1" operator="equal">
      <formula>42</formula>
    </cfRule>
    <cfRule type="cellIs" dxfId="1159" priority="17" stopIfTrue="1" operator="equal">
      <formula>97</formula>
    </cfRule>
    <cfRule type="cellIs" dxfId="1158" priority="18" stopIfTrue="1" operator="equal">
      <formula>33</formula>
    </cfRule>
  </conditionalFormatting>
  <conditionalFormatting sqref="Q2">
    <cfRule type="cellIs" dxfId="1157" priority="9" stopIfTrue="1" operator="equal">
      <formula>"Чужди средства"</formula>
    </cfRule>
    <cfRule type="cellIs" dxfId="1156" priority="10" stopIfTrue="1" operator="equal">
      <formula>"СЕС - ДМП"</formula>
    </cfRule>
    <cfRule type="cellIs" dxfId="1155" priority="11" stopIfTrue="1" operator="equal">
      <formula>"СЕС - РА"</formula>
    </cfRule>
    <cfRule type="cellIs" dxfId="1154" priority="12" stopIfTrue="1" operator="equal">
      <formula>"СЕС - ДЕС"</formula>
    </cfRule>
    <cfRule type="cellIs" dxfId="1153" priority="13" stopIfTrue="1" operator="equal">
      <formula>"СЕС - КСФ"</formula>
    </cfRule>
  </conditionalFormatting>
  <conditionalFormatting sqref="P82:Q82">
    <cfRule type="cellIs" dxfId="1152" priority="5" stopIfTrue="1" operator="notEqual">
      <formula>0</formula>
    </cfRule>
  </conditionalFormatting>
  <conditionalFormatting sqref="T2:U2">
    <cfRule type="cellIs" dxfId="1151" priority="1" stopIfTrue="1" operator="between">
      <formula>1000000000000</formula>
      <formula>9999999999999990</formula>
    </cfRule>
    <cfRule type="cellIs" dxfId="1150" priority="2" stopIfTrue="1" operator="between">
      <formula>10000000000</formula>
      <formula>999999999999</formula>
    </cfRule>
    <cfRule type="cellIs" dxfId="1149" priority="3" stopIfTrue="1" operator="between">
      <formula>1000000</formula>
      <formula>99999999</formula>
    </cfRule>
    <cfRule type="cellIs" dxfId="1148"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E17" sqref="E17:E18"/>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ДГ Радост Каблешково</v>
      </c>
      <c r="C11" s="693"/>
      <c r="D11" s="693"/>
      <c r="E11" s="694" t="s">
        <v>952</v>
      </c>
      <c r="F11" s="695">
        <f>OTCHET!F9</f>
        <v>45747</v>
      </c>
      <c r="G11" s="696" t="s">
        <v>953</v>
      </c>
      <c r="H11" s="697">
        <f>OTCHET!H9</f>
        <v>0</v>
      </c>
      <c r="I11" s="1474">
        <f>OTCHET!I9</f>
        <v>0</v>
      </c>
      <c r="J11" s="675"/>
      <c r="K11" s="698"/>
      <c r="M11" s="675"/>
      <c r="N11" s="699"/>
      <c r="O11" s="699"/>
      <c r="P11" s="699"/>
      <c r="Q11" s="699"/>
    </row>
    <row r="12" spans="1:22" ht="23.25" customHeight="1">
      <c r="B12" s="227" t="s">
        <v>954</v>
      </c>
      <c r="C12" s="700"/>
      <c r="D12" s="692"/>
      <c r="E12" s="677"/>
      <c r="F12" s="701"/>
      <c r="G12" s="677"/>
      <c r="H12" s="235"/>
      <c r="I12" s="1833" t="s">
        <v>951</v>
      </c>
      <c r="J12" s="675"/>
      <c r="K12" s="700"/>
      <c r="M12" s="675"/>
      <c r="N12" s="699"/>
      <c r="O12" s="699"/>
      <c r="P12" s="699"/>
      <c r="Q12" s="699"/>
    </row>
    <row r="13" spans="1:22" ht="23.25" customHeight="1">
      <c r="B13" s="702" t="str">
        <f>+OTCHET!B12</f>
        <v>Поморие</v>
      </c>
      <c r="C13" s="700"/>
      <c r="D13" s="700"/>
      <c r="E13" s="703" t="str">
        <f>+OTCHET!E12</f>
        <v>код по ЕБК:</v>
      </c>
      <c r="F13" s="232" t="str">
        <f>+OTCHET!F12</f>
        <v>5207</v>
      </c>
      <c r="G13" s="677"/>
      <c r="H13" s="235"/>
      <c r="I13" s="1834"/>
      <c r="J13" s="675"/>
      <c r="K13" s="700"/>
      <c r="M13" s="675"/>
      <c r="N13" s="699"/>
      <c r="O13" s="699"/>
      <c r="P13" s="699"/>
      <c r="Q13" s="699"/>
    </row>
    <row r="14" spans="1:22" ht="23.25" customHeight="1">
      <c r="B14" s="233" t="s">
        <v>955</v>
      </c>
      <c r="C14" s="685"/>
      <c r="D14" s="685"/>
      <c r="E14" s="685"/>
      <c r="F14" s="685"/>
      <c r="G14" s="685"/>
      <c r="H14" s="235"/>
      <c r="I14" s="1834"/>
      <c r="J14" s="675"/>
      <c r="K14" s="685"/>
      <c r="M14" s="675"/>
      <c r="N14" s="699"/>
      <c r="O14" s="699"/>
      <c r="P14" s="699"/>
      <c r="Q14" s="699"/>
    </row>
    <row r="15" spans="1:22" ht="21.75" customHeight="1" thickBot="1">
      <c r="B15" s="704" t="s">
        <v>956</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835" t="str">
        <f>CONCATENATE("Годишен         уточнен план                           ",OTCHET!$C$3, " г.")</f>
        <v>Годишен         уточнен план                           2025 г.</v>
      </c>
      <c r="F17" s="1837" t="str">
        <f>CONCATENATE("ОТЧЕТ               ",OTCHET!$C$3, " г.")</f>
        <v>ОТЧЕТ               2025 г.</v>
      </c>
      <c r="G17" s="717" t="s">
        <v>1236</v>
      </c>
      <c r="H17" s="718"/>
      <c r="I17" s="719"/>
      <c r="J17" s="720"/>
      <c r="K17" s="721" t="s">
        <v>957</v>
      </c>
      <c r="L17" s="722"/>
      <c r="M17" s="675"/>
      <c r="N17" s="699"/>
      <c r="O17" s="699"/>
      <c r="P17" s="699"/>
      <c r="Q17" s="699"/>
      <c r="R17" s="699"/>
      <c r="S17" s="699"/>
      <c r="T17" s="699"/>
      <c r="U17" s="699"/>
      <c r="V17" s="699"/>
    </row>
    <row r="18" spans="1:22" ht="47.25" customHeight="1">
      <c r="A18" s="709"/>
      <c r="B18" s="723" t="s">
        <v>958</v>
      </c>
      <c r="C18" s="724"/>
      <c r="D18" s="724"/>
      <c r="E18" s="1836"/>
      <c r="F18" s="1838"/>
      <c r="G18" s="725" t="s">
        <v>788</v>
      </c>
      <c r="H18" s="726" t="s">
        <v>789</v>
      </c>
      <c r="I18" s="726" t="s">
        <v>787</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959</v>
      </c>
      <c r="C20" s="735"/>
      <c r="D20" s="735"/>
      <c r="E20" s="736" t="s">
        <v>171</v>
      </c>
      <c r="F20" s="736" t="s">
        <v>172</v>
      </c>
      <c r="G20" s="737" t="s">
        <v>702</v>
      </c>
      <c r="H20" s="738" t="s">
        <v>703</v>
      </c>
      <c r="I20" s="738" t="s">
        <v>682</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1991</v>
      </c>
      <c r="C22" s="749" t="s">
        <v>173</v>
      </c>
      <c r="D22" s="750"/>
      <c r="E22" s="751">
        <f>+E23+E25+E36+E37</f>
        <v>0</v>
      </c>
      <c r="F22" s="751">
        <f>+F23+F25+F36+F37</f>
        <v>0</v>
      </c>
      <c r="G22" s="752">
        <f>+G23+G25+G36+G37</f>
        <v>0</v>
      </c>
      <c r="H22" s="753">
        <f>+H23+H25+H36+H37</f>
        <v>0</v>
      </c>
      <c r="I22" s="753">
        <f>+I23+I25+I36+I37</f>
        <v>0</v>
      </c>
      <c r="J22" s="754"/>
      <c r="K22" s="755" t="s">
        <v>173</v>
      </c>
      <c r="L22" s="756"/>
      <c r="M22" s="714"/>
      <c r="N22" s="699"/>
      <c r="O22" s="699"/>
      <c r="P22" s="699"/>
      <c r="Q22" s="699"/>
      <c r="R22" s="699"/>
      <c r="S22" s="699"/>
      <c r="T22" s="699"/>
      <c r="U22" s="699"/>
      <c r="V22" s="699"/>
    </row>
    <row r="23" spans="1:22" ht="16.5" thickTop="1">
      <c r="A23" s="709">
        <v>15</v>
      </c>
      <c r="B23" s="757" t="s">
        <v>845</v>
      </c>
      <c r="C23" s="757" t="s">
        <v>356</v>
      </c>
      <c r="D23" s="757"/>
      <c r="E23" s="758">
        <f>OTCHET!E22+OTCHET!E28+OTCHET!E33+OTCHET!E39+OTCHET!E47+OTCHET!E52+OTCHET!E58+OTCHET!E61+OTCHET!E64+OTCHET!E65+OTCHET!E72+OTCHET!E73</f>
        <v>0</v>
      </c>
      <c r="F23" s="758">
        <f>+G23+H23+I23</f>
        <v>0</v>
      </c>
      <c r="G23" s="759">
        <f>OTCHET!I22+OTCHET!I28+OTCHET!I33+OTCHET!I39+OTCHET!I47+OTCHET!I52+OTCHET!I58+OTCHET!I61+OTCHET!I64+OTCHET!I65+OTCHET!I72+OTCHET!I73</f>
        <v>0</v>
      </c>
      <c r="H23" s="760">
        <f>OTCHET!J22+OTCHET!J28+OTCHET!J33+OTCHET!J39+OTCHET!J47+OTCHET!J52+OTCHET!J58+OTCHET!J61+OTCHET!J64+OTCHET!J65+OTCHET!J72+OTCHET!J73</f>
        <v>0</v>
      </c>
      <c r="I23" s="760">
        <f>OTCHET!K22+OTCHET!K28+OTCHET!K33+OTCHET!K39+OTCHET!K47+OTCHET!K52+OTCHET!K58+OTCHET!K61+OTCHET!K64+OTCHET!K65+OTCHET!K72+OTCHET!K73</f>
        <v>0</v>
      </c>
      <c r="J23" s="761"/>
      <c r="K23" s="762" t="s">
        <v>356</v>
      </c>
      <c r="L23" s="763"/>
      <c r="M23" s="714"/>
      <c r="N23" s="699"/>
      <c r="O23" s="699"/>
      <c r="P23" s="699"/>
      <c r="Q23" s="699"/>
      <c r="R23" s="699"/>
      <c r="S23" s="699"/>
      <c r="T23" s="699"/>
      <c r="U23" s="699"/>
      <c r="V23" s="699"/>
    </row>
    <row r="24" spans="1:22" ht="16.5" hidden="1" customHeight="1" thickBot="1">
      <c r="A24" s="709"/>
      <c r="B24" s="764" t="s">
        <v>334</v>
      </c>
      <c r="C24" s="764" t="s">
        <v>331</v>
      </c>
      <c r="D24" s="764"/>
      <c r="E24" s="765"/>
      <c r="F24" s="765">
        <f>+G24+H24+I24</f>
        <v>0</v>
      </c>
      <c r="G24" s="766"/>
      <c r="H24" s="767"/>
      <c r="I24" s="767"/>
      <c r="J24" s="761"/>
      <c r="K24" s="768" t="s">
        <v>331</v>
      </c>
      <c r="L24" s="763"/>
      <c r="M24" s="714"/>
      <c r="N24" s="699"/>
      <c r="O24" s="699"/>
      <c r="P24" s="699"/>
      <c r="Q24" s="699"/>
      <c r="R24" s="699"/>
      <c r="S24" s="699"/>
      <c r="T24" s="699"/>
      <c r="U24" s="699"/>
      <c r="V24" s="699"/>
    </row>
    <row r="25" spans="1:22" ht="15.75">
      <c r="A25" s="709">
        <v>20</v>
      </c>
      <c r="B25" s="769" t="s">
        <v>960</v>
      </c>
      <c r="C25" s="769" t="s">
        <v>825</v>
      </c>
      <c r="D25" s="769"/>
      <c r="E25" s="770">
        <f>+E26+E30+E31+E32+E33</f>
        <v>0</v>
      </c>
      <c r="F25" s="770">
        <f>+F26+F30+F31+F32+F33</f>
        <v>0</v>
      </c>
      <c r="G25" s="771">
        <f>+G26+G30+G31+G32+G33</f>
        <v>0</v>
      </c>
      <c r="H25" s="772">
        <f>+H26+H30+H31+H32+H33</f>
        <v>0</v>
      </c>
      <c r="I25" s="772">
        <f>+I26+I30+I31+I32+I33</f>
        <v>0</v>
      </c>
      <c r="J25" s="761"/>
      <c r="K25" s="773" t="s">
        <v>825</v>
      </c>
      <c r="L25" s="763"/>
      <c r="M25" s="714"/>
      <c r="N25" s="699"/>
      <c r="O25" s="699"/>
      <c r="P25" s="699"/>
      <c r="Q25" s="699"/>
      <c r="R25" s="699"/>
      <c r="S25" s="699"/>
      <c r="T25" s="699"/>
      <c r="U25" s="699"/>
      <c r="V25" s="699"/>
    </row>
    <row r="26" spans="1:22" ht="15.75">
      <c r="A26" s="709">
        <v>25</v>
      </c>
      <c r="B26" s="774" t="s">
        <v>41</v>
      </c>
      <c r="C26" s="774" t="s">
        <v>826</v>
      </c>
      <c r="D26" s="774"/>
      <c r="E26" s="775">
        <f>OTCHET!E74</f>
        <v>0</v>
      </c>
      <c r="F26" s="775">
        <f t="shared" ref="F26:F37" si="0">+G26+H26+I26</f>
        <v>0</v>
      </c>
      <c r="G26" s="776">
        <f>OTCHET!I74</f>
        <v>0</v>
      </c>
      <c r="H26" s="777">
        <f>OTCHET!J74</f>
        <v>0</v>
      </c>
      <c r="I26" s="777">
        <f>OTCHET!K74</f>
        <v>0</v>
      </c>
      <c r="J26" s="761"/>
      <c r="K26" s="778" t="s">
        <v>826</v>
      </c>
      <c r="L26" s="763"/>
      <c r="M26" s="714"/>
      <c r="N26" s="699"/>
      <c r="O26" s="699"/>
      <c r="P26" s="699"/>
      <c r="Q26" s="699"/>
      <c r="R26" s="699"/>
      <c r="S26" s="699"/>
      <c r="T26" s="699"/>
      <c r="U26" s="699"/>
      <c r="V26" s="699"/>
    </row>
    <row r="27" spans="1:22" ht="15.75">
      <c r="A27" s="709">
        <v>26</v>
      </c>
      <c r="B27" s="779" t="s">
        <v>961</v>
      </c>
      <c r="C27" s="780" t="s">
        <v>335</v>
      </c>
      <c r="D27" s="779"/>
      <c r="E27" s="781">
        <f>OTCHET!E75</f>
        <v>0</v>
      </c>
      <c r="F27" s="781">
        <f t="shared" si="0"/>
        <v>0</v>
      </c>
      <c r="G27" s="782">
        <f>OTCHET!I75</f>
        <v>0</v>
      </c>
      <c r="H27" s="783">
        <f>OTCHET!J75</f>
        <v>0</v>
      </c>
      <c r="I27" s="783">
        <f>OTCHET!K75</f>
        <v>0</v>
      </c>
      <c r="J27" s="761"/>
      <c r="K27" s="784" t="s">
        <v>335</v>
      </c>
      <c r="L27" s="763"/>
      <c r="M27" s="714"/>
      <c r="N27" s="699"/>
      <c r="O27" s="699"/>
      <c r="P27" s="699"/>
      <c r="Q27" s="699"/>
      <c r="R27" s="699"/>
      <c r="S27" s="699"/>
      <c r="T27" s="699"/>
      <c r="U27" s="699"/>
      <c r="V27" s="699"/>
    </row>
    <row r="28" spans="1:22" ht="15.75">
      <c r="A28" s="709">
        <v>30</v>
      </c>
      <c r="B28" s="785" t="s">
        <v>332</v>
      </c>
      <c r="C28" s="786" t="s">
        <v>336</v>
      </c>
      <c r="D28" s="785"/>
      <c r="E28" s="787">
        <f>OTCHET!E77</f>
        <v>0</v>
      </c>
      <c r="F28" s="787">
        <f t="shared" si="0"/>
        <v>0</v>
      </c>
      <c r="G28" s="788">
        <f>OTCHET!I77</f>
        <v>0</v>
      </c>
      <c r="H28" s="789">
        <f>OTCHET!J77</f>
        <v>0</v>
      </c>
      <c r="I28" s="789">
        <f>OTCHET!K77</f>
        <v>0</v>
      </c>
      <c r="J28" s="761"/>
      <c r="K28" s="790" t="s">
        <v>336</v>
      </c>
      <c r="L28" s="763"/>
      <c r="M28" s="714"/>
      <c r="N28" s="699"/>
      <c r="O28" s="699"/>
      <c r="P28" s="699"/>
      <c r="Q28" s="699"/>
      <c r="R28" s="699"/>
      <c r="S28" s="699"/>
      <c r="T28" s="699"/>
      <c r="U28" s="699"/>
      <c r="V28" s="699"/>
    </row>
    <row r="29" spans="1:22" ht="15.75">
      <c r="A29" s="709">
        <v>35</v>
      </c>
      <c r="B29" s="791" t="s">
        <v>42</v>
      </c>
      <c r="C29" s="792" t="s">
        <v>337</v>
      </c>
      <c r="D29" s="791"/>
      <c r="E29" s="793">
        <f>+OTCHET!E78+OTCHET!E79</f>
        <v>0</v>
      </c>
      <c r="F29" s="793">
        <f t="shared" si="0"/>
        <v>0</v>
      </c>
      <c r="G29" s="794">
        <f>+OTCHET!I78+OTCHET!I79</f>
        <v>0</v>
      </c>
      <c r="H29" s="795">
        <f>+OTCHET!J78+OTCHET!J79</f>
        <v>0</v>
      </c>
      <c r="I29" s="795">
        <f>+OTCHET!K78+OTCHET!K79</f>
        <v>0</v>
      </c>
      <c r="J29" s="761"/>
      <c r="K29" s="796" t="s">
        <v>337</v>
      </c>
      <c r="L29" s="763"/>
      <c r="M29" s="714"/>
      <c r="N29" s="699"/>
      <c r="O29" s="699"/>
      <c r="P29" s="699"/>
      <c r="Q29" s="699"/>
      <c r="R29" s="699"/>
      <c r="S29" s="699"/>
      <c r="T29" s="699"/>
      <c r="U29" s="699"/>
      <c r="V29" s="699"/>
    </row>
    <row r="30" spans="1:22" ht="15.75">
      <c r="A30" s="709">
        <v>40</v>
      </c>
      <c r="B30" s="797" t="s">
        <v>43</v>
      </c>
      <c r="C30" s="797" t="s">
        <v>338</v>
      </c>
      <c r="D30" s="797"/>
      <c r="E30" s="798">
        <f>OTCHET!E90+OTCHET!E93+OTCHET!E94</f>
        <v>0</v>
      </c>
      <c r="F30" s="798">
        <f t="shared" si="0"/>
        <v>0</v>
      </c>
      <c r="G30" s="799">
        <f>OTCHET!I90+OTCHET!I93+OTCHET!I94</f>
        <v>0</v>
      </c>
      <c r="H30" s="800">
        <f>OTCHET!J90+OTCHET!J93+OTCHET!J94</f>
        <v>0</v>
      </c>
      <c r="I30" s="800">
        <f>OTCHET!K90+OTCHET!K93+OTCHET!K94</f>
        <v>0</v>
      </c>
      <c r="J30" s="761"/>
      <c r="K30" s="801" t="s">
        <v>338</v>
      </c>
      <c r="L30" s="763"/>
      <c r="M30" s="714"/>
      <c r="N30" s="699"/>
      <c r="O30" s="699"/>
      <c r="P30" s="699"/>
      <c r="Q30" s="699"/>
      <c r="R30" s="699"/>
      <c r="S30" s="699"/>
      <c r="T30" s="699"/>
      <c r="U30" s="699"/>
      <c r="V30" s="699"/>
    </row>
    <row r="31" spans="1:22" ht="15.75">
      <c r="A31" s="709">
        <v>45</v>
      </c>
      <c r="B31" s="802" t="s">
        <v>318</v>
      </c>
      <c r="C31" s="802" t="s">
        <v>827</v>
      </c>
      <c r="D31" s="802"/>
      <c r="E31" s="803">
        <f>OTCHET!E106</f>
        <v>0</v>
      </c>
      <c r="F31" s="803">
        <f t="shared" si="0"/>
        <v>0</v>
      </c>
      <c r="G31" s="804">
        <f>OTCHET!I106</f>
        <v>0</v>
      </c>
      <c r="H31" s="805">
        <f>OTCHET!J106</f>
        <v>0</v>
      </c>
      <c r="I31" s="805">
        <f>OTCHET!K106</f>
        <v>0</v>
      </c>
      <c r="J31" s="761"/>
      <c r="K31" s="806" t="s">
        <v>827</v>
      </c>
      <c r="L31" s="763"/>
      <c r="M31" s="714"/>
      <c r="N31" s="699"/>
      <c r="O31" s="699"/>
      <c r="P31" s="699"/>
      <c r="Q31" s="699"/>
      <c r="R31" s="699"/>
      <c r="S31" s="699"/>
      <c r="T31" s="699"/>
      <c r="U31" s="699"/>
      <c r="V31" s="699"/>
    </row>
    <row r="32" spans="1:22" ht="15.75">
      <c r="A32" s="709">
        <v>50</v>
      </c>
      <c r="B32" s="802" t="s">
        <v>319</v>
      </c>
      <c r="C32" s="802" t="s">
        <v>454</v>
      </c>
      <c r="D32" s="802"/>
      <c r="E32" s="803">
        <f>OTCHET!E110+OTCHET!E119+OTCHET!E135+OTCHET!E136</f>
        <v>0</v>
      </c>
      <c r="F32" s="803">
        <f t="shared" si="0"/>
        <v>0</v>
      </c>
      <c r="G32" s="804">
        <f>OTCHET!I110+OTCHET!I119+OTCHET!I135+OTCHET!I136</f>
        <v>0</v>
      </c>
      <c r="H32" s="805">
        <f>OTCHET!J110+OTCHET!J119+OTCHET!J135+OTCHET!J136</f>
        <v>0</v>
      </c>
      <c r="I32" s="805">
        <f>OTCHET!K110+OTCHET!K119+OTCHET!K135+OTCHET!K136</f>
        <v>0</v>
      </c>
      <c r="J32" s="761"/>
      <c r="K32" s="806" t="s">
        <v>454</v>
      </c>
      <c r="L32" s="763"/>
      <c r="M32" s="714"/>
      <c r="N32" s="699"/>
      <c r="O32" s="699"/>
      <c r="P32" s="699"/>
      <c r="Q32" s="699"/>
      <c r="R32" s="699"/>
      <c r="S32" s="699"/>
      <c r="T32" s="699"/>
      <c r="U32" s="699"/>
      <c r="V32" s="699"/>
    </row>
    <row r="33" spans="1:22" ht="15.75">
      <c r="A33" s="709">
        <v>51</v>
      </c>
      <c r="B33" s="807" t="s">
        <v>65</v>
      </c>
      <c r="C33" s="808" t="s">
        <v>368</v>
      </c>
      <c r="D33" s="807"/>
      <c r="E33" s="765">
        <f>OTCHET!E123</f>
        <v>0</v>
      </c>
      <c r="F33" s="765">
        <f t="shared" si="0"/>
        <v>0</v>
      </c>
      <c r="G33" s="766">
        <f>OTCHET!I123</f>
        <v>0</v>
      </c>
      <c r="H33" s="767">
        <f>OTCHET!J123</f>
        <v>0</v>
      </c>
      <c r="I33" s="767">
        <f>OTCHET!K123</f>
        <v>0</v>
      </c>
      <c r="J33" s="761"/>
      <c r="K33" s="768" t="s">
        <v>368</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326</v>
      </c>
      <c r="C36" s="820" t="s">
        <v>828</v>
      </c>
      <c r="D36" s="820"/>
      <c r="E36" s="821">
        <f>+OTCHET!E137</f>
        <v>0</v>
      </c>
      <c r="F36" s="821">
        <f t="shared" si="0"/>
        <v>0</v>
      </c>
      <c r="G36" s="822">
        <f>+OTCHET!I137</f>
        <v>0</v>
      </c>
      <c r="H36" s="823">
        <f>+OTCHET!J137</f>
        <v>0</v>
      </c>
      <c r="I36" s="823">
        <f>+OTCHET!K137</f>
        <v>0</v>
      </c>
      <c r="J36" s="824"/>
      <c r="K36" s="825" t="s">
        <v>828</v>
      </c>
      <c r="L36" s="763"/>
      <c r="M36" s="714"/>
      <c r="N36" s="699"/>
      <c r="O36" s="699"/>
      <c r="P36" s="699"/>
      <c r="Q36" s="699"/>
      <c r="R36" s="699"/>
      <c r="S36" s="699"/>
      <c r="T36" s="699"/>
      <c r="U36" s="699"/>
      <c r="V36" s="699"/>
    </row>
    <row r="37" spans="1:22" ht="15.75">
      <c r="A37" s="709">
        <v>65</v>
      </c>
      <c r="B37" s="826" t="s">
        <v>307</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832</v>
      </c>
      <c r="D38" s="834"/>
      <c r="E38" s="835">
        <f>E39+E43+E44+E46+SUM(E48:E52)+E55</f>
        <v>0</v>
      </c>
      <c r="F38" s="835">
        <f>F39+F43+F44+F46+SUM(F48:F52)+F55</f>
        <v>224573.05000000002</v>
      </c>
      <c r="G38" s="836">
        <f>G39+G43+G44+G46+SUM(G48:G52)+G55</f>
        <v>224573.05000000002</v>
      </c>
      <c r="H38" s="837">
        <f>H39+H43+H44+H46+SUM(H48:H52)+H55</f>
        <v>0</v>
      </c>
      <c r="I38" s="837">
        <f>I39+I43+I44+I46+SUM(I48:I52)+I55</f>
        <v>0</v>
      </c>
      <c r="J38" s="761"/>
      <c r="K38" s="838" t="s">
        <v>832</v>
      </c>
      <c r="L38" s="839"/>
      <c r="M38" s="840"/>
      <c r="N38" s="841"/>
      <c r="O38" s="841"/>
      <c r="P38" s="841"/>
      <c r="Q38" s="841"/>
      <c r="R38" s="841"/>
      <c r="S38" s="841"/>
      <c r="T38" s="842"/>
      <c r="U38" s="841"/>
      <c r="V38" s="841"/>
    </row>
    <row r="39" spans="1:22" ht="15.75" customHeight="1" thickTop="1">
      <c r="B39" s="1573" t="s">
        <v>1957</v>
      </c>
      <c r="C39" s="929"/>
      <c r="D39" s="1572"/>
      <c r="E39" s="798">
        <f>SUM(E40:E42)</f>
        <v>0</v>
      </c>
      <c r="F39" s="798">
        <f>SUM(F40:F42)</f>
        <v>164009.76</v>
      </c>
      <c r="G39" s="799">
        <f>SUM(G40:G42)</f>
        <v>164009.76</v>
      </c>
      <c r="H39" s="800">
        <f>SUM(H40:H42)</f>
        <v>0</v>
      </c>
      <c r="I39" s="1574">
        <f>SUM(I40:I42)</f>
        <v>0</v>
      </c>
      <c r="J39" s="843"/>
      <c r="K39" s="801" t="s">
        <v>1958</v>
      </c>
      <c r="L39" s="839"/>
      <c r="M39" s="840"/>
      <c r="N39" s="841"/>
      <c r="O39" s="841"/>
      <c r="P39" s="841"/>
      <c r="Q39" s="841"/>
      <c r="R39" s="841"/>
      <c r="S39" s="841"/>
      <c r="T39" s="842"/>
      <c r="U39" s="841"/>
      <c r="V39" s="841"/>
    </row>
    <row r="40" spans="1:22" ht="15.75">
      <c r="A40" s="675">
        <v>75</v>
      </c>
      <c r="B40" s="860" t="s">
        <v>1959</v>
      </c>
      <c r="C40" s="859" t="s">
        <v>829</v>
      </c>
      <c r="D40" s="860"/>
      <c r="E40" s="861">
        <f>OTCHET!E187</f>
        <v>0</v>
      </c>
      <c r="F40" s="861">
        <f t="shared" ref="F40:F55" si="1">+G40+H40+I40</f>
        <v>135501.14000000001</v>
      </c>
      <c r="G40" s="862">
        <f>OTCHET!I187</f>
        <v>135501.14000000001</v>
      </c>
      <c r="H40" s="863">
        <f>OTCHET!J187</f>
        <v>0</v>
      </c>
      <c r="I40" s="1401">
        <f>OTCHET!K187</f>
        <v>0</v>
      </c>
      <c r="J40" s="843"/>
      <c r="K40" s="864" t="s">
        <v>829</v>
      </c>
      <c r="L40" s="839"/>
      <c r="M40" s="840"/>
      <c r="N40" s="841"/>
      <c r="O40" s="841"/>
      <c r="P40" s="841"/>
      <c r="Q40" s="841"/>
      <c r="R40" s="841"/>
      <c r="S40" s="841"/>
      <c r="T40" s="842"/>
      <c r="U40" s="841"/>
      <c r="V40" s="841"/>
    </row>
    <row r="41" spans="1:22" ht="15.75">
      <c r="A41" s="675">
        <v>80</v>
      </c>
      <c r="B41" s="1575" t="s">
        <v>1960</v>
      </c>
      <c r="C41" s="1576" t="s">
        <v>830</v>
      </c>
      <c r="D41" s="1575"/>
      <c r="E41" s="1577">
        <f>OTCHET!E190</f>
        <v>0</v>
      </c>
      <c r="F41" s="1577">
        <f t="shared" si="1"/>
        <v>4315.09</v>
      </c>
      <c r="G41" s="1578">
        <f>OTCHET!I190</f>
        <v>4315.09</v>
      </c>
      <c r="H41" s="1579">
        <f>OTCHET!J190</f>
        <v>0</v>
      </c>
      <c r="I41" s="1580">
        <f>OTCHET!K190</f>
        <v>0</v>
      </c>
      <c r="J41" s="843"/>
      <c r="K41" s="1581" t="s">
        <v>830</v>
      </c>
      <c r="L41" s="839"/>
      <c r="M41" s="840"/>
      <c r="N41" s="841"/>
      <c r="O41" s="841"/>
      <c r="P41" s="841"/>
      <c r="Q41" s="841"/>
      <c r="R41" s="841"/>
      <c r="S41" s="841"/>
      <c r="T41" s="842"/>
      <c r="U41" s="841"/>
      <c r="V41" s="841"/>
    </row>
    <row r="42" spans="1:22" ht="15.75">
      <c r="A42" s="675">
        <v>85</v>
      </c>
      <c r="B42" s="1575" t="s">
        <v>1961</v>
      </c>
      <c r="C42" s="1576" t="s">
        <v>66</v>
      </c>
      <c r="D42" s="1575"/>
      <c r="E42" s="1577">
        <f>+OTCHET!E196+OTCHET!E204</f>
        <v>0</v>
      </c>
      <c r="F42" s="1577">
        <f t="shared" si="1"/>
        <v>24193.530000000002</v>
      </c>
      <c r="G42" s="1578">
        <f>+OTCHET!I196+OTCHET!I204</f>
        <v>24193.530000000002</v>
      </c>
      <c r="H42" s="1579">
        <f>+OTCHET!J196+OTCHET!J204</f>
        <v>0</v>
      </c>
      <c r="I42" s="1580">
        <f>+OTCHET!K196+OTCHET!K204</f>
        <v>0</v>
      </c>
      <c r="J42" s="843"/>
      <c r="K42" s="1581" t="s">
        <v>66</v>
      </c>
      <c r="L42" s="839"/>
      <c r="M42" s="840"/>
      <c r="N42" s="841"/>
      <c r="O42" s="841"/>
      <c r="P42" s="841"/>
      <c r="Q42" s="841"/>
      <c r="R42" s="841"/>
      <c r="S42" s="841"/>
      <c r="T42" s="842"/>
      <c r="U42" s="841"/>
      <c r="V42" s="841"/>
    </row>
    <row r="43" spans="1:22" ht="15.75">
      <c r="A43" s="675">
        <v>90</v>
      </c>
      <c r="B43" s="844" t="s">
        <v>1962</v>
      </c>
      <c r="C43" s="845" t="s">
        <v>713</v>
      </c>
      <c r="D43" s="844"/>
      <c r="E43" s="803">
        <f>+OTCHET!E205+OTCHET!E223+OTCHET!E274</f>
        <v>0</v>
      </c>
      <c r="F43" s="803">
        <f t="shared" si="1"/>
        <v>31371.969999999998</v>
      </c>
      <c r="G43" s="804">
        <f>+OTCHET!I205+OTCHET!I223+OTCHET!I274</f>
        <v>31371.969999999998</v>
      </c>
      <c r="H43" s="805">
        <f>+OTCHET!J205+OTCHET!J223+OTCHET!J274</f>
        <v>0</v>
      </c>
      <c r="I43" s="1398">
        <f>+OTCHET!K205+OTCHET!K223+OTCHET!K274</f>
        <v>0</v>
      </c>
      <c r="J43" s="843"/>
      <c r="K43" s="806" t="s">
        <v>713</v>
      </c>
      <c r="L43" s="839"/>
      <c r="M43" s="840"/>
      <c r="N43" s="841"/>
      <c r="O43" s="841"/>
      <c r="P43" s="841"/>
      <c r="Q43" s="841"/>
      <c r="R43" s="841"/>
      <c r="S43" s="841"/>
      <c r="T43" s="842"/>
      <c r="U43" s="841"/>
      <c r="V43" s="841"/>
    </row>
    <row r="44" spans="1:22" ht="15.75">
      <c r="A44" s="675">
        <v>95</v>
      </c>
      <c r="B44" s="846" t="s">
        <v>1963</v>
      </c>
      <c r="C44" s="764" t="s">
        <v>831</v>
      </c>
      <c r="D44" s="846"/>
      <c r="E44" s="765">
        <f>+OTCHET!E227+OTCHET!E233+OTCHET!E236+OTCHET!E237+OTCHET!E238+OTCHET!E239+OTCHET!E243</f>
        <v>0</v>
      </c>
      <c r="F44" s="765">
        <f t="shared" si="1"/>
        <v>1.32</v>
      </c>
      <c r="G44" s="766">
        <f>+OTCHET!I227+OTCHET!I233+OTCHET!I236+OTCHET!I237+OTCHET!I238+OTCHET!I239+OTCHET!I243</f>
        <v>1.32</v>
      </c>
      <c r="H44" s="767">
        <f>+OTCHET!J227+OTCHET!J233+OTCHET!J236+OTCHET!J237+OTCHET!J238+OTCHET!J239+OTCHET!J243</f>
        <v>0</v>
      </c>
      <c r="I44" s="1399">
        <f>+OTCHET!K227+OTCHET!K233+OTCHET!K236+OTCHET!K237+OTCHET!K238+OTCHET!K239+OTCHET!K243</f>
        <v>0</v>
      </c>
      <c r="J44" s="843"/>
      <c r="K44" s="768" t="s">
        <v>831</v>
      </c>
      <c r="L44" s="839"/>
      <c r="M44" s="840"/>
      <c r="N44" s="841"/>
      <c r="O44" s="841"/>
      <c r="P44" s="841"/>
      <c r="Q44" s="841"/>
      <c r="R44" s="841"/>
      <c r="S44" s="841"/>
      <c r="T44" s="842"/>
      <c r="U44" s="841"/>
      <c r="V44" s="841"/>
    </row>
    <row r="45" spans="1:22" ht="15.75">
      <c r="A45" s="675">
        <v>100</v>
      </c>
      <c r="B45" s="847" t="s">
        <v>69</v>
      </c>
      <c r="C45" s="847" t="s">
        <v>339</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339</v>
      </c>
      <c r="L45" s="839"/>
      <c r="M45" s="840"/>
      <c r="N45" s="841"/>
      <c r="O45" s="841"/>
      <c r="P45" s="841"/>
      <c r="Q45" s="841"/>
      <c r="R45" s="841"/>
      <c r="S45" s="841"/>
      <c r="T45" s="842"/>
      <c r="U45" s="841"/>
      <c r="V45" s="841"/>
    </row>
    <row r="46" spans="1:22" ht="15.75">
      <c r="A46" s="675">
        <v>105</v>
      </c>
      <c r="B46" s="852" t="s">
        <v>1964</v>
      </c>
      <c r="C46" s="853" t="s">
        <v>714</v>
      </c>
      <c r="D46" s="852"/>
      <c r="E46" s="854">
        <f>+OTCHET!E258+OTCHET!E259+OTCHET!E260+OTCHET!E261</f>
        <v>0</v>
      </c>
      <c r="F46" s="854">
        <f t="shared" si="1"/>
        <v>0</v>
      </c>
      <c r="G46" s="855">
        <f>+OTCHET!I258+OTCHET!I259+OTCHET!I260+OTCHET!I261</f>
        <v>0</v>
      </c>
      <c r="H46" s="856">
        <f>+OTCHET!J258+OTCHET!J259+OTCHET!J260+OTCHET!J261</f>
        <v>0</v>
      </c>
      <c r="I46" s="1400">
        <f>+OTCHET!K258+OTCHET!K259+OTCHET!K260+OTCHET!K261</f>
        <v>0</v>
      </c>
      <c r="J46" s="843"/>
      <c r="K46" s="857" t="s">
        <v>714</v>
      </c>
      <c r="L46" s="839"/>
      <c r="M46" s="840"/>
      <c r="N46" s="841"/>
      <c r="O46" s="841"/>
      <c r="P46" s="841"/>
      <c r="Q46" s="841"/>
      <c r="R46" s="841"/>
      <c r="S46" s="841"/>
      <c r="T46" s="842"/>
      <c r="U46" s="841"/>
      <c r="V46" s="841"/>
    </row>
    <row r="47" spans="1:22" ht="15.75">
      <c r="A47" s="675">
        <v>106</v>
      </c>
      <c r="B47" s="847" t="s">
        <v>538</v>
      </c>
      <c r="C47" s="847" t="s">
        <v>539</v>
      </c>
      <c r="D47" s="847"/>
      <c r="E47" s="848">
        <f>+OTCHET!E259</f>
        <v>0</v>
      </c>
      <c r="F47" s="848">
        <f t="shared" si="1"/>
        <v>0</v>
      </c>
      <c r="G47" s="849">
        <f>+OTCHET!I259</f>
        <v>0</v>
      </c>
      <c r="H47" s="850">
        <f>+OTCHET!J259</f>
        <v>0</v>
      </c>
      <c r="I47" s="276">
        <f>+OTCHET!K259</f>
        <v>0</v>
      </c>
      <c r="J47" s="843"/>
      <c r="K47" s="851" t="s">
        <v>539</v>
      </c>
      <c r="L47" s="839"/>
      <c r="M47" s="840"/>
      <c r="N47" s="841"/>
      <c r="O47" s="841"/>
      <c r="P47" s="841"/>
      <c r="Q47" s="841"/>
      <c r="R47" s="841"/>
      <c r="S47" s="841"/>
      <c r="T47" s="842"/>
      <c r="U47" s="841"/>
      <c r="V47" s="841"/>
    </row>
    <row r="48" spans="1:22" ht="15.75">
      <c r="A48" s="675">
        <v>107</v>
      </c>
      <c r="B48" s="845" t="s">
        <v>1965</v>
      </c>
      <c r="C48" s="845" t="s">
        <v>357</v>
      </c>
      <c r="D48" s="844"/>
      <c r="E48" s="803">
        <f>+OTCHET!E268+OTCHET!E272+OTCHET!E273</f>
        <v>0</v>
      </c>
      <c r="F48" s="803">
        <f t="shared" si="1"/>
        <v>0</v>
      </c>
      <c r="G48" s="804">
        <f>+OTCHET!I268+OTCHET!I272+OTCHET!I273</f>
        <v>0</v>
      </c>
      <c r="H48" s="805">
        <f>+OTCHET!J268+OTCHET!J272+OTCHET!J273</f>
        <v>0</v>
      </c>
      <c r="I48" s="1398">
        <f>+OTCHET!K268+OTCHET!K272+OTCHET!K273</f>
        <v>0</v>
      </c>
      <c r="J48" s="843"/>
      <c r="K48" s="806" t="s">
        <v>1972</v>
      </c>
      <c r="L48" s="839"/>
      <c r="M48" s="840"/>
      <c r="N48" s="841"/>
      <c r="O48" s="841"/>
      <c r="P48" s="841"/>
      <c r="Q48" s="841"/>
      <c r="R48" s="841"/>
      <c r="S48" s="841"/>
      <c r="T48" s="842"/>
      <c r="U48" s="841"/>
      <c r="V48" s="841"/>
    </row>
    <row r="49" spans="1:22" ht="15.75">
      <c r="A49" s="675">
        <v>108</v>
      </c>
      <c r="B49" s="845" t="s">
        <v>1966</v>
      </c>
      <c r="C49" s="845" t="s">
        <v>358</v>
      </c>
      <c r="D49" s="844"/>
      <c r="E49" s="803">
        <f>OTCHET!E278+OTCHET!E279+OTCHET!E287+OTCHET!E290</f>
        <v>0</v>
      </c>
      <c r="F49" s="803">
        <f t="shared" si="1"/>
        <v>29190</v>
      </c>
      <c r="G49" s="804">
        <f>OTCHET!I278+OTCHET!I279+OTCHET!I287+OTCHET!I290</f>
        <v>29190</v>
      </c>
      <c r="H49" s="805">
        <f>OTCHET!J278+OTCHET!J279+OTCHET!J287+OTCHET!J290</f>
        <v>0</v>
      </c>
      <c r="I49" s="1398">
        <f>OTCHET!K278+OTCHET!K279+OTCHET!K287+OTCHET!K290</f>
        <v>0</v>
      </c>
      <c r="J49" s="843"/>
      <c r="K49" s="806" t="s">
        <v>358</v>
      </c>
      <c r="L49" s="839"/>
      <c r="M49" s="840"/>
      <c r="N49" s="841"/>
      <c r="O49" s="841"/>
      <c r="P49" s="841"/>
      <c r="Q49" s="841"/>
      <c r="R49" s="841"/>
      <c r="S49" s="841"/>
      <c r="T49" s="842"/>
      <c r="U49" s="841"/>
      <c r="V49" s="841"/>
    </row>
    <row r="50" spans="1:22" ht="15.75">
      <c r="A50" s="675">
        <v>110</v>
      </c>
      <c r="B50" s="845" t="s">
        <v>1967</v>
      </c>
      <c r="C50" s="845" t="s">
        <v>359</v>
      </c>
      <c r="D50" s="845"/>
      <c r="E50" s="803">
        <f>+OTCHET!E291</f>
        <v>0</v>
      </c>
      <c r="F50" s="803">
        <f t="shared" si="1"/>
        <v>0</v>
      </c>
      <c r="G50" s="804">
        <f>+OTCHET!I291</f>
        <v>0</v>
      </c>
      <c r="H50" s="805">
        <f>+OTCHET!J291</f>
        <v>0</v>
      </c>
      <c r="I50" s="1398">
        <f>+OTCHET!K291</f>
        <v>0</v>
      </c>
      <c r="J50" s="843"/>
      <c r="K50" s="806" t="s">
        <v>359</v>
      </c>
      <c r="L50" s="839"/>
      <c r="M50" s="840"/>
      <c r="N50" s="841"/>
      <c r="O50" s="841"/>
      <c r="P50" s="841"/>
      <c r="Q50" s="841"/>
      <c r="R50" s="841"/>
      <c r="S50" s="841"/>
      <c r="T50" s="842"/>
      <c r="U50" s="841"/>
      <c r="V50" s="841"/>
    </row>
    <row r="51" spans="1:22" ht="15.75">
      <c r="B51" s="846" t="s">
        <v>1968</v>
      </c>
      <c r="C51" s="764"/>
      <c r="D51" s="764"/>
      <c r="E51" s="765">
        <f>+OTCHET!E275</f>
        <v>0</v>
      </c>
      <c r="F51" s="765">
        <f>+G51+H51+I51</f>
        <v>0</v>
      </c>
      <c r="G51" s="766">
        <f>+OTCHET!I275</f>
        <v>0</v>
      </c>
      <c r="H51" s="767">
        <f>+OTCHET!J275</f>
        <v>0</v>
      </c>
      <c r="I51" s="1399">
        <f>+OTCHET!K275</f>
        <v>0</v>
      </c>
      <c r="J51" s="843"/>
      <c r="K51" s="768" t="s">
        <v>1971</v>
      </c>
      <c r="L51" s="839"/>
      <c r="M51" s="840"/>
      <c r="N51" s="841"/>
      <c r="O51" s="841"/>
      <c r="P51" s="841"/>
      <c r="Q51" s="841"/>
      <c r="R51" s="841"/>
      <c r="S51" s="841"/>
      <c r="T51" s="842"/>
      <c r="U51" s="841"/>
      <c r="V51" s="841"/>
    </row>
    <row r="52" spans="1:22" ht="15.75">
      <c r="A52" s="675">
        <v>115</v>
      </c>
      <c r="B52" s="846" t="s">
        <v>1969</v>
      </c>
      <c r="C52" s="858" t="s">
        <v>450</v>
      </c>
      <c r="D52" s="764"/>
      <c r="E52" s="765">
        <f>+OTCHET!E296</f>
        <v>0</v>
      </c>
      <c r="F52" s="765">
        <f t="shared" si="1"/>
        <v>0</v>
      </c>
      <c r="G52" s="766">
        <f>+OTCHET!I296</f>
        <v>0</v>
      </c>
      <c r="H52" s="767">
        <f>+OTCHET!J296</f>
        <v>0</v>
      </c>
      <c r="I52" s="1399">
        <f>+OTCHET!K296</f>
        <v>0</v>
      </c>
      <c r="J52" s="843"/>
      <c r="K52" s="768" t="s">
        <v>450</v>
      </c>
      <c r="L52" s="839"/>
      <c r="M52" s="840"/>
      <c r="N52" s="841"/>
      <c r="O52" s="841"/>
      <c r="P52" s="841"/>
      <c r="Q52" s="841"/>
      <c r="R52" s="841"/>
      <c r="S52" s="841"/>
      <c r="T52" s="842"/>
      <c r="U52" s="841"/>
      <c r="V52" s="841"/>
    </row>
    <row r="53" spans="1:22" ht="15.75">
      <c r="A53" s="675">
        <v>120</v>
      </c>
      <c r="B53" s="859" t="s">
        <v>68</v>
      </c>
      <c r="C53" s="859" t="s">
        <v>340</v>
      </c>
      <c r="D53" s="860"/>
      <c r="E53" s="861">
        <f>OTCHET!E297</f>
        <v>0</v>
      </c>
      <c r="F53" s="861">
        <f t="shared" si="1"/>
        <v>0</v>
      </c>
      <c r="G53" s="862">
        <f>OTCHET!I297</f>
        <v>0</v>
      </c>
      <c r="H53" s="863">
        <f>OTCHET!J297</f>
        <v>0</v>
      </c>
      <c r="I53" s="1401">
        <f>OTCHET!K297</f>
        <v>0</v>
      </c>
      <c r="J53" s="843"/>
      <c r="K53" s="864" t="s">
        <v>340</v>
      </c>
      <c r="L53" s="839"/>
      <c r="M53" s="840"/>
      <c r="N53" s="841"/>
      <c r="O53" s="841"/>
      <c r="P53" s="841"/>
      <c r="Q53" s="841"/>
      <c r="R53" s="841"/>
      <c r="S53" s="841"/>
      <c r="T53" s="842"/>
      <c r="U53" s="841"/>
      <c r="V53" s="841"/>
    </row>
    <row r="54" spans="1:22" ht="15.75">
      <c r="A54" s="675">
        <v>125</v>
      </c>
      <c r="B54" s="865" t="s">
        <v>366</v>
      </c>
      <c r="C54" s="866" t="s">
        <v>367</v>
      </c>
      <c r="D54" s="867"/>
      <c r="E54" s="868">
        <f>OTCHET!E299</f>
        <v>0</v>
      </c>
      <c r="F54" s="868">
        <f t="shared" si="1"/>
        <v>0</v>
      </c>
      <c r="G54" s="869">
        <f>OTCHET!I299</f>
        <v>0</v>
      </c>
      <c r="H54" s="870">
        <f>OTCHET!J299</f>
        <v>0</v>
      </c>
      <c r="I54" s="1402">
        <f>OTCHET!K299</f>
        <v>0</v>
      </c>
      <c r="J54" s="843"/>
      <c r="K54" s="871" t="s">
        <v>367</v>
      </c>
      <c r="L54" s="839"/>
      <c r="M54" s="840"/>
      <c r="N54" s="841"/>
      <c r="O54" s="841"/>
      <c r="P54" s="841"/>
      <c r="Q54" s="841"/>
      <c r="R54" s="841"/>
      <c r="S54" s="841"/>
      <c r="T54" s="842"/>
      <c r="U54" s="841"/>
      <c r="V54" s="841"/>
    </row>
    <row r="55" spans="1:22" ht="15.75">
      <c r="A55" s="872">
        <v>127</v>
      </c>
      <c r="B55" s="809" t="s">
        <v>1970</v>
      </c>
      <c r="C55" s="809" t="s">
        <v>67</v>
      </c>
      <c r="D55" s="873"/>
      <c r="E55" s="874">
        <f>+OTCHET!E300</f>
        <v>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466</v>
      </c>
      <c r="D56" s="879"/>
      <c r="E56" s="880">
        <f>+E57+E58+E62</f>
        <v>0</v>
      </c>
      <c r="F56" s="880">
        <f>+F57+F58+F62</f>
        <v>778592.4</v>
      </c>
      <c r="G56" s="881">
        <f>+G57+G58+G62</f>
        <v>778592.4</v>
      </c>
      <c r="H56" s="882">
        <f>+H57+H58+H62</f>
        <v>0</v>
      </c>
      <c r="I56" s="883">
        <f>+I57+I58+I62</f>
        <v>0</v>
      </c>
      <c r="J56" s="761"/>
      <c r="K56" s="884" t="s">
        <v>466</v>
      </c>
      <c r="L56" s="839"/>
      <c r="M56" s="840"/>
      <c r="N56" s="841"/>
      <c r="O56" s="841"/>
      <c r="P56" s="841"/>
      <c r="Q56" s="841"/>
      <c r="R56" s="841"/>
      <c r="S56" s="841"/>
      <c r="T56" s="842"/>
      <c r="U56" s="841"/>
      <c r="V56" s="841"/>
    </row>
    <row r="57" spans="1:22" ht="16.5" thickTop="1">
      <c r="A57" s="675">
        <v>135</v>
      </c>
      <c r="B57" s="852" t="s">
        <v>176</v>
      </c>
      <c r="C57" s="853" t="s">
        <v>453</v>
      </c>
      <c r="D57" s="852"/>
      <c r="E57" s="885">
        <f>+OTCHET!E364+OTCHET!E378+OTCHET!E391</f>
        <v>0</v>
      </c>
      <c r="F57" s="885">
        <f t="shared" ref="F57:F63" si="2">+G57+H57+I57</f>
        <v>0</v>
      </c>
      <c r="G57" s="886">
        <f>+OTCHET!I364+OTCHET!I378+OTCHET!I391</f>
        <v>0</v>
      </c>
      <c r="H57" s="887">
        <f>+OTCHET!J364+OTCHET!J378+OTCHET!J391</f>
        <v>0</v>
      </c>
      <c r="I57" s="887">
        <f>+OTCHET!K364+OTCHET!K378+OTCHET!K391</f>
        <v>0</v>
      </c>
      <c r="J57" s="824"/>
      <c r="K57" s="888" t="s">
        <v>453</v>
      </c>
      <c r="L57" s="839"/>
      <c r="M57" s="840"/>
      <c r="N57" s="841"/>
      <c r="O57" s="841"/>
      <c r="P57" s="841"/>
      <c r="Q57" s="841"/>
      <c r="R57" s="841"/>
      <c r="S57" s="841"/>
      <c r="T57" s="842"/>
      <c r="U57" s="841"/>
      <c r="V57" s="841"/>
    </row>
    <row r="58" spans="1:22" ht="15.75">
      <c r="A58" s="675">
        <v>140</v>
      </c>
      <c r="B58" s="844" t="s">
        <v>50</v>
      </c>
      <c r="C58" s="845" t="s">
        <v>467</v>
      </c>
      <c r="D58" s="844"/>
      <c r="E58" s="889">
        <f>+OTCHET!E386+OTCHET!E394+OTCHET!E399+OTCHET!E402+OTCHET!E405+OTCHET!E408+OTCHET!E409+OTCHET!E412+OTCHET!E425+OTCHET!E426+OTCHET!E427+OTCHET!E428+OTCHET!E429</f>
        <v>0</v>
      </c>
      <c r="F58" s="889">
        <f t="shared" si="2"/>
        <v>778592.4</v>
      </c>
      <c r="G58" s="890">
        <f>+OTCHET!I386+OTCHET!I394+OTCHET!I399+OTCHET!I402+OTCHET!I405+OTCHET!I408+OTCHET!I409+OTCHET!I412+OTCHET!I425+OTCHET!I426+OTCHET!I427+OTCHET!I428+OTCHET!I429</f>
        <v>778592.4</v>
      </c>
      <c r="H58" s="891">
        <f>+OTCHET!J386+OTCHET!J394+OTCHET!J399+OTCHET!J402+OTCHET!J405+OTCHET!J408+OTCHET!J409+OTCHET!J412+OTCHET!J425+OTCHET!J426+OTCHET!J427+OTCHET!J428+OTCHET!J429</f>
        <v>0</v>
      </c>
      <c r="I58" s="891">
        <f>+OTCHET!K386+OTCHET!K394+OTCHET!K399+OTCHET!K402+OTCHET!K405+OTCHET!K408+OTCHET!K409+OTCHET!K412+OTCHET!K425+OTCHET!K426+OTCHET!K427+OTCHET!K428+OTCHET!K429</f>
        <v>0</v>
      </c>
      <c r="J58" s="824"/>
      <c r="K58" s="892" t="s">
        <v>467</v>
      </c>
      <c r="L58" s="839"/>
      <c r="M58" s="840"/>
      <c r="N58" s="841"/>
      <c r="O58" s="841"/>
      <c r="P58" s="841"/>
      <c r="Q58" s="841"/>
      <c r="R58" s="841"/>
      <c r="S58" s="841"/>
      <c r="T58" s="842"/>
      <c r="U58" s="841"/>
      <c r="V58" s="841"/>
    </row>
    <row r="59" spans="1:22" ht="15.75">
      <c r="A59" s="675">
        <v>145</v>
      </c>
      <c r="B59" s="764" t="s">
        <v>333</v>
      </c>
      <c r="C59" s="764" t="s">
        <v>341</v>
      </c>
      <c r="D59" s="846"/>
      <c r="E59" s="893">
        <f>+OTCHET!E425+OTCHET!E426+OTCHET!E427+OTCHET!E428+OTCHET!E429</f>
        <v>0</v>
      </c>
      <c r="F59" s="893">
        <f t="shared" si="2"/>
        <v>0</v>
      </c>
      <c r="G59" s="894">
        <f>+OTCHET!I425+OTCHET!I426+OTCHET!I427+OTCHET!I428+OTCHET!I429</f>
        <v>0</v>
      </c>
      <c r="H59" s="895">
        <f>+OTCHET!J425+OTCHET!J426+OTCHET!J427+OTCHET!J428+OTCHET!J429</f>
        <v>0</v>
      </c>
      <c r="I59" s="895">
        <f>+OTCHET!K425+OTCHET!K426+OTCHET!K427+OTCHET!K428+OTCHET!K429</f>
        <v>0</v>
      </c>
      <c r="J59" s="824"/>
      <c r="K59" s="896" t="s">
        <v>341</v>
      </c>
      <c r="L59" s="839"/>
      <c r="M59" s="840"/>
      <c r="N59" s="841"/>
      <c r="O59" s="841"/>
      <c r="P59" s="841"/>
      <c r="Q59" s="841"/>
      <c r="R59" s="841"/>
      <c r="S59" s="841"/>
      <c r="T59" s="842"/>
      <c r="U59" s="841"/>
      <c r="V59" s="841"/>
    </row>
    <row r="60" spans="1:22" ht="15.75">
      <c r="A60" s="675">
        <v>150</v>
      </c>
      <c r="B60" s="897" t="s">
        <v>455</v>
      </c>
      <c r="C60" s="897" t="s">
        <v>331</v>
      </c>
      <c r="D60" s="898"/>
      <c r="E60" s="899">
        <f>OTCHET!E408</f>
        <v>0</v>
      </c>
      <c r="F60" s="899">
        <f t="shared" si="2"/>
        <v>0</v>
      </c>
      <c r="G60" s="900">
        <f>OTCHET!I408</f>
        <v>0</v>
      </c>
      <c r="H60" s="901">
        <f>OTCHET!J408</f>
        <v>0</v>
      </c>
      <c r="I60" s="901">
        <f>OTCHET!K408</f>
        <v>0</v>
      </c>
      <c r="J60" s="824"/>
      <c r="K60" s="902" t="s">
        <v>331</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704</v>
      </c>
      <c r="C62" s="826" t="s">
        <v>833</v>
      </c>
      <c r="D62" s="905"/>
      <c r="E62" s="827">
        <f>OTCHET!E415</f>
        <v>0</v>
      </c>
      <c r="F62" s="827">
        <f t="shared" si="2"/>
        <v>0</v>
      </c>
      <c r="G62" s="828">
        <f>OTCHET!I415</f>
        <v>0</v>
      </c>
      <c r="H62" s="829">
        <f>OTCHET!J415</f>
        <v>0</v>
      </c>
      <c r="I62" s="829">
        <f>OTCHET!K415</f>
        <v>0</v>
      </c>
      <c r="J62" s="824"/>
      <c r="K62" s="830" t="s">
        <v>833</v>
      </c>
      <c r="L62" s="839"/>
      <c r="M62" s="840"/>
      <c r="N62" s="841"/>
      <c r="O62" s="841"/>
      <c r="P62" s="841"/>
      <c r="Q62" s="841"/>
      <c r="R62" s="841"/>
      <c r="S62" s="841"/>
      <c r="T62" s="842"/>
      <c r="U62" s="841"/>
      <c r="V62" s="841"/>
    </row>
    <row r="63" spans="1:22" ht="19.5" thickBot="1">
      <c r="A63" s="675">
        <v>165</v>
      </c>
      <c r="B63" s="906" t="s">
        <v>1986</v>
      </c>
      <c r="C63" s="907" t="s">
        <v>364</v>
      </c>
      <c r="D63" s="908"/>
      <c r="E63" s="909">
        <f>+OTCHET!E252</f>
        <v>0</v>
      </c>
      <c r="F63" s="909">
        <f t="shared" si="2"/>
        <v>0</v>
      </c>
      <c r="G63" s="910">
        <f>+OTCHET!I252</f>
        <v>0</v>
      </c>
      <c r="H63" s="911">
        <f>+OTCHET!J252</f>
        <v>0</v>
      </c>
      <c r="I63" s="911">
        <f>+OTCHET!K252</f>
        <v>0</v>
      </c>
      <c r="J63" s="824"/>
      <c r="K63" s="912" t="s">
        <v>364</v>
      </c>
      <c r="L63" s="839"/>
      <c r="M63" s="840"/>
      <c r="N63" s="841"/>
      <c r="O63" s="841"/>
      <c r="P63" s="841"/>
      <c r="Q63" s="841"/>
      <c r="R63" s="841"/>
      <c r="S63" s="841"/>
      <c r="T63" s="842"/>
      <c r="U63" s="841"/>
      <c r="V63" s="841"/>
    </row>
    <row r="64" spans="1:22" ht="19.5" thickTop="1">
      <c r="A64" s="675">
        <v>175</v>
      </c>
      <c r="B64" s="913" t="s">
        <v>962</v>
      </c>
      <c r="C64" s="914"/>
      <c r="D64" s="914"/>
      <c r="E64" s="915">
        <f>+E22-E38+E56-E63</f>
        <v>0</v>
      </c>
      <c r="F64" s="915">
        <f>+F22-F38+F56-F63</f>
        <v>554019.35</v>
      </c>
      <c r="G64" s="916">
        <f>+G22-G38+G56-G63</f>
        <v>554019.35</v>
      </c>
      <c r="H64" s="917">
        <f>+H22-H38+H56-H63</f>
        <v>0</v>
      </c>
      <c r="I64" s="917">
        <f>+I22-I38+I56-I63</f>
        <v>0</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0</v>
      </c>
      <c r="I65" s="922">
        <f>+I$64+I$66</f>
        <v>0</v>
      </c>
      <c r="J65" s="824"/>
      <c r="K65" s="923"/>
      <c r="L65" s="839"/>
      <c r="M65" s="840"/>
      <c r="N65" s="841"/>
      <c r="O65" s="841"/>
      <c r="P65" s="841"/>
      <c r="Q65" s="841"/>
      <c r="R65" s="841"/>
      <c r="S65" s="841"/>
      <c r="T65" s="842"/>
      <c r="U65" s="841"/>
      <c r="V65" s="841"/>
    </row>
    <row r="66" spans="1:22" ht="19.5" thickBot="1">
      <c r="A66" s="675">
        <v>185</v>
      </c>
      <c r="B66" s="748" t="s">
        <v>365</v>
      </c>
      <c r="C66" s="924" t="s">
        <v>51</v>
      </c>
      <c r="D66" s="924"/>
      <c r="E66" s="925">
        <f>SUM(+E68+E76+E77+E84+E85+E86+E89+E90+E91+E92+E93+E94+E95)</f>
        <v>0</v>
      </c>
      <c r="F66" s="925">
        <f>SUM(+F68+F76+F77+F84+F85+F86+F89+F90+F91+F92+F93+F94+F95)</f>
        <v>-554019.35</v>
      </c>
      <c r="G66" s="926">
        <f>SUM(+G68+G76+G77+G84+G85+G86+G89+G90+G91+G92+G93+G94+G95)</f>
        <v>-554019.35</v>
      </c>
      <c r="H66" s="927">
        <f>SUM(+H68+H76+H77+H84+H85+H86+H89+H90+H91+H92+H93+H94+H95)</f>
        <v>0</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342</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342</v>
      </c>
      <c r="L69" s="943"/>
      <c r="M69" s="840"/>
      <c r="N69" s="841"/>
      <c r="O69" s="841"/>
      <c r="P69" s="841"/>
      <c r="Q69" s="841"/>
      <c r="R69" s="841"/>
      <c r="S69" s="841"/>
      <c r="T69" s="842"/>
      <c r="U69" s="841"/>
      <c r="V69" s="841"/>
    </row>
    <row r="70" spans="1:22" ht="15.75">
      <c r="A70" s="937">
        <v>205</v>
      </c>
      <c r="B70" s="944" t="s">
        <v>54</v>
      </c>
      <c r="C70" s="944" t="s">
        <v>343</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343</v>
      </c>
      <c r="L70" s="943"/>
      <c r="M70" s="840"/>
      <c r="N70" s="841"/>
      <c r="O70" s="841"/>
      <c r="P70" s="841"/>
      <c r="Q70" s="841"/>
      <c r="R70" s="841"/>
      <c r="S70" s="841"/>
      <c r="T70" s="842"/>
      <c r="U70" s="841"/>
      <c r="V70" s="841"/>
    </row>
    <row r="71" spans="1:22" ht="15.75">
      <c r="A71" s="937">
        <v>210</v>
      </c>
      <c r="B71" s="944" t="s">
        <v>55</v>
      </c>
      <c r="C71" s="944" t="s">
        <v>834</v>
      </c>
      <c r="D71" s="944"/>
      <c r="E71" s="945">
        <f>+OTCHET!E500</f>
        <v>0</v>
      </c>
      <c r="F71" s="945">
        <f t="shared" si="3"/>
        <v>0</v>
      </c>
      <c r="G71" s="946">
        <f>+OTCHET!I500</f>
        <v>0</v>
      </c>
      <c r="H71" s="947">
        <f>+OTCHET!J500</f>
        <v>0</v>
      </c>
      <c r="I71" s="947">
        <f>+OTCHET!K500</f>
        <v>0</v>
      </c>
      <c r="J71" s="824"/>
      <c r="K71" s="948" t="s">
        <v>834</v>
      </c>
      <c r="L71" s="943"/>
      <c r="M71" s="840"/>
      <c r="N71" s="841"/>
      <c r="O71" s="841"/>
      <c r="P71" s="841"/>
      <c r="Q71" s="841"/>
      <c r="R71" s="841"/>
      <c r="S71" s="841"/>
      <c r="T71" s="842"/>
      <c r="U71" s="841"/>
      <c r="V71" s="841"/>
    </row>
    <row r="72" spans="1:22" ht="15.75">
      <c r="A72" s="937">
        <v>215</v>
      </c>
      <c r="B72" s="944" t="s">
        <v>963</v>
      </c>
      <c r="C72" s="944" t="s">
        <v>835</v>
      </c>
      <c r="D72" s="944"/>
      <c r="E72" s="945">
        <f>+OTCHET!E505</f>
        <v>0</v>
      </c>
      <c r="F72" s="945">
        <f t="shared" si="3"/>
        <v>0</v>
      </c>
      <c r="G72" s="946">
        <f>+OTCHET!I505</f>
        <v>0</v>
      </c>
      <c r="H72" s="947">
        <f>+OTCHET!J505</f>
        <v>0</v>
      </c>
      <c r="I72" s="947">
        <f>+OTCHET!K505</f>
        <v>0</v>
      </c>
      <c r="J72" s="824"/>
      <c r="K72" s="948" t="s">
        <v>835</v>
      </c>
      <c r="L72" s="943"/>
      <c r="M72" s="840"/>
      <c r="N72" s="841"/>
      <c r="O72" s="841"/>
      <c r="P72" s="841"/>
      <c r="Q72" s="841"/>
      <c r="R72" s="841"/>
      <c r="S72" s="841"/>
      <c r="T72" s="842"/>
      <c r="U72" s="841"/>
      <c r="V72" s="841"/>
    </row>
    <row r="73" spans="1:22" ht="15.75">
      <c r="A73" s="937">
        <v>220</v>
      </c>
      <c r="B73" s="944" t="s">
        <v>56</v>
      </c>
      <c r="C73" s="944" t="s">
        <v>344</v>
      </c>
      <c r="D73" s="944"/>
      <c r="E73" s="945">
        <f>+OTCHET!E545</f>
        <v>0</v>
      </c>
      <c r="F73" s="945">
        <f t="shared" si="3"/>
        <v>0</v>
      </c>
      <c r="G73" s="946">
        <f>+OTCHET!I545</f>
        <v>0</v>
      </c>
      <c r="H73" s="947">
        <f>+OTCHET!J545</f>
        <v>0</v>
      </c>
      <c r="I73" s="947">
        <f>+OTCHET!K545</f>
        <v>0</v>
      </c>
      <c r="J73" s="824"/>
      <c r="K73" s="948" t="s">
        <v>344</v>
      </c>
      <c r="L73" s="943"/>
      <c r="M73" s="840"/>
      <c r="N73" s="841"/>
      <c r="O73" s="841"/>
      <c r="P73" s="841"/>
      <c r="Q73" s="841"/>
      <c r="R73" s="841"/>
      <c r="S73" s="841"/>
      <c r="T73" s="842"/>
      <c r="U73" s="841"/>
      <c r="V73" s="841"/>
    </row>
    <row r="74" spans="1:22" ht="15.75">
      <c r="A74" s="937">
        <v>230</v>
      </c>
      <c r="B74" s="949" t="s">
        <v>355</v>
      </c>
      <c r="C74" s="949" t="s">
        <v>345</v>
      </c>
      <c r="D74" s="949"/>
      <c r="E74" s="945">
        <f>+OTCHET!E584+OTCHET!E585</f>
        <v>0</v>
      </c>
      <c r="F74" s="945">
        <f t="shared" si="3"/>
        <v>0</v>
      </c>
      <c r="G74" s="946">
        <f>+OTCHET!I584+OTCHET!I585</f>
        <v>0</v>
      </c>
      <c r="H74" s="947">
        <f>+OTCHET!J584+OTCHET!J585</f>
        <v>0</v>
      </c>
      <c r="I74" s="947">
        <f>+OTCHET!K584+OTCHET!K585</f>
        <v>0</v>
      </c>
      <c r="J74" s="824"/>
      <c r="K74" s="948" t="s">
        <v>345</v>
      </c>
      <c r="L74" s="943"/>
      <c r="M74" s="840"/>
      <c r="N74" s="841"/>
      <c r="O74" s="841"/>
      <c r="P74" s="841"/>
      <c r="Q74" s="841"/>
      <c r="R74" s="841"/>
      <c r="S74" s="841"/>
      <c r="T74" s="842"/>
      <c r="U74" s="841"/>
      <c r="V74" s="841"/>
    </row>
    <row r="75" spans="1:22" ht="15.75">
      <c r="A75" s="937">
        <v>235</v>
      </c>
      <c r="B75" s="950" t="s">
        <v>58</v>
      </c>
      <c r="C75" s="950" t="s">
        <v>346</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346</v>
      </c>
      <c r="L75" s="943"/>
      <c r="M75" s="840"/>
      <c r="N75" s="841"/>
      <c r="O75" s="841"/>
      <c r="P75" s="841"/>
      <c r="Q75" s="841"/>
      <c r="R75" s="841"/>
      <c r="S75" s="841"/>
      <c r="T75" s="842"/>
      <c r="U75" s="841"/>
      <c r="V75" s="841"/>
    </row>
    <row r="76" spans="1:22" ht="15.75">
      <c r="A76" s="937">
        <v>240</v>
      </c>
      <c r="B76" s="852" t="s">
        <v>57</v>
      </c>
      <c r="C76" s="853" t="s">
        <v>836</v>
      </c>
      <c r="D76" s="852"/>
      <c r="E76" s="885">
        <f>OTCHET!E464</f>
        <v>0</v>
      </c>
      <c r="F76" s="885">
        <f t="shared" si="3"/>
        <v>0</v>
      </c>
      <c r="G76" s="886">
        <f>OTCHET!I464</f>
        <v>0</v>
      </c>
      <c r="H76" s="887">
        <f>OTCHET!J464</f>
        <v>0</v>
      </c>
      <c r="I76" s="887">
        <f>OTCHET!K464</f>
        <v>0</v>
      </c>
      <c r="J76" s="824"/>
      <c r="K76" s="888" t="s">
        <v>836</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0</v>
      </c>
      <c r="G77" s="894">
        <f>SUM(G78:G83)</f>
        <v>0</v>
      </c>
      <c r="H77" s="895">
        <f>SUM(H78:H83)</f>
        <v>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347</v>
      </c>
      <c r="D78" s="938"/>
      <c r="E78" s="939">
        <f>+OTCHET!E469+OTCHET!E472</f>
        <v>0</v>
      </c>
      <c r="F78" s="939">
        <f t="shared" ref="F78:F85" si="4">+G78+H78+I78</f>
        <v>0</v>
      </c>
      <c r="G78" s="940">
        <f>+OTCHET!I469+OTCHET!I472</f>
        <v>0</v>
      </c>
      <c r="H78" s="941">
        <f>+OTCHET!J469+OTCHET!J472</f>
        <v>0</v>
      </c>
      <c r="I78" s="941">
        <f>+OTCHET!K469+OTCHET!K472</f>
        <v>0</v>
      </c>
      <c r="J78" s="824"/>
      <c r="K78" s="942" t="s">
        <v>347</v>
      </c>
      <c r="L78" s="943"/>
      <c r="M78" s="840"/>
      <c r="N78" s="841"/>
      <c r="O78" s="841"/>
      <c r="P78" s="841"/>
      <c r="Q78" s="841"/>
      <c r="R78" s="841"/>
      <c r="S78" s="841"/>
      <c r="T78" s="842"/>
      <c r="U78" s="841"/>
      <c r="V78" s="841"/>
    </row>
    <row r="79" spans="1:22" ht="15.75">
      <c r="A79" s="937">
        <v>260</v>
      </c>
      <c r="B79" s="944" t="s">
        <v>61</v>
      </c>
      <c r="C79" s="944" t="s">
        <v>348</v>
      </c>
      <c r="D79" s="944"/>
      <c r="E79" s="945">
        <f>+OTCHET!E470+OTCHET!E473</f>
        <v>0</v>
      </c>
      <c r="F79" s="945">
        <f t="shared" si="4"/>
        <v>0</v>
      </c>
      <c r="G79" s="946">
        <f>+OTCHET!I470+OTCHET!I473</f>
        <v>0</v>
      </c>
      <c r="H79" s="947">
        <f>+OTCHET!J470+OTCHET!J473</f>
        <v>0</v>
      </c>
      <c r="I79" s="947">
        <f>+OTCHET!K470+OTCHET!K473</f>
        <v>0</v>
      </c>
      <c r="J79" s="824"/>
      <c r="K79" s="948" t="s">
        <v>348</v>
      </c>
      <c r="L79" s="943"/>
      <c r="M79" s="840"/>
      <c r="N79" s="841"/>
      <c r="O79" s="841"/>
      <c r="P79" s="841"/>
      <c r="Q79" s="841"/>
      <c r="R79" s="841"/>
      <c r="S79" s="841"/>
      <c r="T79" s="842"/>
      <c r="U79" s="841"/>
      <c r="V79" s="841"/>
    </row>
    <row r="80" spans="1:22" ht="15.75">
      <c r="A80" s="937">
        <v>265</v>
      </c>
      <c r="B80" s="944" t="s">
        <v>964</v>
      </c>
      <c r="C80" s="944" t="s">
        <v>349</v>
      </c>
      <c r="D80" s="944"/>
      <c r="E80" s="945">
        <f>OTCHET!E474</f>
        <v>0</v>
      </c>
      <c r="F80" s="945">
        <f t="shared" si="4"/>
        <v>0</v>
      </c>
      <c r="G80" s="946">
        <f>OTCHET!I474</f>
        <v>0</v>
      </c>
      <c r="H80" s="947">
        <f>OTCHET!J474</f>
        <v>0</v>
      </c>
      <c r="I80" s="947">
        <f>OTCHET!K474</f>
        <v>0</v>
      </c>
      <c r="J80" s="824"/>
      <c r="K80" s="948" t="s">
        <v>349</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452</v>
      </c>
      <c r="C82" s="944" t="s">
        <v>350</v>
      </c>
      <c r="D82" s="944"/>
      <c r="E82" s="945">
        <f>+OTCHET!E482</f>
        <v>0</v>
      </c>
      <c r="F82" s="945">
        <f t="shared" si="4"/>
        <v>0</v>
      </c>
      <c r="G82" s="946">
        <f>+OTCHET!I482</f>
        <v>0</v>
      </c>
      <c r="H82" s="947">
        <f>+OTCHET!J482</f>
        <v>0</v>
      </c>
      <c r="I82" s="947">
        <f>+OTCHET!K482</f>
        <v>0</v>
      </c>
      <c r="J82" s="824"/>
      <c r="K82" s="948" t="s">
        <v>350</v>
      </c>
      <c r="L82" s="943"/>
      <c r="M82" s="840"/>
      <c r="N82" s="841"/>
      <c r="O82" s="841"/>
      <c r="P82" s="841"/>
      <c r="Q82" s="841"/>
      <c r="R82" s="841"/>
      <c r="S82" s="841"/>
      <c r="T82" s="842"/>
      <c r="U82" s="841"/>
      <c r="V82" s="841"/>
    </row>
    <row r="83" spans="1:22" ht="15.75">
      <c r="A83" s="937">
        <v>275</v>
      </c>
      <c r="B83" s="955" t="s">
        <v>451</v>
      </c>
      <c r="C83" s="955" t="s">
        <v>351</v>
      </c>
      <c r="D83" s="955"/>
      <c r="E83" s="951">
        <f>+OTCHET!E483</f>
        <v>0</v>
      </c>
      <c r="F83" s="951">
        <f t="shared" si="4"/>
        <v>0</v>
      </c>
      <c r="G83" s="952">
        <f>+OTCHET!I483</f>
        <v>0</v>
      </c>
      <c r="H83" s="953">
        <f>+OTCHET!J483</f>
        <v>0</v>
      </c>
      <c r="I83" s="953">
        <f>+OTCHET!K483</f>
        <v>0</v>
      </c>
      <c r="J83" s="824"/>
      <c r="K83" s="954" t="s">
        <v>351</v>
      </c>
      <c r="L83" s="943"/>
      <c r="M83" s="840"/>
      <c r="N83" s="841"/>
      <c r="O83" s="841"/>
      <c r="P83" s="841"/>
      <c r="Q83" s="841"/>
      <c r="R83" s="841"/>
      <c r="S83" s="841"/>
      <c r="T83" s="842"/>
      <c r="U83" s="841"/>
      <c r="V83" s="841"/>
    </row>
    <row r="84" spans="1:22" ht="15.75">
      <c r="A84" s="937">
        <v>280</v>
      </c>
      <c r="B84" s="852" t="s">
        <v>965</v>
      </c>
      <c r="C84" s="853" t="s">
        <v>837</v>
      </c>
      <c r="D84" s="852"/>
      <c r="E84" s="885">
        <f>OTCHET!E538</f>
        <v>0</v>
      </c>
      <c r="F84" s="885">
        <f t="shared" si="4"/>
        <v>0</v>
      </c>
      <c r="G84" s="886">
        <f>OTCHET!I538</f>
        <v>0</v>
      </c>
      <c r="H84" s="887">
        <f>OTCHET!J538</f>
        <v>0</v>
      </c>
      <c r="I84" s="887">
        <f>OTCHET!K538</f>
        <v>0</v>
      </c>
      <c r="J84" s="824"/>
      <c r="K84" s="888" t="s">
        <v>837</v>
      </c>
      <c r="L84" s="943"/>
      <c r="M84" s="840"/>
      <c r="N84" s="841"/>
      <c r="O84" s="841"/>
      <c r="P84" s="841"/>
      <c r="Q84" s="841"/>
      <c r="R84" s="841"/>
      <c r="S84" s="841"/>
      <c r="T84" s="842"/>
      <c r="U84" s="841"/>
      <c r="V84" s="841"/>
    </row>
    <row r="85" spans="1:22" ht="15.75">
      <c r="A85" s="937">
        <v>285</v>
      </c>
      <c r="B85" s="844" t="s">
        <v>966</v>
      </c>
      <c r="C85" s="845" t="s">
        <v>838</v>
      </c>
      <c r="D85" s="844"/>
      <c r="E85" s="889">
        <f>OTCHET!E539</f>
        <v>0</v>
      </c>
      <c r="F85" s="889">
        <f t="shared" si="4"/>
        <v>0</v>
      </c>
      <c r="G85" s="890">
        <f>OTCHET!I539</f>
        <v>0</v>
      </c>
      <c r="H85" s="891">
        <f>OTCHET!J539</f>
        <v>0</v>
      </c>
      <c r="I85" s="891">
        <f>OTCHET!K539</f>
        <v>0</v>
      </c>
      <c r="J85" s="824"/>
      <c r="K85" s="892" t="s">
        <v>838</v>
      </c>
      <c r="L85" s="943"/>
      <c r="M85" s="840"/>
      <c r="N85" s="841"/>
      <c r="O85" s="841"/>
      <c r="P85" s="841"/>
      <c r="Q85" s="841"/>
      <c r="R85" s="841"/>
      <c r="S85" s="841"/>
      <c r="T85" s="842"/>
      <c r="U85" s="841"/>
      <c r="V85" s="841"/>
    </row>
    <row r="86" spans="1:22" ht="15.75">
      <c r="A86" s="937">
        <v>290</v>
      </c>
      <c r="B86" s="846" t="s">
        <v>844</v>
      </c>
      <c r="C86" s="764" t="s">
        <v>308</v>
      </c>
      <c r="D86" s="846"/>
      <c r="E86" s="893">
        <f>+E87+E88</f>
        <v>0</v>
      </c>
      <c r="F86" s="893">
        <f>+F87+F88</f>
        <v>0</v>
      </c>
      <c r="G86" s="894">
        <f>+G87+G88</f>
        <v>0</v>
      </c>
      <c r="H86" s="895">
        <f>+H87+H88</f>
        <v>0</v>
      </c>
      <c r="I86" s="895">
        <f>+I87+I88</f>
        <v>0</v>
      </c>
      <c r="J86" s="824"/>
      <c r="K86" s="896" t="s">
        <v>308</v>
      </c>
      <c r="L86" s="943"/>
      <c r="M86" s="840"/>
      <c r="N86" s="841"/>
      <c r="O86" s="841"/>
      <c r="P86" s="841"/>
      <c r="Q86" s="841"/>
      <c r="R86" s="841"/>
      <c r="S86" s="841"/>
      <c r="T86" s="842"/>
      <c r="U86" s="841"/>
      <c r="V86" s="841"/>
    </row>
    <row r="87" spans="1:22" ht="15.75">
      <c r="A87" s="937">
        <v>295</v>
      </c>
      <c r="B87" s="938" t="s">
        <v>843</v>
      </c>
      <c r="C87" s="938" t="s">
        <v>309</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309</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0</v>
      </c>
      <c r="G88" s="952">
        <f>+OTCHET!I524+OTCHET!I527+OTCHET!I547</f>
        <v>0</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705</v>
      </c>
      <c r="C89" s="853" t="s">
        <v>839</v>
      </c>
      <c r="D89" s="958"/>
      <c r="E89" s="885">
        <f>OTCHET!E534</f>
        <v>0</v>
      </c>
      <c r="F89" s="885">
        <f t="shared" si="5"/>
        <v>0</v>
      </c>
      <c r="G89" s="886">
        <f>OTCHET!I534</f>
        <v>0</v>
      </c>
      <c r="H89" s="887">
        <f>OTCHET!J534</f>
        <v>0</v>
      </c>
      <c r="I89" s="887">
        <f>OTCHET!K534</f>
        <v>0</v>
      </c>
      <c r="J89" s="824"/>
      <c r="K89" s="888" t="s">
        <v>839</v>
      </c>
      <c r="L89" s="943"/>
      <c r="M89" s="840"/>
      <c r="N89" s="841"/>
      <c r="O89" s="841"/>
      <c r="P89" s="841"/>
      <c r="Q89" s="841"/>
      <c r="R89" s="841"/>
      <c r="S89" s="841"/>
      <c r="T89" s="842"/>
      <c r="U89" s="841"/>
      <c r="V89" s="841"/>
    </row>
    <row r="90" spans="1:22" ht="15.75">
      <c r="A90" s="937">
        <v>320</v>
      </c>
      <c r="B90" s="844" t="s">
        <v>842</v>
      </c>
      <c r="C90" s="845" t="s">
        <v>352</v>
      </c>
      <c r="D90" s="844"/>
      <c r="E90" s="889">
        <f>+OTCHET!E570+OTCHET!E571+OTCHET!E572+OTCHET!E573+OTCHET!E574+OTCHET!E575</f>
        <v>0</v>
      </c>
      <c r="F90" s="889">
        <f t="shared" si="5"/>
        <v>0</v>
      </c>
      <c r="G90" s="890">
        <f>+OTCHET!I570+OTCHET!I571+OTCHET!I572+OTCHET!I573+OTCHET!I574+OTCHET!I575</f>
        <v>0</v>
      </c>
      <c r="H90" s="891">
        <f>+OTCHET!J570+OTCHET!J571+OTCHET!J572+OTCHET!J573+OTCHET!J574+OTCHET!J575</f>
        <v>0</v>
      </c>
      <c r="I90" s="891">
        <f>+OTCHET!K570+OTCHET!K571+OTCHET!K572+OTCHET!K573+OTCHET!K574+OTCHET!K575</f>
        <v>0</v>
      </c>
      <c r="J90" s="824"/>
      <c r="K90" s="892" t="s">
        <v>352</v>
      </c>
      <c r="L90" s="943"/>
      <c r="M90" s="840"/>
      <c r="N90" s="841"/>
      <c r="O90" s="841"/>
      <c r="P90" s="841"/>
      <c r="Q90" s="841"/>
      <c r="R90" s="841"/>
      <c r="S90" s="841"/>
      <c r="T90" s="842"/>
      <c r="U90" s="841"/>
      <c r="V90" s="841"/>
    </row>
    <row r="91" spans="1:22" ht="15.75">
      <c r="A91" s="937">
        <v>330</v>
      </c>
      <c r="B91" s="959" t="s">
        <v>841</v>
      </c>
      <c r="C91" s="959" t="s">
        <v>353</v>
      </c>
      <c r="D91" s="959"/>
      <c r="E91" s="803">
        <f>+OTCHET!E576+OTCHET!E577+OTCHET!E578+OTCHET!E579+OTCHET!E580+OTCHET!E581+OTCHET!E582</f>
        <v>0</v>
      </c>
      <c r="F91" s="803">
        <f t="shared" si="5"/>
        <v>-554019.35</v>
      </c>
      <c r="G91" s="804">
        <f>+OTCHET!I576+OTCHET!I577+OTCHET!I578+OTCHET!I579+OTCHET!I580+OTCHET!I581+OTCHET!I582</f>
        <v>-554019.35</v>
      </c>
      <c r="H91" s="805">
        <f>+OTCHET!J576+OTCHET!J577+OTCHET!J578+OTCHET!J579+OTCHET!J580+OTCHET!J581+OTCHET!J582</f>
        <v>0</v>
      </c>
      <c r="I91" s="805">
        <f>+OTCHET!K576+OTCHET!K577+OTCHET!K578+OTCHET!K579+OTCHET!K580+OTCHET!K581+OTCHET!K582</f>
        <v>0</v>
      </c>
      <c r="J91" s="824"/>
      <c r="K91" s="806" t="s">
        <v>353</v>
      </c>
      <c r="L91" s="943"/>
      <c r="M91" s="840"/>
      <c r="N91" s="841"/>
      <c r="O91" s="841"/>
      <c r="P91" s="841"/>
      <c r="Q91" s="841"/>
      <c r="R91" s="841"/>
      <c r="S91" s="841"/>
      <c r="T91" s="842"/>
      <c r="U91" s="841"/>
      <c r="V91" s="841"/>
    </row>
    <row r="92" spans="1:22" ht="15.75">
      <c r="A92" s="937">
        <v>335</v>
      </c>
      <c r="B92" s="845" t="s">
        <v>840</v>
      </c>
      <c r="C92" s="845" t="s">
        <v>354</v>
      </c>
      <c r="D92" s="959"/>
      <c r="E92" s="803">
        <f>+OTCHET!E583</f>
        <v>0</v>
      </c>
      <c r="F92" s="803">
        <f t="shared" si="5"/>
        <v>0</v>
      </c>
      <c r="G92" s="804">
        <f>+OTCHET!I583</f>
        <v>0</v>
      </c>
      <c r="H92" s="805">
        <f>+OTCHET!J583</f>
        <v>0</v>
      </c>
      <c r="I92" s="805">
        <f>+OTCHET!K583</f>
        <v>0</v>
      </c>
      <c r="J92" s="824"/>
      <c r="K92" s="806" t="s">
        <v>354</v>
      </c>
      <c r="L92" s="943"/>
      <c r="M92" s="840"/>
      <c r="N92" s="841"/>
      <c r="O92" s="841"/>
      <c r="P92" s="841"/>
      <c r="Q92" s="841"/>
      <c r="R92" s="841"/>
      <c r="S92" s="841"/>
      <c r="T92" s="842"/>
      <c r="U92" s="841"/>
      <c r="V92" s="841"/>
    </row>
    <row r="93" spans="1:22" ht="15.75">
      <c r="A93" s="937">
        <v>340</v>
      </c>
      <c r="B93" s="845" t="s">
        <v>360</v>
      </c>
      <c r="C93" s="845" t="s">
        <v>361</v>
      </c>
      <c r="D93" s="845"/>
      <c r="E93" s="803">
        <f>+OTCHET!E590+OTCHET!E591</f>
        <v>0</v>
      </c>
      <c r="F93" s="803">
        <f t="shared" si="5"/>
        <v>0</v>
      </c>
      <c r="G93" s="804">
        <f>+OTCHET!I590+OTCHET!I591</f>
        <v>0</v>
      </c>
      <c r="H93" s="805">
        <f>+OTCHET!J590+OTCHET!J591</f>
        <v>0</v>
      </c>
      <c r="I93" s="805">
        <f>+OTCHET!K590+OTCHET!K591</f>
        <v>0</v>
      </c>
      <c r="J93" s="824"/>
      <c r="K93" s="806" t="s">
        <v>361</v>
      </c>
      <c r="L93" s="943"/>
      <c r="M93" s="840"/>
      <c r="N93" s="841"/>
      <c r="O93" s="841"/>
      <c r="P93" s="841"/>
      <c r="Q93" s="841"/>
      <c r="R93" s="841"/>
      <c r="S93" s="841"/>
      <c r="T93" s="842"/>
      <c r="U93" s="841"/>
      <c r="V93" s="841"/>
    </row>
    <row r="94" spans="1:22" ht="15.75">
      <c r="A94" s="937">
        <v>345</v>
      </c>
      <c r="B94" s="845" t="s">
        <v>362</v>
      </c>
      <c r="C94" s="959" t="s">
        <v>363</v>
      </c>
      <c r="D94" s="845"/>
      <c r="E94" s="803">
        <f>+OTCHET!E592+OTCHET!E593</f>
        <v>0</v>
      </c>
      <c r="F94" s="803">
        <f t="shared" si="5"/>
        <v>0</v>
      </c>
      <c r="G94" s="804">
        <f>+OTCHET!I592+OTCHET!I593</f>
        <v>0</v>
      </c>
      <c r="H94" s="805">
        <f>+OTCHET!J592+OTCHET!J593</f>
        <v>0</v>
      </c>
      <c r="I94" s="805">
        <f>+OTCHET!K592+OTCHET!K593</f>
        <v>0</v>
      </c>
      <c r="J94" s="824"/>
      <c r="K94" s="806" t="s">
        <v>363</v>
      </c>
      <c r="L94" s="943"/>
      <c r="M94" s="840"/>
      <c r="N94" s="841"/>
      <c r="O94" s="841"/>
      <c r="P94" s="841"/>
      <c r="Q94" s="841"/>
      <c r="R94" s="841"/>
      <c r="S94" s="841"/>
      <c r="T94" s="842"/>
      <c r="U94" s="841"/>
      <c r="V94" s="841"/>
    </row>
    <row r="95" spans="1:22" ht="15.75">
      <c r="A95" s="937">
        <v>350</v>
      </c>
      <c r="B95" s="764" t="s">
        <v>967</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541</v>
      </c>
      <c r="C96" s="961" t="s">
        <v>540</v>
      </c>
      <c r="D96" s="961"/>
      <c r="E96" s="1469">
        <f>+OTCHET!E597</f>
        <v>0</v>
      </c>
      <c r="F96" s="1469">
        <f t="shared" si="5"/>
        <v>0</v>
      </c>
      <c r="G96" s="1470">
        <f>+OTCHET!I597</f>
        <v>0</v>
      </c>
      <c r="H96" s="1471">
        <f>+OTCHET!J597</f>
        <v>0</v>
      </c>
      <c r="I96" s="1472">
        <f>+OTCHET!K597</f>
        <v>0</v>
      </c>
      <c r="J96" s="824"/>
      <c r="K96" s="1473" t="s">
        <v>540</v>
      </c>
      <c r="L96" s="962"/>
      <c r="M96" s="840"/>
      <c r="N96" s="841"/>
      <c r="O96" s="841"/>
      <c r="P96" s="841"/>
      <c r="Q96" s="841"/>
      <c r="R96" s="841"/>
      <c r="S96" s="841"/>
      <c r="T96" s="842"/>
      <c r="U96" s="841"/>
      <c r="V96" s="841"/>
    </row>
    <row r="97" spans="2:22" ht="16.5" hidden="1" thickBot="1">
      <c r="B97" s="963" t="s">
        <v>820</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821</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822</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823</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824</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822</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823</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0</v>
      </c>
      <c r="I105" s="973">
        <f>+I$64+I$66</f>
        <v>0</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968</v>
      </c>
      <c r="C108" s="980"/>
      <c r="D108" s="980"/>
      <c r="E108" s="981"/>
      <c r="F108" s="981"/>
      <c r="G108" s="1839" t="s">
        <v>969</v>
      </c>
      <c r="H108" s="1839"/>
      <c r="I108" s="982"/>
      <c r="J108" s="970"/>
      <c r="K108" s="974"/>
      <c r="L108" s="763"/>
      <c r="M108" s="831"/>
      <c r="N108" s="841"/>
      <c r="O108" s="841"/>
      <c r="P108" s="841"/>
      <c r="Q108" s="841"/>
      <c r="R108" s="841"/>
      <c r="S108" s="841"/>
      <c r="T108" s="842"/>
      <c r="U108" s="841"/>
      <c r="V108" s="841"/>
    </row>
    <row r="109" spans="2:22" ht="17.25" customHeight="1">
      <c r="B109" s="983" t="s">
        <v>862</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840" t="str">
        <f>+OTCHET!D606</f>
        <v>Р.Белчева</v>
      </c>
      <c r="F110" s="1840"/>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860</v>
      </c>
      <c r="C113" s="974"/>
      <c r="D113" s="974"/>
      <c r="E113" s="985"/>
      <c r="F113" s="985"/>
      <c r="G113" s="677"/>
      <c r="H113" s="987" t="s">
        <v>863</v>
      </c>
      <c r="I113" s="988"/>
      <c r="J113" s="970"/>
      <c r="K113" s="989"/>
      <c r="L113" s="763"/>
      <c r="M113" s="831"/>
      <c r="N113" s="841"/>
      <c r="O113" s="841"/>
      <c r="P113" s="841"/>
      <c r="Q113" s="841"/>
      <c r="R113" s="841"/>
      <c r="S113" s="841"/>
      <c r="T113" s="842"/>
      <c r="U113" s="841"/>
      <c r="V113" s="841"/>
    </row>
    <row r="114" spans="1:22" ht="18" customHeight="1">
      <c r="E114" s="1840" t="str">
        <f>+OTCHET!G603</f>
        <v>Р.Белчева</v>
      </c>
      <c r="F114" s="1840"/>
      <c r="G114" s="990"/>
      <c r="H114" s="677"/>
      <c r="I114" s="1362" t="str">
        <f>+OTCHET!G606</f>
        <v>А.Данданова</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147" priority="20" stopIfTrue="1" operator="notEqual">
      <formula>0</formula>
    </cfRule>
  </conditionalFormatting>
  <conditionalFormatting sqref="E105:I105">
    <cfRule type="cellIs" dxfId="1146" priority="19" stopIfTrue="1" operator="notEqual">
      <formula>0</formula>
    </cfRule>
  </conditionalFormatting>
  <conditionalFormatting sqref="G107:H107 B107">
    <cfRule type="cellIs" dxfId="1145" priority="18" stopIfTrue="1" operator="equal">
      <formula>0</formula>
    </cfRule>
  </conditionalFormatting>
  <conditionalFormatting sqref="I114 E110">
    <cfRule type="cellIs" dxfId="1144" priority="17" stopIfTrue="1" operator="equal">
      <formula>0</formula>
    </cfRule>
  </conditionalFormatting>
  <conditionalFormatting sqref="E114:F114">
    <cfRule type="cellIs" dxfId="1143" priority="16" stopIfTrue="1" operator="equal">
      <formula>0</formula>
    </cfRule>
  </conditionalFormatting>
  <conditionalFormatting sqref="E15">
    <cfRule type="cellIs" dxfId="1142" priority="11" stopIfTrue="1" operator="equal">
      <formula>98</formula>
    </cfRule>
    <cfRule type="cellIs" dxfId="1141" priority="12" stopIfTrue="1" operator="equal">
      <formula>96</formula>
    </cfRule>
    <cfRule type="cellIs" dxfId="1140" priority="13" stopIfTrue="1" operator="equal">
      <formula>42</formula>
    </cfRule>
    <cfRule type="cellIs" dxfId="1139" priority="14" stopIfTrue="1" operator="equal">
      <formula>97</formula>
    </cfRule>
    <cfRule type="cellIs" dxfId="1138" priority="15" stopIfTrue="1" operator="equal">
      <formula>33</formula>
    </cfRule>
  </conditionalFormatting>
  <conditionalFormatting sqref="F15">
    <cfRule type="cellIs" dxfId="1137" priority="6" stopIfTrue="1" operator="equal">
      <formula>"Чужди средства"</formula>
    </cfRule>
    <cfRule type="cellIs" dxfId="1136" priority="7" stopIfTrue="1" operator="equal">
      <formula>"СЕС - ДМП"</formula>
    </cfRule>
    <cfRule type="cellIs" dxfId="1135" priority="8" stopIfTrue="1" operator="equal">
      <formula>"СЕС - РА"</formula>
    </cfRule>
    <cfRule type="cellIs" dxfId="1134" priority="9" stopIfTrue="1" operator="equal">
      <formula>"СЕС - ДЕС"</formula>
    </cfRule>
    <cfRule type="cellIs" dxfId="1133" priority="10" stopIfTrue="1" operator="equal">
      <formula>"СЕС - КСФ"</formula>
    </cfRule>
  </conditionalFormatting>
  <conditionalFormatting sqref="B105">
    <cfRule type="cellIs" dxfId="1132" priority="5" stopIfTrue="1" operator="notEqual">
      <formula>0</formula>
    </cfRule>
  </conditionalFormatting>
  <conditionalFormatting sqref="I11">
    <cfRule type="cellIs" dxfId="1131" priority="1" stopIfTrue="1" operator="between">
      <formula>1000000000000</formula>
      <formula>9999999999999990</formula>
    </cfRule>
    <cfRule type="cellIs" dxfId="1130" priority="2" stopIfTrue="1" operator="between">
      <formula>10000000000</formula>
      <formula>999999999999</formula>
    </cfRule>
    <cfRule type="cellIs" dxfId="1129" priority="3" stopIfTrue="1" operator="between">
      <formula>1000000</formula>
      <formula>99999999</formula>
    </cfRule>
    <cfRule type="cellIs" dxfId="1128"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10303"/>
  <sheetViews>
    <sheetView tabSelected="1" topLeftCell="B600" zoomScale="75" zoomScaleNormal="75" zoomScaleSheetLayoutView="85" workbookViewId="0">
      <selection activeCell="G606" sqref="G606:J606"/>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2149</v>
      </c>
      <c r="N1" s="5"/>
    </row>
    <row r="2" spans="1:14" ht="12.75" customHeight="1">
      <c r="A2" s="2">
        <v>1</v>
      </c>
      <c r="B2" s="103"/>
      <c r="D2" s="104"/>
      <c r="E2" s="103"/>
      <c r="F2" s="103"/>
      <c r="G2" s="103"/>
      <c r="H2" s="103"/>
      <c r="I2" s="103"/>
      <c r="J2" s="103"/>
      <c r="K2" s="103"/>
      <c r="L2" s="103"/>
      <c r="M2" s="7">
        <v>1</v>
      </c>
      <c r="N2" s="105"/>
    </row>
    <row r="3" spans="1:14">
      <c r="B3" s="1475" t="s">
        <v>859</v>
      </c>
      <c r="C3" s="106">
        <v>2025</v>
      </c>
      <c r="D3" s="104"/>
      <c r="E3" s="107"/>
      <c r="F3" s="103"/>
      <c r="G3" s="103"/>
      <c r="H3" s="103"/>
      <c r="I3" s="103"/>
      <c r="J3" s="103"/>
      <c r="K3" s="103"/>
      <c r="L3" s="103"/>
      <c r="M3" s="7">
        <v>1</v>
      </c>
      <c r="N3" s="108"/>
    </row>
    <row r="4" spans="1:14">
      <c r="B4" s="103"/>
      <c r="C4" s="1609" t="s">
        <v>2074</v>
      </c>
      <c r="D4" s="104"/>
      <c r="E4" s="109"/>
      <c r="F4" s="103"/>
      <c r="G4" s="103"/>
      <c r="H4" s="103"/>
      <c r="I4" s="103"/>
      <c r="J4" s="103"/>
      <c r="K4" s="103"/>
      <c r="L4" s="103"/>
      <c r="M4" s="7">
        <v>1</v>
      </c>
      <c r="N4" s="108"/>
    </row>
    <row r="5" spans="1:14">
      <c r="B5" s="103"/>
      <c r="C5" s="110"/>
      <c r="D5" s="104"/>
      <c r="E5" s="103" t="s">
        <v>456</v>
      </c>
      <c r="F5" s="103" t="s">
        <v>456</v>
      </c>
      <c r="G5" s="103" t="s">
        <v>456</v>
      </c>
      <c r="H5" s="103" t="s">
        <v>456</v>
      </c>
      <c r="I5" s="103" t="s">
        <v>456</v>
      </c>
      <c r="J5" s="103" t="s">
        <v>456</v>
      </c>
      <c r="K5" s="103" t="s">
        <v>456</v>
      </c>
      <c r="L5" s="103" t="s">
        <v>456</v>
      </c>
      <c r="M5" s="7">
        <v>1</v>
      </c>
      <c r="N5" s="108"/>
    </row>
    <row r="6" spans="1:14">
      <c r="B6" s="103"/>
      <c r="C6" s="111"/>
      <c r="D6" s="112"/>
      <c r="E6" s="109"/>
      <c r="F6" s="103" t="s">
        <v>456</v>
      </c>
      <c r="G6" s="103" t="s">
        <v>456</v>
      </c>
      <c r="H6" s="103" t="s">
        <v>456</v>
      </c>
      <c r="I6" s="103" t="s">
        <v>456</v>
      </c>
      <c r="J6" s="103" t="s">
        <v>456</v>
      </c>
      <c r="K6" s="103" t="s">
        <v>456</v>
      </c>
      <c r="L6" s="103" t="s">
        <v>456</v>
      </c>
      <c r="M6" s="7">
        <v>1</v>
      </c>
      <c r="N6" s="108"/>
    </row>
    <row r="7" spans="1:14" ht="15.75" customHeight="1">
      <c r="B7" s="1924" t="str">
        <f>VLOOKUP(E15,SMETKA,2,FALSE)</f>
        <v>ОТЧЕТНИ ДАННИ ПО ЕБК ЗА ИЗПЪЛНЕНИЕТО НА БЮДЖЕТА</v>
      </c>
      <c r="C7" s="1925"/>
      <c r="D7" s="1925"/>
      <c r="E7" s="103"/>
      <c r="F7" s="113"/>
      <c r="G7" s="113"/>
      <c r="H7" s="113"/>
      <c r="I7" s="113"/>
      <c r="J7" s="113"/>
      <c r="K7" s="113"/>
      <c r="L7" s="113"/>
      <c r="M7" s="7">
        <v>1</v>
      </c>
      <c r="N7" s="108"/>
    </row>
    <row r="8" spans="1:14" ht="18.75" customHeight="1">
      <c r="C8" s="111"/>
      <c r="D8" s="112"/>
      <c r="E8" s="113" t="s">
        <v>457</v>
      </c>
      <c r="F8" s="113" t="s">
        <v>819</v>
      </c>
      <c r="G8" s="113"/>
      <c r="H8" s="114"/>
      <c r="I8" s="113"/>
      <c r="J8" s="113"/>
      <c r="K8" s="113"/>
      <c r="L8" s="113"/>
      <c r="M8" s="7">
        <v>1</v>
      </c>
      <c r="N8" s="108"/>
    </row>
    <row r="9" spans="1:14" ht="27" customHeight="1">
      <c r="B9" s="1926" t="s">
        <v>2150</v>
      </c>
      <c r="C9" s="1927"/>
      <c r="D9" s="1928"/>
      <c r="E9" s="115">
        <f>DATE($C$3,1,1)</f>
        <v>45658</v>
      </c>
      <c r="F9" s="116">
        <v>45747</v>
      </c>
      <c r="G9" s="113"/>
      <c r="H9" s="1403"/>
      <c r="I9" s="1881"/>
      <c r="J9" s="1882"/>
      <c r="K9" s="113"/>
      <c r="L9" s="113"/>
      <c r="M9" s="7">
        <v>1</v>
      </c>
      <c r="N9" s="108"/>
    </row>
    <row r="10" spans="1:14">
      <c r="B10" s="117" t="s">
        <v>784</v>
      </c>
      <c r="C10" s="103"/>
      <c r="D10" s="104"/>
      <c r="E10" s="113"/>
      <c r="F10" s="1651" t="str">
        <f>VLOOKUP(F9,DateName,2,FALSE)</f>
        <v>март</v>
      </c>
      <c r="G10" s="113"/>
      <c r="H10" s="114"/>
      <c r="I10" s="1883" t="s">
        <v>951</v>
      </c>
      <c r="J10" s="1883"/>
      <c r="K10" s="113"/>
      <c r="L10" s="113"/>
      <c r="M10" s="7">
        <v>1</v>
      </c>
      <c r="N10" s="108"/>
    </row>
    <row r="11" spans="1:14" ht="10.5" customHeight="1">
      <c r="B11" s="117"/>
      <c r="C11" s="103"/>
      <c r="D11" s="104"/>
      <c r="E11" s="117"/>
      <c r="F11" s="103"/>
      <c r="G11" s="113"/>
      <c r="H11" s="114"/>
      <c r="I11" s="1884"/>
      <c r="J11" s="1884"/>
      <c r="K11" s="113"/>
      <c r="L11" s="113"/>
      <c r="M11" s="7">
        <v>1</v>
      </c>
      <c r="N11" s="108"/>
    </row>
    <row r="12" spans="1:14" ht="27" customHeight="1">
      <c r="B12" s="1908" t="str">
        <f>VLOOKUP(F12,PRBK,2,FALSE)</f>
        <v>Поморие</v>
      </c>
      <c r="C12" s="1909"/>
      <c r="D12" s="1910"/>
      <c r="E12" s="118" t="s">
        <v>945</v>
      </c>
      <c r="F12" s="1530" t="s">
        <v>1358</v>
      </c>
      <c r="G12" s="113"/>
      <c r="H12" s="114"/>
      <c r="I12" s="1884"/>
      <c r="J12" s="1884"/>
      <c r="K12" s="113"/>
      <c r="L12" s="113"/>
      <c r="M12" s="7">
        <v>1</v>
      </c>
      <c r="N12" s="108"/>
    </row>
    <row r="13" spans="1:14" ht="18" customHeight="1">
      <c r="B13" s="119" t="s">
        <v>785</v>
      </c>
      <c r="C13" s="103"/>
      <c r="D13" s="104"/>
      <c r="E13" s="120"/>
      <c r="F13" s="114"/>
      <c r="G13" s="114" t="s">
        <v>456</v>
      </c>
      <c r="H13" s="121"/>
      <c r="I13" s="122"/>
      <c r="J13" s="123"/>
      <c r="K13" s="123" t="s">
        <v>456</v>
      </c>
      <c r="L13" s="123" t="s">
        <v>456</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875</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544"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458</v>
      </c>
      <c r="M18" s="7">
        <v>1</v>
      </c>
      <c r="N18" s="108"/>
    </row>
    <row r="19" spans="1:14" ht="22.5" customHeight="1">
      <c r="A19" s="10"/>
      <c r="B19" s="131"/>
      <c r="C19" s="132"/>
      <c r="D19" s="133" t="s">
        <v>876</v>
      </c>
      <c r="E19" s="1853" t="str">
        <f>CONCATENATE("Уточнен план ", $C$3, " - ПРИХОДИ")</f>
        <v>Уточнен план 2025 - ПРИХОДИ</v>
      </c>
      <c r="F19" s="1854"/>
      <c r="G19" s="1854"/>
      <c r="H19" s="1855"/>
      <c r="I19" s="1932" t="str">
        <f>CONCATENATE("Отчет ", $C$3, " - ПРИХОДИ")</f>
        <v>Отчет 2025 - ПРИХОДИ</v>
      </c>
      <c r="J19" s="1933"/>
      <c r="K19" s="1933"/>
      <c r="L19" s="1934"/>
      <c r="M19" s="7">
        <v>1</v>
      </c>
      <c r="N19" s="108"/>
    </row>
    <row r="20" spans="1:14" ht="49.5" customHeight="1">
      <c r="B20" s="134" t="s">
        <v>62</v>
      </c>
      <c r="C20" s="135" t="s">
        <v>459</v>
      </c>
      <c r="D20" s="136" t="s">
        <v>877</v>
      </c>
      <c r="E20" s="137" t="s">
        <v>946</v>
      </c>
      <c r="F20" s="1395" t="s">
        <v>788</v>
      </c>
      <c r="G20" s="1396" t="s">
        <v>789</v>
      </c>
      <c r="H20" s="1397" t="s">
        <v>787</v>
      </c>
      <c r="I20" s="1541" t="s">
        <v>947</v>
      </c>
      <c r="J20" s="1542" t="s">
        <v>948</v>
      </c>
      <c r="K20" s="1543" t="s">
        <v>949</v>
      </c>
      <c r="L20" s="1404" t="s">
        <v>950</v>
      </c>
      <c r="M20" s="7">
        <v>1</v>
      </c>
      <c r="N20" s="138"/>
    </row>
    <row r="21" spans="1:14" ht="18.75">
      <c r="B21" s="139"/>
      <c r="C21" s="140"/>
      <c r="D21" s="141" t="s">
        <v>460</v>
      </c>
      <c r="E21" s="142" t="s">
        <v>171</v>
      </c>
      <c r="F21" s="143" t="s">
        <v>172</v>
      </c>
      <c r="G21" s="144" t="s">
        <v>702</v>
      </c>
      <c r="H21" s="145" t="s">
        <v>703</v>
      </c>
      <c r="I21" s="143" t="s">
        <v>682</v>
      </c>
      <c r="J21" s="144" t="s">
        <v>852</v>
      </c>
      <c r="K21" s="145" t="s">
        <v>853</v>
      </c>
      <c r="L21" s="1405" t="s">
        <v>854</v>
      </c>
      <c r="M21" s="7">
        <v>1</v>
      </c>
      <c r="N21" s="138"/>
    </row>
    <row r="22" spans="1:14" s="11" customFormat="1" ht="18.75" hidden="1" customHeight="1">
      <c r="A22" s="11">
        <v>5</v>
      </c>
      <c r="B22" s="146">
        <v>100</v>
      </c>
      <c r="C22" s="1922" t="s">
        <v>461</v>
      </c>
      <c r="D22" s="1923"/>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462</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1997</v>
      </c>
      <c r="E24" s="295">
        <f>F24+G24+H24</f>
        <v>0</v>
      </c>
      <c r="F24" s="484">
        <v>0</v>
      </c>
      <c r="G24" s="485">
        <v>0</v>
      </c>
      <c r="H24" s="160">
        <v>0</v>
      </c>
      <c r="I24" s="484">
        <v>0</v>
      </c>
      <c r="J24" s="485">
        <v>0</v>
      </c>
      <c r="K24" s="160">
        <v>0</v>
      </c>
      <c r="L24" s="295">
        <f>I24+J24+K24</f>
        <v>0</v>
      </c>
      <c r="M24" s="7" t="str">
        <f t="shared" si="1"/>
        <v/>
      </c>
      <c r="N24" s="155"/>
    </row>
    <row r="25" spans="1:14" ht="18.75" hidden="1" customHeight="1">
      <c r="A25" s="2">
        <v>20</v>
      </c>
      <c r="B25" s="149"/>
      <c r="C25" s="156">
        <v>103</v>
      </c>
      <c r="D25" s="157" t="s">
        <v>1998</v>
      </c>
      <c r="E25" s="295">
        <f>F25+G25+H25</f>
        <v>0</v>
      </c>
      <c r="F25" s="484">
        <v>0</v>
      </c>
      <c r="G25" s="159">
        <v>0</v>
      </c>
      <c r="H25" s="160">
        <v>0</v>
      </c>
      <c r="I25" s="484">
        <v>0</v>
      </c>
      <c r="J25" s="159">
        <v>0</v>
      </c>
      <c r="K25" s="160">
        <v>0</v>
      </c>
      <c r="L25" s="295">
        <f>I25+J25+K25</f>
        <v>0</v>
      </c>
      <c r="M25" s="7" t="str">
        <f t="shared" si="1"/>
        <v/>
      </c>
      <c r="N25" s="155"/>
    </row>
    <row r="26" spans="1:14" ht="18.75" hidden="1" customHeight="1">
      <c r="A26" s="2">
        <v>20</v>
      </c>
      <c r="B26" s="149"/>
      <c r="C26" s="156">
        <v>108</v>
      </c>
      <c r="D26" s="161" t="s">
        <v>1999</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2000</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922" t="s">
        <v>463</v>
      </c>
      <c r="D28" s="1923"/>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464</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922" t="s">
        <v>126</v>
      </c>
      <c r="D33" s="1923"/>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878</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2001</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706</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922" t="s">
        <v>121</v>
      </c>
      <c r="D39" s="1923"/>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855</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856</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879</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hidden="1" customHeight="1">
      <c r="A52" s="15">
        <v>130</v>
      </c>
      <c r="B52" s="167">
        <v>1300</v>
      </c>
      <c r="C52" s="147" t="s">
        <v>138</v>
      </c>
      <c r="D52" s="183"/>
      <c r="E52" s="1364">
        <f t="shared" ref="E52:L52" si="8">SUM(E53:E57)</f>
        <v>0</v>
      </c>
      <c r="F52" s="168">
        <f t="shared" si="8"/>
        <v>0</v>
      </c>
      <c r="G52" s="169">
        <f t="shared" si="8"/>
        <v>0</v>
      </c>
      <c r="H52" s="170">
        <f>SUM(H53:H57)</f>
        <v>0</v>
      </c>
      <c r="I52" s="168">
        <f t="shared" si="8"/>
        <v>0</v>
      </c>
      <c r="J52" s="169">
        <f t="shared" si="8"/>
        <v>0</v>
      </c>
      <c r="K52" s="170">
        <f>SUM(K53:K57)</f>
        <v>0</v>
      </c>
      <c r="L52" s="1364">
        <f t="shared" si="8"/>
        <v>0</v>
      </c>
      <c r="M52" s="7" t="str">
        <f t="shared" si="1"/>
        <v/>
      </c>
      <c r="N52" s="155"/>
    </row>
    <row r="53" spans="1:14" ht="18.75" hidden="1" customHeight="1">
      <c r="A53" s="2">
        <v>135</v>
      </c>
      <c r="B53" s="149"/>
      <c r="C53" s="150">
        <v>1301</v>
      </c>
      <c r="D53" s="151" t="s">
        <v>139</v>
      </c>
      <c r="E53" s="281">
        <f t="shared" si="3"/>
        <v>0</v>
      </c>
      <c r="F53" s="482">
        <v>0</v>
      </c>
      <c r="G53" s="1556">
        <v>0</v>
      </c>
      <c r="H53" s="154">
        <v>0</v>
      </c>
      <c r="I53" s="482">
        <v>0</v>
      </c>
      <c r="J53" s="1556">
        <v>0</v>
      </c>
      <c r="K53" s="154">
        <v>0</v>
      </c>
      <c r="L53" s="281">
        <f>I53+J53+K53</f>
        <v>0</v>
      </c>
      <c r="M53" s="7" t="str">
        <f t="shared" si="1"/>
        <v/>
      </c>
      <c r="N53" s="155"/>
    </row>
    <row r="54" spans="1:14" ht="18.75" hidden="1" customHeight="1">
      <c r="A54" s="2">
        <v>140</v>
      </c>
      <c r="B54" s="149"/>
      <c r="C54" s="156">
        <v>1302</v>
      </c>
      <c r="D54" s="184" t="s">
        <v>140</v>
      </c>
      <c r="E54" s="295">
        <f t="shared" si="3"/>
        <v>0</v>
      </c>
      <c r="F54" s="484">
        <v>0</v>
      </c>
      <c r="G54" s="1557">
        <v>0</v>
      </c>
      <c r="H54" s="160">
        <v>0</v>
      </c>
      <c r="I54" s="484">
        <v>0</v>
      </c>
      <c r="J54" s="1557">
        <v>0</v>
      </c>
      <c r="K54" s="160">
        <v>0</v>
      </c>
      <c r="L54" s="295">
        <f>I54+J54+K54</f>
        <v>0</v>
      </c>
      <c r="M54" s="7" t="str">
        <f t="shared" si="1"/>
        <v/>
      </c>
      <c r="N54" s="155"/>
    </row>
    <row r="55" spans="1:14" ht="18.75" hidden="1" customHeight="1">
      <c r="A55" s="2">
        <v>145</v>
      </c>
      <c r="B55" s="149"/>
      <c r="C55" s="156">
        <v>1303</v>
      </c>
      <c r="D55" s="184" t="s">
        <v>141</v>
      </c>
      <c r="E55" s="295">
        <f t="shared" si="3"/>
        <v>0</v>
      </c>
      <c r="F55" s="484">
        <v>0</v>
      </c>
      <c r="G55" s="1557">
        <v>0</v>
      </c>
      <c r="H55" s="160">
        <v>0</v>
      </c>
      <c r="I55" s="484">
        <v>0</v>
      </c>
      <c r="J55" s="1557">
        <v>0</v>
      </c>
      <c r="K55" s="160">
        <v>0</v>
      </c>
      <c r="L55" s="295">
        <f>I55+J55+K55</f>
        <v>0</v>
      </c>
      <c r="M55" s="7" t="str">
        <f t="shared" si="1"/>
        <v/>
      </c>
      <c r="N55" s="155"/>
    </row>
    <row r="56" spans="1:14" ht="18.75" hidden="1" customHeight="1">
      <c r="B56" s="149"/>
      <c r="C56" s="156">
        <v>1304</v>
      </c>
      <c r="D56" s="184" t="s">
        <v>142</v>
      </c>
      <c r="E56" s="295">
        <f t="shared" si="3"/>
        <v>0</v>
      </c>
      <c r="F56" s="484">
        <v>0</v>
      </c>
      <c r="G56" s="1557">
        <v>0</v>
      </c>
      <c r="H56" s="160">
        <v>0</v>
      </c>
      <c r="I56" s="484">
        <v>0</v>
      </c>
      <c r="J56" s="1557">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86">
        <v>0</v>
      </c>
      <c r="G57" s="1558">
        <v>0</v>
      </c>
      <c r="H57" s="175">
        <v>0</v>
      </c>
      <c r="I57" s="486">
        <v>0</v>
      </c>
      <c r="J57" s="1558">
        <v>0</v>
      </c>
      <c r="K57" s="175">
        <v>0</v>
      </c>
      <c r="L57" s="287">
        <f>I57+J57+K57</f>
        <v>0</v>
      </c>
      <c r="M57" s="7" t="str">
        <f t="shared" si="1"/>
        <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1924</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2002</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1235</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v>0</v>
      </c>
      <c r="H73" s="1467">
        <v>0</v>
      </c>
      <c r="I73" s="1465">
        <v>0</v>
      </c>
      <c r="J73" s="189">
        <v>0</v>
      </c>
      <c r="K73" s="1467">
        <v>0</v>
      </c>
      <c r="L73" s="1364">
        <f t="shared" si="12"/>
        <v>0</v>
      </c>
      <c r="M73" s="7" t="str">
        <f t="shared" si="1"/>
        <v/>
      </c>
      <c r="N73" s="155"/>
    </row>
    <row r="74" spans="1:14" s="15" customFormat="1" ht="18.75" hidden="1" customHeight="1">
      <c r="A74" s="15">
        <v>265</v>
      </c>
      <c r="B74" s="167">
        <v>2400</v>
      </c>
      <c r="C74" s="147" t="s">
        <v>157</v>
      </c>
      <c r="D74" s="183"/>
      <c r="E74" s="1364">
        <f t="shared" ref="E74:L74" si="13">SUM(E75:E89)</f>
        <v>0</v>
      </c>
      <c r="F74" s="168">
        <f t="shared" si="13"/>
        <v>0</v>
      </c>
      <c r="G74" s="169">
        <f t="shared" si="13"/>
        <v>0</v>
      </c>
      <c r="H74" s="170">
        <f>SUM(H75:H89)</f>
        <v>0</v>
      </c>
      <c r="I74" s="168">
        <f t="shared" si="13"/>
        <v>0</v>
      </c>
      <c r="J74" s="169">
        <f t="shared" si="13"/>
        <v>0</v>
      </c>
      <c r="K74" s="170">
        <f>SUM(K75:K89)</f>
        <v>0</v>
      </c>
      <c r="L74" s="1364">
        <f t="shared" si="13"/>
        <v>0</v>
      </c>
      <c r="M74" s="7" t="str">
        <f t="shared" si="1"/>
        <v/>
      </c>
      <c r="N74" s="155"/>
    </row>
    <row r="75" spans="1:14" ht="18.75" hidden="1" customHeight="1">
      <c r="A75" s="2">
        <v>270</v>
      </c>
      <c r="B75" s="149"/>
      <c r="C75" s="150">
        <v>2401</v>
      </c>
      <c r="D75" s="187" t="s">
        <v>158</v>
      </c>
      <c r="E75" s="281">
        <f t="shared" si="3"/>
        <v>0</v>
      </c>
      <c r="F75" s="484">
        <v>0</v>
      </c>
      <c r="G75" s="153">
        <v>0</v>
      </c>
      <c r="H75" s="154">
        <v>0</v>
      </c>
      <c r="I75" s="484">
        <v>0</v>
      </c>
      <c r="J75" s="153">
        <v>0</v>
      </c>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hidden="1" customHeight="1">
      <c r="A79" s="2">
        <v>295</v>
      </c>
      <c r="B79" s="149"/>
      <c r="C79" s="156">
        <v>2406</v>
      </c>
      <c r="D79" s="184" t="s">
        <v>162</v>
      </c>
      <c r="E79" s="295">
        <f t="shared" si="3"/>
        <v>0</v>
      </c>
      <c r="F79" s="158">
        <v>0</v>
      </c>
      <c r="G79" s="159">
        <v>0</v>
      </c>
      <c r="H79" s="160">
        <v>0</v>
      </c>
      <c r="I79" s="158">
        <v>0</v>
      </c>
      <c r="J79" s="159">
        <v>0</v>
      </c>
      <c r="K79" s="160">
        <v>0</v>
      </c>
      <c r="L79" s="295">
        <f t="shared" si="14"/>
        <v>0</v>
      </c>
      <c r="M79" s="7" t="str">
        <f t="shared" si="1"/>
        <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507</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508</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509</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510</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511</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512</v>
      </c>
      <c r="E86" s="295">
        <f t="shared" si="3"/>
        <v>0</v>
      </c>
      <c r="F86" s="484">
        <v>0</v>
      </c>
      <c r="G86" s="159"/>
      <c r="H86" s="160">
        <v>0</v>
      </c>
      <c r="I86" s="484">
        <v>0</v>
      </c>
      <c r="J86" s="159"/>
      <c r="K86" s="160">
        <v>0</v>
      </c>
      <c r="L86" s="295">
        <f t="shared" si="14"/>
        <v>0</v>
      </c>
      <c r="M86" s="7" t="str">
        <f t="shared" si="1"/>
        <v/>
      </c>
      <c r="N86" s="155"/>
    </row>
    <row r="87" spans="1:14" ht="18.75" hidden="1" customHeight="1">
      <c r="A87" s="1571"/>
      <c r="B87" s="192"/>
      <c r="C87" s="156">
        <v>2417</v>
      </c>
      <c r="D87" s="622" t="s">
        <v>1955</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513</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514</v>
      </c>
      <c r="E89" s="287">
        <f t="shared" si="3"/>
        <v>0</v>
      </c>
      <c r="F89" s="173">
        <v>0</v>
      </c>
      <c r="G89" s="174">
        <v>0</v>
      </c>
      <c r="H89" s="175">
        <v>0</v>
      </c>
      <c r="I89" s="173">
        <v>0</v>
      </c>
      <c r="J89" s="174">
        <v>0</v>
      </c>
      <c r="K89" s="175">
        <v>0</v>
      </c>
      <c r="L89" s="287">
        <f t="shared" si="14"/>
        <v>0</v>
      </c>
      <c r="M89" s="7" t="str">
        <f t="shared" si="1"/>
        <v/>
      </c>
      <c r="N89" s="155"/>
    </row>
    <row r="90" spans="1:14" s="15" customFormat="1" ht="18.75" hidden="1" customHeight="1">
      <c r="A90" s="21">
        <v>350</v>
      </c>
      <c r="B90" s="167">
        <v>2500</v>
      </c>
      <c r="C90" s="147" t="s">
        <v>515</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516</v>
      </c>
      <c r="E91" s="281">
        <f t="shared" si="3"/>
        <v>0</v>
      </c>
      <c r="F91" s="152"/>
      <c r="G91" s="1607"/>
      <c r="H91" s="154">
        <v>0</v>
      </c>
      <c r="I91" s="152"/>
      <c r="J91" s="1607"/>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hidden="1" customHeight="1">
      <c r="A94" s="22">
        <v>370</v>
      </c>
      <c r="B94" s="167">
        <v>2700</v>
      </c>
      <c r="C94" s="147" t="s">
        <v>183</v>
      </c>
      <c r="D94" s="183"/>
      <c r="E94" s="1364">
        <f t="shared" ref="E94:L94" si="17">SUM(E95:E105)</f>
        <v>0</v>
      </c>
      <c r="F94" s="168">
        <f t="shared" si="17"/>
        <v>0</v>
      </c>
      <c r="G94" s="169">
        <f t="shared" si="17"/>
        <v>0</v>
      </c>
      <c r="H94" s="170">
        <f t="shared" si="17"/>
        <v>0</v>
      </c>
      <c r="I94" s="168">
        <f t="shared" si="17"/>
        <v>0</v>
      </c>
      <c r="J94" s="169">
        <f t="shared" si="17"/>
        <v>0</v>
      </c>
      <c r="K94" s="170">
        <f t="shared" si="17"/>
        <v>0</v>
      </c>
      <c r="L94" s="1364">
        <f t="shared" si="17"/>
        <v>0</v>
      </c>
      <c r="M94" s="7" t="str">
        <f t="shared" si="16"/>
        <v/>
      </c>
      <c r="N94" s="155"/>
    </row>
    <row r="95" spans="1:14" ht="18.75" hidden="1" customHeight="1">
      <c r="A95" s="23">
        <v>380</v>
      </c>
      <c r="B95" s="149"/>
      <c r="C95" s="156">
        <v>2702</v>
      </c>
      <c r="D95" s="157" t="s">
        <v>2075</v>
      </c>
      <c r="E95" s="295">
        <f t="shared" ref="E95:E105" si="18">F95+G95+H95</f>
        <v>0</v>
      </c>
      <c r="F95" s="484">
        <v>0</v>
      </c>
      <c r="G95" s="159">
        <v>0</v>
      </c>
      <c r="H95" s="160">
        <v>0</v>
      </c>
      <c r="I95" s="484">
        <v>0</v>
      </c>
      <c r="J95" s="159">
        <v>0</v>
      </c>
      <c r="K95" s="160">
        <v>0</v>
      </c>
      <c r="L95" s="295">
        <f t="shared" ref="L95:L105" si="19">I95+J95+K95</f>
        <v>0</v>
      </c>
      <c r="M95" s="7" t="str">
        <f t="shared" si="16"/>
        <v/>
      </c>
      <c r="N95" s="155"/>
    </row>
    <row r="96" spans="1:14" ht="18.75" hidden="1" customHeight="1">
      <c r="A96" s="23">
        <v>385</v>
      </c>
      <c r="B96" s="149"/>
      <c r="C96" s="156">
        <v>2703</v>
      </c>
      <c r="D96" s="157" t="s">
        <v>184</v>
      </c>
      <c r="E96" s="295">
        <f t="shared" si="18"/>
        <v>0</v>
      </c>
      <c r="F96" s="484">
        <v>0</v>
      </c>
      <c r="G96" s="159">
        <v>0</v>
      </c>
      <c r="H96" s="160">
        <v>0</v>
      </c>
      <c r="I96" s="484">
        <v>0</v>
      </c>
      <c r="J96" s="159">
        <v>0</v>
      </c>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v>0</v>
      </c>
      <c r="H97" s="160">
        <v>0</v>
      </c>
      <c r="I97" s="484">
        <v>0</v>
      </c>
      <c r="J97" s="159">
        <v>0</v>
      </c>
      <c r="K97" s="160">
        <v>0</v>
      </c>
      <c r="L97" s="295">
        <f t="shared" si="19"/>
        <v>0</v>
      </c>
      <c r="M97" s="7" t="str">
        <f t="shared" si="16"/>
        <v/>
      </c>
      <c r="N97" s="155"/>
    </row>
    <row r="98" spans="1:14" ht="18.75" hidden="1" customHeight="1">
      <c r="A98" s="23">
        <v>395</v>
      </c>
      <c r="B98" s="149"/>
      <c r="C98" s="156">
        <v>2705</v>
      </c>
      <c r="D98" s="157" t="s">
        <v>186</v>
      </c>
      <c r="E98" s="295">
        <f t="shared" si="18"/>
        <v>0</v>
      </c>
      <c r="F98" s="484">
        <v>0</v>
      </c>
      <c r="G98" s="159">
        <v>0</v>
      </c>
      <c r="H98" s="160">
        <v>0</v>
      </c>
      <c r="I98" s="484">
        <v>0</v>
      </c>
      <c r="J98" s="159">
        <v>0</v>
      </c>
      <c r="K98" s="160">
        <v>0</v>
      </c>
      <c r="L98" s="295">
        <f t="shared" si="19"/>
        <v>0</v>
      </c>
      <c r="M98" s="7" t="str">
        <f t="shared" si="16"/>
        <v/>
      </c>
      <c r="N98" s="155"/>
    </row>
    <row r="99" spans="1:14" ht="18.75" hidden="1" customHeight="1">
      <c r="A99" s="23">
        <v>405</v>
      </c>
      <c r="B99" s="149"/>
      <c r="C99" s="156">
        <v>2707</v>
      </c>
      <c r="D99" s="157" t="s">
        <v>187</v>
      </c>
      <c r="E99" s="295">
        <f t="shared" si="18"/>
        <v>0</v>
      </c>
      <c r="F99" s="484">
        <v>0</v>
      </c>
      <c r="G99" s="159">
        <v>0</v>
      </c>
      <c r="H99" s="160">
        <v>0</v>
      </c>
      <c r="I99" s="484">
        <v>0</v>
      </c>
      <c r="J99" s="159">
        <v>0</v>
      </c>
      <c r="K99" s="160">
        <v>0</v>
      </c>
      <c r="L99" s="295">
        <f t="shared" si="19"/>
        <v>0</v>
      </c>
      <c r="M99" s="7" t="str">
        <f t="shared" si="16"/>
        <v/>
      </c>
      <c r="N99" s="155"/>
    </row>
    <row r="100" spans="1:14" ht="18.75" hidden="1" customHeight="1">
      <c r="A100" s="23">
        <v>410</v>
      </c>
      <c r="B100" s="171"/>
      <c r="C100" s="156">
        <v>2708</v>
      </c>
      <c r="D100" s="157" t="s">
        <v>520</v>
      </c>
      <c r="E100" s="295">
        <f t="shared" si="18"/>
        <v>0</v>
      </c>
      <c r="F100" s="158">
        <v>0</v>
      </c>
      <c r="G100" s="159">
        <v>0</v>
      </c>
      <c r="H100" s="160">
        <v>0</v>
      </c>
      <c r="I100" s="158">
        <v>0</v>
      </c>
      <c r="J100" s="159">
        <v>0</v>
      </c>
      <c r="K100" s="160">
        <v>0</v>
      </c>
      <c r="L100" s="295">
        <f t="shared" si="19"/>
        <v>0</v>
      </c>
      <c r="M100" s="7" t="str">
        <f t="shared" si="16"/>
        <v/>
      </c>
      <c r="N100" s="155"/>
    </row>
    <row r="101" spans="1:14" ht="18.75" hidden="1" customHeight="1">
      <c r="A101" s="23">
        <v>420</v>
      </c>
      <c r="B101" s="149"/>
      <c r="C101" s="156">
        <v>2710</v>
      </c>
      <c r="D101" s="157" t="s">
        <v>521</v>
      </c>
      <c r="E101" s="295">
        <f t="shared" si="18"/>
        <v>0</v>
      </c>
      <c r="F101" s="158">
        <v>0</v>
      </c>
      <c r="G101" s="159">
        <v>0</v>
      </c>
      <c r="H101" s="160">
        <v>0</v>
      </c>
      <c r="I101" s="158">
        <v>0</v>
      </c>
      <c r="J101" s="159">
        <v>0</v>
      </c>
      <c r="K101" s="160">
        <v>0</v>
      </c>
      <c r="L101" s="295">
        <f t="shared" si="19"/>
        <v>0</v>
      </c>
      <c r="M101" s="7" t="str">
        <f t="shared" si="16"/>
        <v/>
      </c>
      <c r="N101" s="155"/>
    </row>
    <row r="102" spans="1:14" ht="18.75" hidden="1" customHeight="1">
      <c r="A102" s="23">
        <v>425</v>
      </c>
      <c r="B102" s="149"/>
      <c r="C102" s="156">
        <v>2711</v>
      </c>
      <c r="D102" s="157" t="s">
        <v>522</v>
      </c>
      <c r="E102" s="295">
        <f t="shared" si="18"/>
        <v>0</v>
      </c>
      <c r="F102" s="158">
        <v>0</v>
      </c>
      <c r="G102" s="159">
        <v>0</v>
      </c>
      <c r="H102" s="160">
        <v>0</v>
      </c>
      <c r="I102" s="158">
        <v>0</v>
      </c>
      <c r="J102" s="159">
        <v>0</v>
      </c>
      <c r="K102" s="160">
        <v>0</v>
      </c>
      <c r="L102" s="295">
        <f t="shared" si="19"/>
        <v>0</v>
      </c>
      <c r="M102" s="7" t="str">
        <f t="shared" si="16"/>
        <v/>
      </c>
      <c r="N102" s="155"/>
    </row>
    <row r="103" spans="1:14" ht="18.75" hidden="1" customHeight="1">
      <c r="A103" s="23">
        <v>430</v>
      </c>
      <c r="B103" s="149"/>
      <c r="C103" s="156">
        <v>2715</v>
      </c>
      <c r="D103" s="157" t="s">
        <v>523</v>
      </c>
      <c r="E103" s="295">
        <f t="shared" si="18"/>
        <v>0</v>
      </c>
      <c r="F103" s="484">
        <v>0</v>
      </c>
      <c r="G103" s="159">
        <v>0</v>
      </c>
      <c r="H103" s="160">
        <v>0</v>
      </c>
      <c r="I103" s="484">
        <v>0</v>
      </c>
      <c r="J103" s="159">
        <v>0</v>
      </c>
      <c r="K103" s="160">
        <v>0</v>
      </c>
      <c r="L103" s="295">
        <f t="shared" si="19"/>
        <v>0</v>
      </c>
      <c r="M103" s="7" t="str">
        <f t="shared" si="16"/>
        <v/>
      </c>
      <c r="N103" s="155"/>
    </row>
    <row r="104" spans="1:14" ht="18.75" hidden="1" customHeight="1">
      <c r="A104" s="24">
        <v>436</v>
      </c>
      <c r="B104" s="149"/>
      <c r="C104" s="156">
        <v>2717</v>
      </c>
      <c r="D104" s="196" t="s">
        <v>524</v>
      </c>
      <c r="E104" s="295">
        <f t="shared" si="18"/>
        <v>0</v>
      </c>
      <c r="F104" s="484">
        <v>0</v>
      </c>
      <c r="G104" s="159">
        <v>0</v>
      </c>
      <c r="H104" s="160">
        <v>0</v>
      </c>
      <c r="I104" s="484">
        <v>0</v>
      </c>
      <c r="J104" s="159">
        <v>0</v>
      </c>
      <c r="K104" s="160">
        <v>0</v>
      </c>
      <c r="L104" s="295">
        <f t="shared" si="19"/>
        <v>0</v>
      </c>
      <c r="M104" s="7" t="str">
        <f t="shared" si="16"/>
        <v/>
      </c>
      <c r="N104" s="155"/>
    </row>
    <row r="105" spans="1:14" ht="18.75" hidden="1" customHeight="1">
      <c r="A105" s="23">
        <v>440</v>
      </c>
      <c r="B105" s="149"/>
      <c r="C105" s="179">
        <v>2729</v>
      </c>
      <c r="D105" s="197" t="s">
        <v>525</v>
      </c>
      <c r="E105" s="287">
        <f t="shared" si="18"/>
        <v>0</v>
      </c>
      <c r="F105" s="173">
        <v>0</v>
      </c>
      <c r="G105" s="174">
        <v>0</v>
      </c>
      <c r="H105" s="175">
        <v>0</v>
      </c>
      <c r="I105" s="173">
        <v>0</v>
      </c>
      <c r="J105" s="174">
        <v>0</v>
      </c>
      <c r="K105" s="175">
        <v>0</v>
      </c>
      <c r="L105" s="287">
        <f t="shared" si="19"/>
        <v>0</v>
      </c>
      <c r="M105" s="7" t="str">
        <f t="shared" si="16"/>
        <v/>
      </c>
      <c r="N105" s="155"/>
    </row>
    <row r="106" spans="1:14" s="15" customFormat="1" ht="18.75" hidden="1" customHeight="1">
      <c r="A106" s="22">
        <v>445</v>
      </c>
      <c r="B106" s="167">
        <v>2800</v>
      </c>
      <c r="C106" s="147" t="s">
        <v>526</v>
      </c>
      <c r="D106" s="183"/>
      <c r="E106" s="1364">
        <f t="shared" ref="E106:J106" si="20">+E107+E108+E109</f>
        <v>0</v>
      </c>
      <c r="F106" s="168">
        <f t="shared" si="20"/>
        <v>0</v>
      </c>
      <c r="G106" s="169">
        <f t="shared" si="20"/>
        <v>0</v>
      </c>
      <c r="H106" s="170">
        <f>+H107+H108+H109</f>
        <v>0</v>
      </c>
      <c r="I106" s="168">
        <f t="shared" si="20"/>
        <v>0</v>
      </c>
      <c r="J106" s="169">
        <f t="shared" si="20"/>
        <v>0</v>
      </c>
      <c r="K106" s="170">
        <f>+K107+K108+K109</f>
        <v>0</v>
      </c>
      <c r="L106" s="1364">
        <f>SUM(L107:L109)</f>
        <v>0</v>
      </c>
      <c r="M106" s="7" t="str">
        <f t="shared" si="16"/>
        <v/>
      </c>
      <c r="N106" s="155"/>
    </row>
    <row r="107" spans="1:14" ht="32.25" hidden="1" customHeight="1">
      <c r="A107" s="23">
        <v>450</v>
      </c>
      <c r="B107" s="149"/>
      <c r="C107" s="150">
        <v>2801</v>
      </c>
      <c r="D107" s="187" t="s">
        <v>527</v>
      </c>
      <c r="E107" s="281">
        <f>F107+G107+H107</f>
        <v>0</v>
      </c>
      <c r="F107" s="152">
        <v>0</v>
      </c>
      <c r="G107" s="153">
        <v>0</v>
      </c>
      <c r="H107" s="154">
        <v>0</v>
      </c>
      <c r="I107" s="152">
        <v>0</v>
      </c>
      <c r="J107" s="153">
        <v>0</v>
      </c>
      <c r="K107" s="154">
        <v>0</v>
      </c>
      <c r="L107" s="281">
        <f>I107+J107+K107</f>
        <v>0</v>
      </c>
      <c r="M107" s="7" t="str">
        <f t="shared" si="16"/>
        <v/>
      </c>
      <c r="N107" s="155"/>
    </row>
    <row r="108" spans="1:14" ht="18.75" hidden="1" customHeight="1">
      <c r="A108" s="23">
        <v>455</v>
      </c>
      <c r="B108" s="149"/>
      <c r="C108" s="156">
        <v>2802</v>
      </c>
      <c r="D108" s="191" t="s">
        <v>528</v>
      </c>
      <c r="E108" s="295">
        <f>F108+G108+H108</f>
        <v>0</v>
      </c>
      <c r="F108" s="158">
        <v>0</v>
      </c>
      <c r="G108" s="159">
        <v>0</v>
      </c>
      <c r="H108" s="160">
        <v>0</v>
      </c>
      <c r="I108" s="158">
        <v>0</v>
      </c>
      <c r="J108" s="159">
        <v>0</v>
      </c>
      <c r="K108" s="160">
        <v>0</v>
      </c>
      <c r="L108" s="295">
        <f>I108+J108+K108</f>
        <v>0</v>
      </c>
      <c r="M108" s="7" t="str">
        <f t="shared" si="16"/>
        <v/>
      </c>
      <c r="N108" s="155"/>
    </row>
    <row r="109" spans="1:14" ht="18.75" hidden="1" customHeight="1">
      <c r="A109" s="23">
        <v>455</v>
      </c>
      <c r="B109" s="149"/>
      <c r="C109" s="179">
        <v>2809</v>
      </c>
      <c r="D109" s="198" t="s">
        <v>255</v>
      </c>
      <c r="E109" s="287">
        <f>F109+G109+H109</f>
        <v>0</v>
      </c>
      <c r="F109" s="173">
        <v>0</v>
      </c>
      <c r="G109" s="174">
        <v>0</v>
      </c>
      <c r="H109" s="175">
        <v>0</v>
      </c>
      <c r="I109" s="173">
        <v>0</v>
      </c>
      <c r="J109" s="174">
        <v>0</v>
      </c>
      <c r="K109" s="175">
        <v>0</v>
      </c>
      <c r="L109" s="287">
        <f>I109+J109+K109</f>
        <v>0</v>
      </c>
      <c r="M109" s="7" t="str">
        <f t="shared" si="16"/>
        <v/>
      </c>
      <c r="N109" s="155"/>
    </row>
    <row r="110" spans="1:14" s="15" customFormat="1" ht="18.75" hidden="1" customHeight="1">
      <c r="A110" s="22">
        <v>470</v>
      </c>
      <c r="B110" s="167">
        <v>3600</v>
      </c>
      <c r="C110" s="147" t="s">
        <v>846</v>
      </c>
      <c r="D110" s="183"/>
      <c r="E110" s="1364">
        <f t="shared" ref="E110:L110" si="21">SUM(E111:E118)</f>
        <v>0</v>
      </c>
      <c r="F110" s="168">
        <f t="shared" si="21"/>
        <v>0</v>
      </c>
      <c r="G110" s="169">
        <f t="shared" si="21"/>
        <v>0</v>
      </c>
      <c r="H110" s="170">
        <f>SUM(H111:H118)</f>
        <v>0</v>
      </c>
      <c r="I110" s="168">
        <f t="shared" si="21"/>
        <v>0</v>
      </c>
      <c r="J110" s="169">
        <f t="shared" si="21"/>
        <v>0</v>
      </c>
      <c r="K110" s="170">
        <f>SUM(K111:K118)</f>
        <v>0</v>
      </c>
      <c r="L110" s="1364">
        <f t="shared" si="21"/>
        <v>0</v>
      </c>
      <c r="M110" s="7" t="str">
        <f t="shared" si="16"/>
        <v/>
      </c>
      <c r="N110" s="155"/>
    </row>
    <row r="111" spans="1:14" ht="18.75" hidden="1" customHeight="1">
      <c r="A111" s="23">
        <v>475</v>
      </c>
      <c r="B111" s="149"/>
      <c r="C111" s="150">
        <v>3601</v>
      </c>
      <c r="D111" s="187" t="s">
        <v>529</v>
      </c>
      <c r="E111" s="281">
        <f t="shared" ref="E111:E118" si="22">F111+G111+H111</f>
        <v>0</v>
      </c>
      <c r="F111" s="152">
        <v>0</v>
      </c>
      <c r="G111" s="153">
        <v>0</v>
      </c>
      <c r="H111" s="154">
        <v>0</v>
      </c>
      <c r="I111" s="152">
        <v>0</v>
      </c>
      <c r="J111" s="153">
        <v>0</v>
      </c>
      <c r="K111" s="154">
        <v>0</v>
      </c>
      <c r="L111" s="281">
        <f t="shared" ref="L111:L118" si="23">I111+J111+K111</f>
        <v>0</v>
      </c>
      <c r="M111" s="7" t="str">
        <f t="shared" si="16"/>
        <v/>
      </c>
      <c r="N111" s="155"/>
    </row>
    <row r="112" spans="1:14" ht="18.75" hidden="1" customHeight="1">
      <c r="A112" s="23"/>
      <c r="B112" s="149"/>
      <c r="C112" s="156">
        <v>3605</v>
      </c>
      <c r="D112" s="157" t="s">
        <v>1993</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1956</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847</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530</v>
      </c>
      <c r="E115" s="295">
        <f t="shared" si="22"/>
        <v>0</v>
      </c>
      <c r="F115" s="158">
        <v>0</v>
      </c>
      <c r="G115" s="159">
        <v>0</v>
      </c>
      <c r="H115" s="160">
        <v>0</v>
      </c>
      <c r="I115" s="158">
        <v>0</v>
      </c>
      <c r="J115" s="159">
        <v>0</v>
      </c>
      <c r="K115" s="160">
        <v>0</v>
      </c>
      <c r="L115" s="295">
        <f t="shared" si="23"/>
        <v>0</v>
      </c>
      <c r="M115" s="7" t="str">
        <f t="shared" si="16"/>
        <v/>
      </c>
      <c r="N115" s="155"/>
    </row>
    <row r="116" spans="1:14" ht="18.75" hidden="1" customHeight="1">
      <c r="A116" s="23">
        <v>485</v>
      </c>
      <c r="B116" s="149"/>
      <c r="C116" s="156">
        <v>3612</v>
      </c>
      <c r="D116" s="157" t="s">
        <v>531</v>
      </c>
      <c r="E116" s="295">
        <f t="shared" si="22"/>
        <v>0</v>
      </c>
      <c r="F116" s="158">
        <v>0</v>
      </c>
      <c r="G116" s="159">
        <v>0</v>
      </c>
      <c r="H116" s="160">
        <v>0</v>
      </c>
      <c r="I116" s="158">
        <v>0</v>
      </c>
      <c r="J116" s="159">
        <v>0</v>
      </c>
      <c r="K116" s="160">
        <v>0</v>
      </c>
      <c r="L116" s="295">
        <f t="shared" si="23"/>
        <v>0</v>
      </c>
      <c r="M116" s="7" t="str">
        <f t="shared" si="16"/>
        <v/>
      </c>
      <c r="N116" s="155"/>
    </row>
    <row r="117" spans="1:14" s="17" customFormat="1" ht="18.75" hidden="1" customHeight="1">
      <c r="A117" s="25"/>
      <c r="B117" s="149"/>
      <c r="C117" s="156">
        <v>3618</v>
      </c>
      <c r="D117" s="157" t="s">
        <v>880</v>
      </c>
      <c r="E117" s="295">
        <f t="shared" si="22"/>
        <v>0</v>
      </c>
      <c r="F117" s="158">
        <v>0</v>
      </c>
      <c r="G117" s="159">
        <v>0</v>
      </c>
      <c r="H117" s="160">
        <v>0</v>
      </c>
      <c r="I117" s="158">
        <v>0</v>
      </c>
      <c r="J117" s="159">
        <v>0</v>
      </c>
      <c r="K117" s="160">
        <v>0</v>
      </c>
      <c r="L117" s="295">
        <f t="shared" si="23"/>
        <v>0</v>
      </c>
      <c r="M117" s="7" t="str">
        <f t="shared" si="16"/>
        <v/>
      </c>
      <c r="N117" s="155"/>
    </row>
    <row r="118" spans="1:14" ht="18.75" hidden="1" customHeight="1">
      <c r="A118" s="23">
        <v>490</v>
      </c>
      <c r="B118" s="149"/>
      <c r="C118" s="162">
        <v>3619</v>
      </c>
      <c r="D118" s="197" t="s">
        <v>532</v>
      </c>
      <c r="E118" s="287">
        <f t="shared" si="22"/>
        <v>0</v>
      </c>
      <c r="F118" s="173">
        <v>0</v>
      </c>
      <c r="G118" s="174">
        <v>0</v>
      </c>
      <c r="H118" s="175">
        <v>0</v>
      </c>
      <c r="I118" s="173">
        <v>0</v>
      </c>
      <c r="J118" s="174">
        <v>0</v>
      </c>
      <c r="K118" s="175">
        <v>0</v>
      </c>
      <c r="L118" s="287">
        <f t="shared" si="23"/>
        <v>0</v>
      </c>
      <c r="M118" s="7" t="str">
        <f t="shared" si="16"/>
        <v/>
      </c>
      <c r="N118" s="155"/>
    </row>
    <row r="119" spans="1:14" s="15" customFormat="1" ht="18.75" hidden="1" customHeight="1">
      <c r="A119" s="22">
        <v>495</v>
      </c>
      <c r="B119" s="167">
        <v>3700</v>
      </c>
      <c r="C119" s="147" t="s">
        <v>533</v>
      </c>
      <c r="D119" s="183"/>
      <c r="E119" s="1364">
        <f t="shared" ref="E119:L119" si="24">SUM(E120:E122)</f>
        <v>0</v>
      </c>
      <c r="F119" s="168">
        <f t="shared" si="24"/>
        <v>0</v>
      </c>
      <c r="G119" s="169">
        <f t="shared" si="24"/>
        <v>0</v>
      </c>
      <c r="H119" s="170">
        <f>SUM(H120:H122)</f>
        <v>0</v>
      </c>
      <c r="I119" s="168">
        <f t="shared" si="24"/>
        <v>0</v>
      </c>
      <c r="J119" s="169">
        <f t="shared" si="24"/>
        <v>0</v>
      </c>
      <c r="K119" s="170">
        <f>SUM(K120:K122)</f>
        <v>0</v>
      </c>
      <c r="L119" s="1364">
        <f t="shared" si="24"/>
        <v>0</v>
      </c>
      <c r="M119" s="7" t="str">
        <f t="shared" si="16"/>
        <v/>
      </c>
      <c r="N119" s="155"/>
    </row>
    <row r="120" spans="1:14" ht="18.75" hidden="1" customHeight="1">
      <c r="A120" s="23">
        <v>500</v>
      </c>
      <c r="B120" s="149"/>
      <c r="C120" s="150">
        <v>3701</v>
      </c>
      <c r="D120" s="151" t="s">
        <v>534</v>
      </c>
      <c r="E120" s="281">
        <f>F120+G120+H120</f>
        <v>0</v>
      </c>
      <c r="F120" s="152">
        <v>0</v>
      </c>
      <c r="G120" s="153">
        <v>0</v>
      </c>
      <c r="H120" s="154">
        <v>0</v>
      </c>
      <c r="I120" s="152">
        <v>0</v>
      </c>
      <c r="J120" s="153">
        <v>0</v>
      </c>
      <c r="K120" s="154">
        <v>0</v>
      </c>
      <c r="L120" s="281">
        <f>I120+J120+K120</f>
        <v>0</v>
      </c>
      <c r="M120" s="7" t="str">
        <f t="shared" si="16"/>
        <v/>
      </c>
      <c r="N120" s="155"/>
    </row>
    <row r="121" spans="1:14" ht="18.75" hidden="1" customHeight="1">
      <c r="A121" s="23">
        <v>505</v>
      </c>
      <c r="B121" s="149"/>
      <c r="C121" s="156">
        <v>3702</v>
      </c>
      <c r="D121" s="157" t="s">
        <v>535</v>
      </c>
      <c r="E121" s="295">
        <f>F121+G121+H121</f>
        <v>0</v>
      </c>
      <c r="F121" s="158">
        <v>0</v>
      </c>
      <c r="G121" s="159">
        <v>0</v>
      </c>
      <c r="H121" s="160">
        <v>0</v>
      </c>
      <c r="I121" s="158">
        <v>0</v>
      </c>
      <c r="J121" s="159">
        <v>0</v>
      </c>
      <c r="K121" s="160">
        <v>0</v>
      </c>
      <c r="L121" s="295">
        <f>I121+J121+K121</f>
        <v>0</v>
      </c>
      <c r="M121" s="7" t="str">
        <f t="shared" si="16"/>
        <v/>
      </c>
      <c r="N121" s="155"/>
    </row>
    <row r="122" spans="1:14" ht="18.75" hidden="1" customHeight="1">
      <c r="A122" s="23">
        <v>510</v>
      </c>
      <c r="B122" s="149"/>
      <c r="C122" s="179">
        <v>3709</v>
      </c>
      <c r="D122" s="186" t="s">
        <v>536</v>
      </c>
      <c r="E122" s="287">
        <f>F122+G122+H122</f>
        <v>0</v>
      </c>
      <c r="F122" s="173">
        <v>0</v>
      </c>
      <c r="G122" s="174">
        <v>0</v>
      </c>
      <c r="H122" s="175">
        <v>0</v>
      </c>
      <c r="I122" s="173">
        <v>0</v>
      </c>
      <c r="J122" s="174">
        <v>0</v>
      </c>
      <c r="K122" s="175">
        <v>0</v>
      </c>
      <c r="L122" s="287">
        <f>I122+J122+K122</f>
        <v>0</v>
      </c>
      <c r="M122" s="7" t="str">
        <f t="shared" si="16"/>
        <v/>
      </c>
      <c r="N122" s="155"/>
    </row>
    <row r="123" spans="1:14" s="27" customFormat="1" ht="18.75" hidden="1" customHeight="1">
      <c r="A123" s="26">
        <v>515</v>
      </c>
      <c r="B123" s="167">
        <v>4000</v>
      </c>
      <c r="C123" s="147" t="s">
        <v>881</v>
      </c>
      <c r="D123" s="183"/>
      <c r="E123" s="1364">
        <f t="shared" ref="E123:L123" si="25">SUM(E124:E134)</f>
        <v>0</v>
      </c>
      <c r="F123" s="168">
        <f t="shared" si="25"/>
        <v>0</v>
      </c>
      <c r="G123" s="169">
        <f t="shared" si="25"/>
        <v>0</v>
      </c>
      <c r="H123" s="170">
        <f>SUM(H124:H134)</f>
        <v>0</v>
      </c>
      <c r="I123" s="168">
        <f t="shared" si="25"/>
        <v>0</v>
      </c>
      <c r="J123" s="169">
        <f t="shared" si="25"/>
        <v>0</v>
      </c>
      <c r="K123" s="170">
        <f>SUM(K124:K134)</f>
        <v>0</v>
      </c>
      <c r="L123" s="1364">
        <f t="shared" si="25"/>
        <v>0</v>
      </c>
      <c r="M123" s="7" t="str">
        <f t="shared" si="16"/>
        <v/>
      </c>
      <c r="N123" s="155"/>
    </row>
    <row r="124" spans="1:14" s="30" customFormat="1" ht="18.75" hidden="1" customHeight="1">
      <c r="A124" s="28">
        <v>516</v>
      </c>
      <c r="B124" s="149"/>
      <c r="C124" s="150">
        <v>4021</v>
      </c>
      <c r="D124" s="199" t="s">
        <v>537</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hidden="1" customHeight="1">
      <c r="A125" s="28">
        <v>517</v>
      </c>
      <c r="B125" s="149"/>
      <c r="C125" s="156">
        <v>4022</v>
      </c>
      <c r="D125" s="200" t="s">
        <v>715</v>
      </c>
      <c r="E125" s="295">
        <f t="shared" si="26"/>
        <v>0</v>
      </c>
      <c r="F125" s="158">
        <v>0</v>
      </c>
      <c r="G125" s="159">
        <v>0</v>
      </c>
      <c r="H125" s="160">
        <v>0</v>
      </c>
      <c r="I125" s="158">
        <v>0</v>
      </c>
      <c r="J125" s="159">
        <v>0</v>
      </c>
      <c r="K125" s="160">
        <v>0</v>
      </c>
      <c r="L125" s="295">
        <f t="shared" si="27"/>
        <v>0</v>
      </c>
      <c r="M125" s="7" t="str">
        <f t="shared" si="16"/>
        <v/>
      </c>
      <c r="N125" s="155"/>
    </row>
    <row r="126" spans="1:14" s="30" customFormat="1" ht="18.75" hidden="1" customHeight="1">
      <c r="A126" s="28">
        <v>518</v>
      </c>
      <c r="B126" s="149"/>
      <c r="C126" s="156">
        <v>4023</v>
      </c>
      <c r="D126" s="200" t="s">
        <v>716</v>
      </c>
      <c r="E126" s="295">
        <f t="shared" si="26"/>
        <v>0</v>
      </c>
      <c r="F126" s="158">
        <v>0</v>
      </c>
      <c r="G126" s="159">
        <v>0</v>
      </c>
      <c r="H126" s="160">
        <v>0</v>
      </c>
      <c r="I126" s="158">
        <v>0</v>
      </c>
      <c r="J126" s="159">
        <v>0</v>
      </c>
      <c r="K126" s="160">
        <v>0</v>
      </c>
      <c r="L126" s="295">
        <f t="shared" si="27"/>
        <v>0</v>
      </c>
      <c r="M126" s="7" t="str">
        <f t="shared" si="16"/>
        <v/>
      </c>
      <c r="N126" s="155"/>
    </row>
    <row r="127" spans="1:14" s="30" customFormat="1" ht="15.75" hidden="1" customHeight="1">
      <c r="A127" s="28">
        <v>519</v>
      </c>
      <c r="B127" s="149"/>
      <c r="C127" s="156">
        <v>4024</v>
      </c>
      <c r="D127" s="200" t="s">
        <v>717</v>
      </c>
      <c r="E127" s="295">
        <f t="shared" si="26"/>
        <v>0</v>
      </c>
      <c r="F127" s="158">
        <v>0</v>
      </c>
      <c r="G127" s="159">
        <v>0</v>
      </c>
      <c r="H127" s="160">
        <v>0</v>
      </c>
      <c r="I127" s="158">
        <v>0</v>
      </c>
      <c r="J127" s="159">
        <v>0</v>
      </c>
      <c r="K127" s="160">
        <v>0</v>
      </c>
      <c r="L127" s="295">
        <f t="shared" si="27"/>
        <v>0</v>
      </c>
      <c r="M127" s="7" t="str">
        <f t="shared" si="16"/>
        <v/>
      </c>
      <c r="N127" s="155"/>
    </row>
    <row r="128" spans="1:14" s="30" customFormat="1" ht="15.75" hidden="1" customHeight="1">
      <c r="A128" s="28">
        <v>520</v>
      </c>
      <c r="B128" s="149"/>
      <c r="C128" s="156">
        <v>4025</v>
      </c>
      <c r="D128" s="200" t="s">
        <v>718</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719</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720</v>
      </c>
      <c r="E130" s="295">
        <f t="shared" si="26"/>
        <v>0</v>
      </c>
      <c r="F130" s="158"/>
      <c r="G130" s="159"/>
      <c r="H130" s="160">
        <v>0</v>
      </c>
      <c r="I130" s="158"/>
      <c r="J130" s="159"/>
      <c r="K130" s="160">
        <v>0</v>
      </c>
      <c r="L130" s="295">
        <f t="shared" si="27"/>
        <v>0</v>
      </c>
      <c r="M130" s="7" t="str">
        <f t="shared" si="16"/>
        <v/>
      </c>
      <c r="N130" s="155"/>
    </row>
    <row r="131" spans="1:44" s="35" customFormat="1" ht="15.75" hidden="1" customHeight="1">
      <c r="A131" s="28">
        <v>523</v>
      </c>
      <c r="B131" s="149"/>
      <c r="C131" s="156">
        <v>4030</v>
      </c>
      <c r="D131" s="200" t="s">
        <v>721</v>
      </c>
      <c r="E131" s="295">
        <f t="shared" si="26"/>
        <v>0</v>
      </c>
      <c r="F131" s="158">
        <v>0</v>
      </c>
      <c r="G131" s="159">
        <v>0</v>
      </c>
      <c r="H131" s="160">
        <v>0</v>
      </c>
      <c r="I131" s="158">
        <v>0</v>
      </c>
      <c r="J131" s="159">
        <v>0</v>
      </c>
      <c r="K131" s="160">
        <v>0</v>
      </c>
      <c r="L131" s="295">
        <f t="shared" si="27"/>
        <v>0</v>
      </c>
      <c r="M131" s="7" t="str">
        <f t="shared" si="16"/>
        <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hidden="1" customHeight="1">
      <c r="A133" s="28">
        <v>524</v>
      </c>
      <c r="B133" s="149"/>
      <c r="C133" s="156">
        <v>4040</v>
      </c>
      <c r="D133" s="200" t="s">
        <v>722</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723</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hidden="1" customHeight="1">
      <c r="A135" s="22">
        <v>540</v>
      </c>
      <c r="B135" s="167">
        <v>4100</v>
      </c>
      <c r="C135" s="147" t="s">
        <v>724</v>
      </c>
      <c r="D135" s="183"/>
      <c r="E135" s="1364">
        <f t="shared" si="26"/>
        <v>0</v>
      </c>
      <c r="F135" s="1465">
        <v>0</v>
      </c>
      <c r="G135" s="189">
        <v>0</v>
      </c>
      <c r="H135" s="1467">
        <v>0</v>
      </c>
      <c r="I135" s="1465">
        <v>0</v>
      </c>
      <c r="J135" s="189">
        <v>0</v>
      </c>
      <c r="K135" s="1467">
        <v>0</v>
      </c>
      <c r="L135" s="1364">
        <f t="shared" si="27"/>
        <v>0</v>
      </c>
      <c r="M135" s="7" t="str">
        <f t="shared" si="16"/>
        <v/>
      </c>
      <c r="N135" s="155"/>
    </row>
    <row r="136" spans="1:44" s="15" customFormat="1" ht="18.75" hidden="1" customHeight="1">
      <c r="A136" s="22">
        <v>550</v>
      </c>
      <c r="B136" s="167">
        <v>4200</v>
      </c>
      <c r="C136" s="147" t="s">
        <v>725</v>
      </c>
      <c r="D136" s="183"/>
      <c r="E136" s="1364">
        <f t="shared" si="26"/>
        <v>0</v>
      </c>
      <c r="F136" s="1465">
        <v>0</v>
      </c>
      <c r="G136" s="1593">
        <v>0</v>
      </c>
      <c r="H136" s="1467">
        <v>0</v>
      </c>
      <c r="I136" s="1465">
        <v>0</v>
      </c>
      <c r="J136" s="1593">
        <v>0</v>
      </c>
      <c r="K136" s="1467">
        <v>0</v>
      </c>
      <c r="L136" s="1364">
        <f t="shared" si="27"/>
        <v>0</v>
      </c>
      <c r="M136" s="7" t="str">
        <f t="shared" si="16"/>
        <v/>
      </c>
      <c r="N136" s="155"/>
    </row>
    <row r="137" spans="1:44" s="15" customFormat="1" ht="18.75" hidden="1" customHeight="1">
      <c r="A137" s="22">
        <v>560</v>
      </c>
      <c r="B137" s="167">
        <v>4500</v>
      </c>
      <c r="C137" s="147" t="s">
        <v>327</v>
      </c>
      <c r="D137" s="183"/>
      <c r="E137" s="1364">
        <f t="shared" ref="E137:L137" si="28">SUM(E138:E139)</f>
        <v>0</v>
      </c>
      <c r="F137" s="168">
        <f t="shared" si="28"/>
        <v>0</v>
      </c>
      <c r="G137" s="169">
        <f t="shared" si="28"/>
        <v>0</v>
      </c>
      <c r="H137" s="170">
        <f>SUM(H138:H139)</f>
        <v>0</v>
      </c>
      <c r="I137" s="168">
        <f t="shared" si="28"/>
        <v>0</v>
      </c>
      <c r="J137" s="169">
        <f t="shared" si="28"/>
        <v>0</v>
      </c>
      <c r="K137" s="170">
        <f>SUM(K138:K139)</f>
        <v>0</v>
      </c>
      <c r="L137" s="1364">
        <f t="shared" si="28"/>
        <v>0</v>
      </c>
      <c r="M137" s="7" t="str">
        <f t="shared" si="16"/>
        <v/>
      </c>
      <c r="N137" s="155"/>
    </row>
    <row r="138" spans="1:44" ht="18.75" hidden="1" customHeight="1">
      <c r="A138" s="23">
        <v>565</v>
      </c>
      <c r="B138" s="149"/>
      <c r="C138" s="150">
        <v>4501</v>
      </c>
      <c r="D138" s="202" t="s">
        <v>328</v>
      </c>
      <c r="E138" s="281">
        <f>F138+G138+H138</f>
        <v>0</v>
      </c>
      <c r="F138" s="152">
        <v>0</v>
      </c>
      <c r="G138" s="153">
        <v>0</v>
      </c>
      <c r="H138" s="154">
        <v>0</v>
      </c>
      <c r="I138" s="152">
        <v>0</v>
      </c>
      <c r="J138" s="153">
        <v>0</v>
      </c>
      <c r="K138" s="154">
        <v>0</v>
      </c>
      <c r="L138" s="281">
        <f>I138+J138+K138</f>
        <v>0</v>
      </c>
      <c r="M138" s="7" t="str">
        <f t="shared" si="16"/>
        <v/>
      </c>
      <c r="N138" s="155"/>
    </row>
    <row r="139" spans="1:44" ht="18.75" hidden="1" customHeight="1">
      <c r="A139" s="23">
        <v>570</v>
      </c>
      <c r="B139" s="149"/>
      <c r="C139" s="162">
        <v>4503</v>
      </c>
      <c r="D139" s="203" t="s">
        <v>329</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330</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882</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883</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884</v>
      </c>
      <c r="E143" s="295">
        <f t="shared" si="30"/>
        <v>0</v>
      </c>
      <c r="F143" s="158">
        <v>0</v>
      </c>
      <c r="G143" s="159">
        <v>0</v>
      </c>
      <c r="H143" s="160">
        <v>0</v>
      </c>
      <c r="I143" s="158">
        <v>0</v>
      </c>
      <c r="J143" s="159"/>
      <c r="K143" s="160">
        <v>0</v>
      </c>
      <c r="L143" s="295">
        <f t="shared" si="31"/>
        <v>0</v>
      </c>
      <c r="M143" s="7" t="str">
        <f t="shared" si="16"/>
        <v/>
      </c>
      <c r="N143" s="155"/>
    </row>
    <row r="144" spans="1:44" ht="18.75" hidden="1" customHeight="1">
      <c r="A144" s="23">
        <v>595</v>
      </c>
      <c r="B144" s="149"/>
      <c r="C144" s="156">
        <v>4640</v>
      </c>
      <c r="D144" s="196" t="s">
        <v>885</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886</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605</v>
      </c>
      <c r="B146" s="149"/>
      <c r="C146" s="156">
        <v>4660</v>
      </c>
      <c r="D146" s="196" t="s">
        <v>887</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610</v>
      </c>
      <c r="B147" s="149"/>
      <c r="C147" s="156">
        <v>4670</v>
      </c>
      <c r="D147" s="196" t="s">
        <v>888</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889</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1925</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1926</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1927</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1928</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1929</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1930</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1931</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1932</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1933</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257</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258</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890</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259</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260</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261</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262</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263</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264</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891</v>
      </c>
      <c r="C167" s="208" t="s">
        <v>726</v>
      </c>
      <c r="D167" s="209" t="s">
        <v>892</v>
      </c>
      <c r="E167" s="210">
        <f t="shared" ref="E167:L167" si="39">SUM(E22,E28,E33,E39,E47,E52,E58,E61,E64,E65,E72,E73,E74,E90,E93,E94,E106,E110,E119,E123,E135,E136,E137,E140,E149,E158)</f>
        <v>0</v>
      </c>
      <c r="F167" s="211">
        <f t="shared" si="39"/>
        <v>0</v>
      </c>
      <c r="G167" s="212">
        <f t="shared" si="39"/>
        <v>0</v>
      </c>
      <c r="H167" s="213">
        <f t="shared" si="39"/>
        <v>0</v>
      </c>
      <c r="I167" s="211">
        <f t="shared" si="39"/>
        <v>0</v>
      </c>
      <c r="J167" s="212">
        <f t="shared" si="39"/>
        <v>0</v>
      </c>
      <c r="K167" s="213">
        <f t="shared" si="39"/>
        <v>0</v>
      </c>
      <c r="L167" s="210">
        <f t="shared" si="39"/>
        <v>0</v>
      </c>
      <c r="M167" s="7">
        <v>1</v>
      </c>
      <c r="N167" s="155"/>
    </row>
    <row r="168" spans="1:14" ht="41.25" customHeight="1" thickTop="1">
      <c r="A168" s="1567">
        <v>113</v>
      </c>
      <c r="B168" s="1568"/>
      <c r="C168" s="1567"/>
      <c r="D168" s="1569" t="s">
        <v>1934</v>
      </c>
      <c r="E168" s="1554">
        <v>0</v>
      </c>
      <c r="F168" s="1554">
        <v>0</v>
      </c>
      <c r="G168" s="159"/>
      <c r="H168" s="1555">
        <v>0</v>
      </c>
      <c r="I168" s="1554">
        <v>0</v>
      </c>
      <c r="J168" s="159"/>
      <c r="K168" s="1555">
        <v>0</v>
      </c>
      <c r="L168" s="1555">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20" t="str">
        <f>$B$7</f>
        <v>ОТЧЕТНИ ДАННИ ПО ЕБК ЗА ИЗПЪЛНЕНИЕТО НА БЮДЖЕТА</v>
      </c>
      <c r="C174" s="1921"/>
      <c r="D174" s="1921"/>
      <c r="E174" s="223"/>
      <c r="F174" s="223"/>
      <c r="G174" s="223"/>
      <c r="H174" s="223"/>
      <c r="I174" s="223"/>
      <c r="J174" s="223"/>
      <c r="K174" s="223"/>
      <c r="L174" s="237"/>
      <c r="M174" s="7">
        <v>1</v>
      </c>
      <c r="N174" s="224"/>
    </row>
    <row r="175" spans="1:14" s="10" customFormat="1">
      <c r="B175" s="103"/>
      <c r="C175" s="111"/>
      <c r="D175" s="112"/>
      <c r="E175" s="225" t="s">
        <v>457</v>
      </c>
      <c r="F175" s="225" t="s">
        <v>819</v>
      </c>
      <c r="G175" s="223"/>
      <c r="H175" s="223"/>
      <c r="I175" s="223"/>
      <c r="J175" s="223"/>
      <c r="K175" s="223"/>
      <c r="L175" s="237"/>
      <c r="M175" s="7">
        <v>1</v>
      </c>
      <c r="N175" s="224"/>
    </row>
    <row r="176" spans="1:14" s="10" customFormat="1" ht="27" customHeight="1">
      <c r="B176" s="1867" t="str">
        <f>$B$9</f>
        <v>ДГ Радост Каблешково</v>
      </c>
      <c r="C176" s="1868"/>
      <c r="D176" s="1869"/>
      <c r="E176" s="115">
        <f>$E$9</f>
        <v>45658</v>
      </c>
      <c r="F176" s="226">
        <f>$F$9</f>
        <v>45747</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08" t="str">
        <f>$B$12</f>
        <v>Поморие</v>
      </c>
      <c r="C179" s="1909"/>
      <c r="D179" s="1910"/>
      <c r="E179" s="231" t="s">
        <v>874</v>
      </c>
      <c r="F179" s="232" t="str">
        <f>$F$12</f>
        <v>5207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875</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458</v>
      </c>
      <c r="I182" s="244"/>
      <c r="J182" s="244"/>
      <c r="K182" s="244"/>
      <c r="L182" s="1365" t="s">
        <v>458</v>
      </c>
      <c r="M182" s="7">
        <v>1</v>
      </c>
      <c r="N182" s="224"/>
    </row>
    <row r="183" spans="1:14" s="10" customFormat="1" ht="31.5" customHeight="1">
      <c r="B183" s="247"/>
      <c r="C183" s="248"/>
      <c r="D183" s="249" t="s">
        <v>727</v>
      </c>
      <c r="E183" s="1853" t="str">
        <f>CONCATENATE("Уточнен план ", $C$3, " - РАЗХОДИ - рекапитулация")</f>
        <v>Уточнен план 2025 - РАЗХОДИ - рекапитулация</v>
      </c>
      <c r="F183" s="1854"/>
      <c r="G183" s="1854"/>
      <c r="H183" s="1855"/>
      <c r="I183" s="1856" t="str">
        <f>CONCATENATE("Отчет ",$C$3, " - РАЗХОДИ - рекапитулация")</f>
        <v>Отчет 2025 - РАЗХОДИ - рекапитулация</v>
      </c>
      <c r="J183" s="1857"/>
      <c r="K183" s="1857"/>
      <c r="L183" s="1858"/>
      <c r="M183" s="7">
        <v>1</v>
      </c>
      <c r="N183" s="224"/>
    </row>
    <row r="184" spans="1:14" s="10" customFormat="1" ht="44.25" customHeight="1" thickBot="1">
      <c r="B184" s="250" t="s">
        <v>62</v>
      </c>
      <c r="C184" s="251" t="s">
        <v>459</v>
      </c>
      <c r="D184" s="252" t="s">
        <v>663</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859" t="s">
        <v>729</v>
      </c>
      <c r="D187" s="1860"/>
      <c r="E187" s="273">
        <f t="shared" ref="E187:L187" si="41">SUMIF($B$610:$B$20000,$B187,E$610:E$20000)</f>
        <v>0</v>
      </c>
      <c r="F187" s="274">
        <f t="shared" si="41"/>
        <v>0</v>
      </c>
      <c r="G187" s="275">
        <f t="shared" si="41"/>
        <v>0</v>
      </c>
      <c r="H187" s="276">
        <f t="shared" si="41"/>
        <v>0</v>
      </c>
      <c r="I187" s="274">
        <f t="shared" si="41"/>
        <v>135501.14000000001</v>
      </c>
      <c r="J187" s="275">
        <f t="shared" si="41"/>
        <v>0</v>
      </c>
      <c r="K187" s="276">
        <f t="shared" si="41"/>
        <v>0</v>
      </c>
      <c r="L187" s="273">
        <f t="shared" si="41"/>
        <v>135501.14000000001</v>
      </c>
      <c r="M187" s="7">
        <f t="shared" ref="M187:M256" si="42">(IF($E187&lt;&gt;0,$M$2,IF($L187&lt;&gt;0,$M$2,"")))</f>
        <v>1</v>
      </c>
      <c r="N187" s="277"/>
    </row>
    <row r="188" spans="1:14" ht="18.75" customHeight="1">
      <c r="A188" s="23">
        <v>10</v>
      </c>
      <c r="B188" s="278"/>
      <c r="C188" s="279">
        <v>101</v>
      </c>
      <c r="D188" s="280" t="s">
        <v>730</v>
      </c>
      <c r="E188" s="281">
        <f t="shared" ref="E188:L189" si="43">SUMIF($C$610:$C$20000,$C188,E$610:E$20000)</f>
        <v>0</v>
      </c>
      <c r="F188" s="282">
        <f t="shared" si="43"/>
        <v>0</v>
      </c>
      <c r="G188" s="283">
        <f t="shared" si="43"/>
        <v>0</v>
      </c>
      <c r="H188" s="284">
        <f t="shared" si="43"/>
        <v>0</v>
      </c>
      <c r="I188" s="282">
        <f t="shared" si="43"/>
        <v>135501.14000000001</v>
      </c>
      <c r="J188" s="283">
        <f t="shared" si="43"/>
        <v>0</v>
      </c>
      <c r="K188" s="284">
        <f t="shared" si="43"/>
        <v>0</v>
      </c>
      <c r="L188" s="281">
        <f t="shared" si="43"/>
        <v>135501.14000000001</v>
      </c>
      <c r="M188" s="7">
        <f t="shared" si="42"/>
        <v>1</v>
      </c>
      <c r="N188" s="277"/>
    </row>
    <row r="189" spans="1:14" ht="18.75" hidden="1" customHeight="1">
      <c r="A189" s="23">
        <v>15</v>
      </c>
      <c r="B189" s="278"/>
      <c r="C189" s="285">
        <v>102</v>
      </c>
      <c r="D189" s="286" t="s">
        <v>731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851" t="s">
        <v>732</v>
      </c>
      <c r="D190" s="1852"/>
      <c r="E190" s="273">
        <f t="shared" ref="E190:L190" si="44">SUMIF($B$610:$B$20000,$B190,E$610:E$20000)</f>
        <v>0</v>
      </c>
      <c r="F190" s="274">
        <f t="shared" si="44"/>
        <v>0</v>
      </c>
      <c r="G190" s="275">
        <f t="shared" si="44"/>
        <v>0</v>
      </c>
      <c r="H190" s="276">
        <f t="shared" si="44"/>
        <v>0</v>
      </c>
      <c r="I190" s="274">
        <f t="shared" si="44"/>
        <v>4315.09</v>
      </c>
      <c r="J190" s="275">
        <f t="shared" si="44"/>
        <v>0</v>
      </c>
      <c r="K190" s="276">
        <f t="shared" si="44"/>
        <v>0</v>
      </c>
      <c r="L190" s="273">
        <f t="shared" si="44"/>
        <v>4315.09</v>
      </c>
      <c r="M190" s="7">
        <f t="shared" si="42"/>
        <v>1</v>
      </c>
      <c r="N190" s="277"/>
    </row>
    <row r="191" spans="1:14" ht="18" hidden="1" customHeight="1">
      <c r="A191" s="23">
        <v>40</v>
      </c>
      <c r="B191" s="291"/>
      <c r="C191" s="279">
        <v>201</v>
      </c>
      <c r="D191" s="280" t="s">
        <v>733</v>
      </c>
      <c r="E191" s="281">
        <f t="shared" ref="E191:L195" si="45">SUMIF($C$610:$C$20000,$C191,E$610:E$20000)</f>
        <v>0</v>
      </c>
      <c r="F191" s="282">
        <f t="shared" si="45"/>
        <v>0</v>
      </c>
      <c r="G191" s="283">
        <f t="shared" si="45"/>
        <v>0</v>
      </c>
      <c r="H191" s="284">
        <f t="shared" si="45"/>
        <v>0</v>
      </c>
      <c r="I191" s="282">
        <f t="shared" si="45"/>
        <v>0</v>
      </c>
      <c r="J191" s="283">
        <f t="shared" si="45"/>
        <v>0</v>
      </c>
      <c r="K191" s="284">
        <f t="shared" si="45"/>
        <v>0</v>
      </c>
      <c r="L191" s="281">
        <f t="shared" si="45"/>
        <v>0</v>
      </c>
      <c r="M191" s="7" t="str">
        <f t="shared" si="42"/>
        <v/>
      </c>
      <c r="N191" s="277"/>
    </row>
    <row r="192" spans="1:14" ht="18" hidden="1" customHeight="1">
      <c r="A192" s="23">
        <v>45</v>
      </c>
      <c r="B192" s="292"/>
      <c r="C192" s="293">
        <v>202</v>
      </c>
      <c r="D192" s="294" t="s">
        <v>734</v>
      </c>
      <c r="E192" s="295">
        <f t="shared" si="45"/>
        <v>0</v>
      </c>
      <c r="F192" s="296">
        <f t="shared" si="45"/>
        <v>0</v>
      </c>
      <c r="G192" s="297">
        <f t="shared" si="45"/>
        <v>0</v>
      </c>
      <c r="H192" s="298">
        <f t="shared" si="45"/>
        <v>0</v>
      </c>
      <c r="I192" s="296">
        <f t="shared" si="45"/>
        <v>0</v>
      </c>
      <c r="J192" s="297">
        <f t="shared" si="45"/>
        <v>0</v>
      </c>
      <c r="K192" s="298">
        <f t="shared" si="45"/>
        <v>0</v>
      </c>
      <c r="L192" s="295">
        <f t="shared" si="45"/>
        <v>0</v>
      </c>
      <c r="M192" s="7" t="str">
        <f t="shared" si="42"/>
        <v/>
      </c>
      <c r="N192" s="277"/>
    </row>
    <row r="193" spans="1:14" ht="31.5">
      <c r="A193" s="23">
        <v>50</v>
      </c>
      <c r="B193" s="299"/>
      <c r="C193" s="293">
        <v>205</v>
      </c>
      <c r="D193" s="294" t="s">
        <v>585</v>
      </c>
      <c r="E193" s="295">
        <f t="shared" si="45"/>
        <v>0</v>
      </c>
      <c r="F193" s="296">
        <f t="shared" si="45"/>
        <v>0</v>
      </c>
      <c r="G193" s="297">
        <f t="shared" si="45"/>
        <v>0</v>
      </c>
      <c r="H193" s="298">
        <f t="shared" si="45"/>
        <v>0</v>
      </c>
      <c r="I193" s="296">
        <f t="shared" si="45"/>
        <v>1861.37</v>
      </c>
      <c r="J193" s="297">
        <f t="shared" si="45"/>
        <v>0</v>
      </c>
      <c r="K193" s="298">
        <f t="shared" si="45"/>
        <v>0</v>
      </c>
      <c r="L193" s="295">
        <f t="shared" si="45"/>
        <v>1861.37</v>
      </c>
      <c r="M193" s="7">
        <f t="shared" si="42"/>
        <v>1</v>
      </c>
      <c r="N193" s="277"/>
    </row>
    <row r="194" spans="1:14" ht="18" customHeight="1">
      <c r="A194" s="23">
        <v>55</v>
      </c>
      <c r="B194" s="299"/>
      <c r="C194" s="293">
        <v>208</v>
      </c>
      <c r="D194" s="300" t="s">
        <v>586</v>
      </c>
      <c r="E194" s="295">
        <f t="shared" si="45"/>
        <v>0</v>
      </c>
      <c r="F194" s="296">
        <f t="shared" si="45"/>
        <v>0</v>
      </c>
      <c r="G194" s="297">
        <f t="shared" si="45"/>
        <v>0</v>
      </c>
      <c r="H194" s="298">
        <f t="shared" si="45"/>
        <v>0</v>
      </c>
      <c r="I194" s="296">
        <f t="shared" si="45"/>
        <v>426.4</v>
      </c>
      <c r="J194" s="297">
        <f t="shared" si="45"/>
        <v>0</v>
      </c>
      <c r="K194" s="298">
        <f t="shared" si="45"/>
        <v>0</v>
      </c>
      <c r="L194" s="295">
        <f t="shared" si="45"/>
        <v>426.4</v>
      </c>
      <c r="M194" s="7">
        <f t="shared" si="42"/>
        <v>1</v>
      </c>
      <c r="N194" s="277"/>
    </row>
    <row r="195" spans="1:14" ht="18" customHeight="1">
      <c r="A195" s="23">
        <v>60</v>
      </c>
      <c r="B195" s="291"/>
      <c r="C195" s="285">
        <v>209</v>
      </c>
      <c r="D195" s="301" t="s">
        <v>587</v>
      </c>
      <c r="E195" s="287">
        <f t="shared" si="45"/>
        <v>0</v>
      </c>
      <c r="F195" s="288">
        <f t="shared" si="45"/>
        <v>0</v>
      </c>
      <c r="G195" s="289">
        <f t="shared" si="45"/>
        <v>0</v>
      </c>
      <c r="H195" s="290">
        <f t="shared" si="45"/>
        <v>0</v>
      </c>
      <c r="I195" s="288">
        <f t="shared" si="45"/>
        <v>2027.32</v>
      </c>
      <c r="J195" s="289">
        <f t="shared" si="45"/>
        <v>0</v>
      </c>
      <c r="K195" s="290">
        <f t="shared" si="45"/>
        <v>0</v>
      </c>
      <c r="L195" s="287">
        <f t="shared" si="45"/>
        <v>2027.32</v>
      </c>
      <c r="M195" s="7">
        <f t="shared" si="42"/>
        <v>1</v>
      </c>
      <c r="N195" s="277"/>
    </row>
    <row r="196" spans="1:14" s="15" customFormat="1">
      <c r="A196" s="22">
        <v>65</v>
      </c>
      <c r="B196" s="272">
        <v>500</v>
      </c>
      <c r="C196" s="1861" t="s">
        <v>188</v>
      </c>
      <c r="D196" s="1862"/>
      <c r="E196" s="273">
        <f t="shared" ref="E196:L196" si="46">SUMIF($B$610:$B$20000,$B196,E$610:E$20000)</f>
        <v>0</v>
      </c>
      <c r="F196" s="274">
        <f t="shared" si="46"/>
        <v>0</v>
      </c>
      <c r="G196" s="275">
        <f t="shared" si="46"/>
        <v>0</v>
      </c>
      <c r="H196" s="276">
        <f t="shared" si="46"/>
        <v>0</v>
      </c>
      <c r="I196" s="274">
        <f t="shared" si="46"/>
        <v>24193.530000000002</v>
      </c>
      <c r="J196" s="275">
        <f t="shared" si="46"/>
        <v>0</v>
      </c>
      <c r="K196" s="276">
        <f t="shared" si="46"/>
        <v>0</v>
      </c>
      <c r="L196" s="273">
        <f t="shared" si="46"/>
        <v>24193.530000000002</v>
      </c>
      <c r="M196" s="7">
        <f t="shared" si="42"/>
        <v>1</v>
      </c>
      <c r="N196" s="277"/>
    </row>
    <row r="197" spans="1:14" ht="19.5" customHeight="1">
      <c r="A197" s="23">
        <v>70</v>
      </c>
      <c r="B197" s="291"/>
      <c r="C197" s="302">
        <v>551</v>
      </c>
      <c r="D197" s="303" t="s">
        <v>189</v>
      </c>
      <c r="E197" s="281">
        <f t="shared" ref="E197:L203" si="47">SUMIF($C$610:$C$20000,$C197,E$610:E$20000)</f>
        <v>0</v>
      </c>
      <c r="F197" s="282">
        <f t="shared" si="47"/>
        <v>0</v>
      </c>
      <c r="G197" s="283">
        <f t="shared" si="47"/>
        <v>0</v>
      </c>
      <c r="H197" s="284">
        <f t="shared" si="47"/>
        <v>0</v>
      </c>
      <c r="I197" s="282">
        <f t="shared" si="47"/>
        <v>12647.87</v>
      </c>
      <c r="J197" s="283">
        <f t="shared" si="47"/>
        <v>0</v>
      </c>
      <c r="K197" s="284">
        <f t="shared" si="47"/>
        <v>0</v>
      </c>
      <c r="L197" s="281">
        <f t="shared" si="47"/>
        <v>12647.87</v>
      </c>
      <c r="M197" s="7">
        <f t="shared" si="42"/>
        <v>1</v>
      </c>
      <c r="N197" s="277"/>
    </row>
    <row r="198" spans="1:14" ht="18.75" customHeight="1">
      <c r="A198" s="23">
        <v>75</v>
      </c>
      <c r="B198" s="291"/>
      <c r="C198" s="304">
        <v>552</v>
      </c>
      <c r="D198" s="305" t="s">
        <v>893</v>
      </c>
      <c r="E198" s="295">
        <f t="shared" si="47"/>
        <v>0</v>
      </c>
      <c r="F198" s="296">
        <f t="shared" si="47"/>
        <v>0</v>
      </c>
      <c r="G198" s="297">
        <f t="shared" si="47"/>
        <v>0</v>
      </c>
      <c r="H198" s="298">
        <f t="shared" si="47"/>
        <v>0</v>
      </c>
      <c r="I198" s="296">
        <f t="shared" si="47"/>
        <v>2976.31</v>
      </c>
      <c r="J198" s="297">
        <f t="shared" si="47"/>
        <v>0</v>
      </c>
      <c r="K198" s="298">
        <f t="shared" si="47"/>
        <v>0</v>
      </c>
      <c r="L198" s="295">
        <f t="shared" si="47"/>
        <v>2976.31</v>
      </c>
      <c r="M198" s="7">
        <f t="shared" si="42"/>
        <v>1</v>
      </c>
      <c r="N198" s="277"/>
    </row>
    <row r="199" spans="1:14" ht="18.75" hidden="1" customHeight="1">
      <c r="A199" s="23">
        <v>80</v>
      </c>
      <c r="B199" s="306"/>
      <c r="C199" s="304">
        <v>558</v>
      </c>
      <c r="D199" s="307" t="s">
        <v>855</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0</v>
      </c>
      <c r="F200" s="296">
        <f t="shared" si="47"/>
        <v>0</v>
      </c>
      <c r="G200" s="297">
        <f t="shared" si="47"/>
        <v>0</v>
      </c>
      <c r="H200" s="298">
        <f t="shared" si="47"/>
        <v>0</v>
      </c>
      <c r="I200" s="296">
        <f t="shared" si="47"/>
        <v>5503.9</v>
      </c>
      <c r="J200" s="297">
        <f t="shared" si="47"/>
        <v>0</v>
      </c>
      <c r="K200" s="298">
        <f t="shared" si="47"/>
        <v>0</v>
      </c>
      <c r="L200" s="295">
        <f t="shared" si="47"/>
        <v>5503.9</v>
      </c>
      <c r="M200" s="7">
        <f t="shared" si="42"/>
        <v>1</v>
      </c>
      <c r="N200" s="277"/>
    </row>
    <row r="201" spans="1:14" ht="18.75" customHeight="1">
      <c r="A201" s="23">
        <v>85</v>
      </c>
      <c r="B201" s="306"/>
      <c r="C201" s="304">
        <v>580</v>
      </c>
      <c r="D201" s="305" t="s">
        <v>191</v>
      </c>
      <c r="E201" s="295">
        <f t="shared" si="47"/>
        <v>0</v>
      </c>
      <c r="F201" s="296">
        <f t="shared" si="47"/>
        <v>0</v>
      </c>
      <c r="G201" s="297">
        <f t="shared" si="47"/>
        <v>0</v>
      </c>
      <c r="H201" s="298">
        <f t="shared" si="47"/>
        <v>0</v>
      </c>
      <c r="I201" s="296">
        <f t="shared" si="47"/>
        <v>3065.45</v>
      </c>
      <c r="J201" s="297">
        <f t="shared" si="47"/>
        <v>0</v>
      </c>
      <c r="K201" s="298">
        <f t="shared" si="47"/>
        <v>0</v>
      </c>
      <c r="L201" s="295">
        <f t="shared" si="47"/>
        <v>3065.45</v>
      </c>
      <c r="M201" s="7">
        <f t="shared" si="42"/>
        <v>1</v>
      </c>
      <c r="N201" s="277"/>
    </row>
    <row r="202" spans="1:14" hidden="1">
      <c r="A202" s="23">
        <v>90</v>
      </c>
      <c r="B202" s="291"/>
      <c r="C202" s="304">
        <v>588</v>
      </c>
      <c r="D202" s="305" t="s">
        <v>857</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863" t="s">
        <v>193</v>
      </c>
      <c r="D204" s="1864"/>
      <c r="E204" s="310">
        <f t="shared" ref="E204:L205" si="48">SUMIF($B$610:$B$20000,$B204,E$610:E$20000)</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851" t="s">
        <v>194</v>
      </c>
      <c r="D205" s="1852"/>
      <c r="E205" s="310">
        <f t="shared" si="48"/>
        <v>0</v>
      </c>
      <c r="F205" s="274">
        <f t="shared" si="48"/>
        <v>0</v>
      </c>
      <c r="G205" s="275">
        <f t="shared" si="48"/>
        <v>0</v>
      </c>
      <c r="H205" s="276">
        <f t="shared" si="48"/>
        <v>0</v>
      </c>
      <c r="I205" s="274">
        <f t="shared" si="48"/>
        <v>31350.449999999997</v>
      </c>
      <c r="J205" s="275">
        <f t="shared" si="48"/>
        <v>0</v>
      </c>
      <c r="K205" s="276">
        <f t="shared" si="48"/>
        <v>0</v>
      </c>
      <c r="L205" s="310">
        <f t="shared" si="48"/>
        <v>31350.449999999997</v>
      </c>
      <c r="M205" s="7">
        <f t="shared" si="42"/>
        <v>1</v>
      </c>
      <c r="N205" s="277"/>
    </row>
    <row r="206" spans="1:14" ht="18.75" customHeight="1">
      <c r="A206" s="23">
        <v>130</v>
      </c>
      <c r="B206" s="292"/>
      <c r="C206" s="279">
        <v>1011</v>
      </c>
      <c r="D206" s="311" t="s">
        <v>195</v>
      </c>
      <c r="E206" s="281">
        <f t="shared" ref="E206:L215" si="49">SUMIF($C$610:$C$20000,$C206,E$610:E$20000)</f>
        <v>0</v>
      </c>
      <c r="F206" s="282">
        <f t="shared" si="49"/>
        <v>0</v>
      </c>
      <c r="G206" s="283">
        <f t="shared" si="49"/>
        <v>0</v>
      </c>
      <c r="H206" s="284">
        <f t="shared" si="49"/>
        <v>0</v>
      </c>
      <c r="I206" s="282">
        <f t="shared" si="49"/>
        <v>15393.98</v>
      </c>
      <c r="J206" s="283">
        <f t="shared" si="49"/>
        <v>0</v>
      </c>
      <c r="K206" s="284">
        <f t="shared" si="49"/>
        <v>0</v>
      </c>
      <c r="L206" s="281">
        <f t="shared" si="49"/>
        <v>15393.98</v>
      </c>
      <c r="M206" s="7">
        <f t="shared" si="42"/>
        <v>1</v>
      </c>
      <c r="N206" s="277"/>
    </row>
    <row r="207" spans="1:14" ht="18.75" hidden="1" customHeight="1">
      <c r="A207" s="23">
        <v>135</v>
      </c>
      <c r="B207" s="292"/>
      <c r="C207" s="293">
        <v>1012</v>
      </c>
      <c r="D207" s="294" t="s">
        <v>196</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hidden="1" customHeight="1">
      <c r="A208" s="23">
        <v>140</v>
      </c>
      <c r="B208" s="292"/>
      <c r="C208" s="293">
        <v>1013</v>
      </c>
      <c r="D208" s="294" t="s">
        <v>197</v>
      </c>
      <c r="E208" s="295">
        <f t="shared" si="49"/>
        <v>0</v>
      </c>
      <c r="F208" s="296">
        <f t="shared" si="49"/>
        <v>0</v>
      </c>
      <c r="G208" s="297">
        <f t="shared" si="49"/>
        <v>0</v>
      </c>
      <c r="H208" s="298">
        <f t="shared" si="49"/>
        <v>0</v>
      </c>
      <c r="I208" s="296">
        <f t="shared" si="49"/>
        <v>0</v>
      </c>
      <c r="J208" s="297">
        <f t="shared" si="49"/>
        <v>0</v>
      </c>
      <c r="K208" s="298">
        <f t="shared" si="49"/>
        <v>0</v>
      </c>
      <c r="L208" s="295">
        <f t="shared" si="49"/>
        <v>0</v>
      </c>
      <c r="M208" s="7" t="str">
        <f t="shared" si="42"/>
        <v/>
      </c>
      <c r="N208" s="277"/>
    </row>
    <row r="209" spans="1:14" ht="18.75" hidden="1" customHeight="1">
      <c r="A209" s="23">
        <v>145</v>
      </c>
      <c r="B209" s="292"/>
      <c r="C209" s="293">
        <v>1014</v>
      </c>
      <c r="D209" s="294" t="s">
        <v>198</v>
      </c>
      <c r="E209" s="295">
        <f t="shared" si="49"/>
        <v>0</v>
      </c>
      <c r="F209" s="296">
        <f t="shared" si="49"/>
        <v>0</v>
      </c>
      <c r="G209" s="297">
        <f t="shared" si="49"/>
        <v>0</v>
      </c>
      <c r="H209" s="298">
        <f t="shared" si="49"/>
        <v>0</v>
      </c>
      <c r="I209" s="296">
        <f t="shared" si="49"/>
        <v>0</v>
      </c>
      <c r="J209" s="297">
        <f t="shared" si="49"/>
        <v>0</v>
      </c>
      <c r="K209" s="298">
        <f t="shared" si="49"/>
        <v>0</v>
      </c>
      <c r="L209" s="295">
        <f t="shared" si="49"/>
        <v>0</v>
      </c>
      <c r="M209" s="7" t="str">
        <f t="shared" si="42"/>
        <v/>
      </c>
      <c r="N209" s="277"/>
    </row>
    <row r="210" spans="1:14" ht="18.75" customHeight="1">
      <c r="A210" s="23">
        <v>150</v>
      </c>
      <c r="B210" s="292"/>
      <c r="C210" s="293">
        <v>1015</v>
      </c>
      <c r="D210" s="294" t="s">
        <v>199</v>
      </c>
      <c r="E210" s="295">
        <f t="shared" si="49"/>
        <v>0</v>
      </c>
      <c r="F210" s="296">
        <f t="shared" si="49"/>
        <v>0</v>
      </c>
      <c r="G210" s="297">
        <f t="shared" si="49"/>
        <v>0</v>
      </c>
      <c r="H210" s="298">
        <f t="shared" si="49"/>
        <v>0</v>
      </c>
      <c r="I210" s="296">
        <f t="shared" si="49"/>
        <v>2549.66</v>
      </c>
      <c r="J210" s="297">
        <f t="shared" si="49"/>
        <v>0</v>
      </c>
      <c r="K210" s="298">
        <f t="shared" si="49"/>
        <v>0</v>
      </c>
      <c r="L210" s="295">
        <f t="shared" si="49"/>
        <v>2549.66</v>
      </c>
      <c r="M210" s="7">
        <f t="shared" si="42"/>
        <v>1</v>
      </c>
      <c r="N210" s="277"/>
    </row>
    <row r="211" spans="1:14" ht="18.75" customHeight="1">
      <c r="A211" s="23">
        <v>155</v>
      </c>
      <c r="B211" s="292"/>
      <c r="C211" s="312">
        <v>1016</v>
      </c>
      <c r="D211" s="313" t="s">
        <v>200</v>
      </c>
      <c r="E211" s="314">
        <f t="shared" si="49"/>
        <v>0</v>
      </c>
      <c r="F211" s="315">
        <f t="shared" si="49"/>
        <v>0</v>
      </c>
      <c r="G211" s="316">
        <f t="shared" si="49"/>
        <v>0</v>
      </c>
      <c r="H211" s="317">
        <f t="shared" si="49"/>
        <v>0</v>
      </c>
      <c r="I211" s="315">
        <f t="shared" si="49"/>
        <v>3412.71</v>
      </c>
      <c r="J211" s="316">
        <f t="shared" si="49"/>
        <v>0</v>
      </c>
      <c r="K211" s="317">
        <f t="shared" si="49"/>
        <v>0</v>
      </c>
      <c r="L211" s="314">
        <f t="shared" si="49"/>
        <v>3412.71</v>
      </c>
      <c r="M211" s="7">
        <f t="shared" si="42"/>
        <v>1</v>
      </c>
      <c r="N211" s="277"/>
    </row>
    <row r="212" spans="1:14" ht="18.75" customHeight="1">
      <c r="A212" s="23">
        <v>160</v>
      </c>
      <c r="B212" s="278"/>
      <c r="C212" s="318">
        <v>1020</v>
      </c>
      <c r="D212" s="319" t="s">
        <v>201</v>
      </c>
      <c r="E212" s="320">
        <f t="shared" si="49"/>
        <v>0</v>
      </c>
      <c r="F212" s="321">
        <f t="shared" si="49"/>
        <v>0</v>
      </c>
      <c r="G212" s="322">
        <f t="shared" si="49"/>
        <v>0</v>
      </c>
      <c r="H212" s="323">
        <f t="shared" si="49"/>
        <v>0</v>
      </c>
      <c r="I212" s="321">
        <f t="shared" si="49"/>
        <v>5176.6899999999996</v>
      </c>
      <c r="J212" s="322">
        <f t="shared" si="49"/>
        <v>0</v>
      </c>
      <c r="K212" s="323">
        <f t="shared" si="49"/>
        <v>0</v>
      </c>
      <c r="L212" s="320">
        <f t="shared" si="49"/>
        <v>5176.6899999999996</v>
      </c>
      <c r="M212" s="7">
        <f t="shared" si="42"/>
        <v>1</v>
      </c>
      <c r="N212" s="277"/>
    </row>
    <row r="213" spans="1:14" ht="18.75" customHeight="1">
      <c r="A213" s="23">
        <v>165</v>
      </c>
      <c r="B213" s="292"/>
      <c r="C213" s="324">
        <v>1030</v>
      </c>
      <c r="D213" s="325" t="s">
        <v>202</v>
      </c>
      <c r="E213" s="326">
        <f t="shared" si="49"/>
        <v>0</v>
      </c>
      <c r="F213" s="327">
        <f t="shared" si="49"/>
        <v>0</v>
      </c>
      <c r="G213" s="328">
        <f t="shared" si="49"/>
        <v>0</v>
      </c>
      <c r="H213" s="329">
        <f t="shared" si="49"/>
        <v>0</v>
      </c>
      <c r="I213" s="327">
        <f t="shared" si="49"/>
        <v>4128</v>
      </c>
      <c r="J213" s="328">
        <f t="shared" si="49"/>
        <v>0</v>
      </c>
      <c r="K213" s="329">
        <f t="shared" si="49"/>
        <v>0</v>
      </c>
      <c r="L213" s="326">
        <f t="shared" si="49"/>
        <v>4128</v>
      </c>
      <c r="M213" s="7">
        <f t="shared" si="42"/>
        <v>1</v>
      </c>
      <c r="N213" s="330"/>
    </row>
    <row r="214" spans="1:14" ht="18.75" hidden="1" customHeight="1">
      <c r="A214" s="23">
        <v>175</v>
      </c>
      <c r="B214" s="292"/>
      <c r="C214" s="318">
        <v>1051</v>
      </c>
      <c r="D214" s="331" t="s">
        <v>203</v>
      </c>
      <c r="E214" s="320">
        <f t="shared" si="49"/>
        <v>0</v>
      </c>
      <c r="F214" s="321">
        <f t="shared" si="49"/>
        <v>0</v>
      </c>
      <c r="G214" s="322">
        <f t="shared" si="49"/>
        <v>0</v>
      </c>
      <c r="H214" s="323">
        <f t="shared" si="49"/>
        <v>0</v>
      </c>
      <c r="I214" s="321">
        <f t="shared" si="49"/>
        <v>0</v>
      </c>
      <c r="J214" s="322">
        <f t="shared" si="49"/>
        <v>0</v>
      </c>
      <c r="K214" s="323">
        <f t="shared" si="49"/>
        <v>0</v>
      </c>
      <c r="L214" s="320">
        <f t="shared" si="49"/>
        <v>0</v>
      </c>
      <c r="M214" s="7" t="str">
        <f t="shared" si="42"/>
        <v/>
      </c>
      <c r="N214" s="330"/>
    </row>
    <row r="215" spans="1:14" ht="18.75" hidden="1" customHeight="1">
      <c r="A215" s="23">
        <v>180</v>
      </c>
      <c r="B215" s="292"/>
      <c r="C215" s="293">
        <v>1052</v>
      </c>
      <c r="D215" s="294" t="s">
        <v>204</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858</v>
      </c>
      <c r="E216" s="326">
        <f t="shared" ref="E216:L222" si="50">SUMIF($C$610:$C$20000,$C216,E$610:E$20000)</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0</v>
      </c>
      <c r="F217" s="321">
        <f t="shared" si="50"/>
        <v>0</v>
      </c>
      <c r="G217" s="322">
        <f t="shared" si="50"/>
        <v>0</v>
      </c>
      <c r="H217" s="323">
        <f t="shared" si="50"/>
        <v>0</v>
      </c>
      <c r="I217" s="321">
        <f t="shared" si="50"/>
        <v>689.41</v>
      </c>
      <c r="J217" s="322">
        <f t="shared" si="50"/>
        <v>0</v>
      </c>
      <c r="K217" s="323">
        <f t="shared" si="50"/>
        <v>0</v>
      </c>
      <c r="L217" s="320">
        <f t="shared" si="50"/>
        <v>689.41</v>
      </c>
      <c r="M217" s="7">
        <f t="shared" si="42"/>
        <v>1</v>
      </c>
      <c r="N217" s="277"/>
    </row>
    <row r="218" spans="1:14" ht="18.75" hidden="1" customHeight="1">
      <c r="A218" s="23">
        <v>200</v>
      </c>
      <c r="B218" s="292"/>
      <c r="C218" s="324">
        <v>1063</v>
      </c>
      <c r="D218" s="332" t="s">
        <v>786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206</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894</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298</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hidden="1" customHeight="1">
      <c r="A222" s="23">
        <v>215</v>
      </c>
      <c r="B222" s="292"/>
      <c r="C222" s="285">
        <v>1098</v>
      </c>
      <c r="D222" s="339" t="s">
        <v>207</v>
      </c>
      <c r="E222" s="287">
        <f t="shared" si="50"/>
        <v>0</v>
      </c>
      <c r="F222" s="288">
        <f t="shared" si="50"/>
        <v>0</v>
      </c>
      <c r="G222" s="289">
        <f t="shared" si="50"/>
        <v>0</v>
      </c>
      <c r="H222" s="290">
        <f t="shared" si="50"/>
        <v>0</v>
      </c>
      <c r="I222" s="288">
        <f t="shared" si="50"/>
        <v>0</v>
      </c>
      <c r="J222" s="289">
        <f t="shared" si="50"/>
        <v>0</v>
      </c>
      <c r="K222" s="290">
        <f t="shared" si="50"/>
        <v>0</v>
      </c>
      <c r="L222" s="287">
        <f t="shared" si="50"/>
        <v>0</v>
      </c>
      <c r="M222" s="7" t="str">
        <f t="shared" si="42"/>
        <v/>
      </c>
      <c r="N222" s="277"/>
    </row>
    <row r="223" spans="1:14" s="15" customFormat="1">
      <c r="A223" s="22">
        <v>220</v>
      </c>
      <c r="B223" s="272">
        <v>1900</v>
      </c>
      <c r="C223" s="1845" t="s">
        <v>265</v>
      </c>
      <c r="D223" s="1846"/>
      <c r="E223" s="310">
        <f t="shared" ref="E223:L223" si="51">SUMIF($B$610:$B$20000,$B223,E$610:E$20000)</f>
        <v>0</v>
      </c>
      <c r="F223" s="274">
        <f t="shared" si="51"/>
        <v>0</v>
      </c>
      <c r="G223" s="275">
        <f t="shared" si="51"/>
        <v>0</v>
      </c>
      <c r="H223" s="276">
        <f t="shared" si="51"/>
        <v>0</v>
      </c>
      <c r="I223" s="274">
        <f t="shared" si="51"/>
        <v>21.52</v>
      </c>
      <c r="J223" s="275">
        <f t="shared" si="51"/>
        <v>0</v>
      </c>
      <c r="K223" s="276">
        <f t="shared" si="51"/>
        <v>0</v>
      </c>
      <c r="L223" s="310">
        <f t="shared" si="51"/>
        <v>21.52</v>
      </c>
      <c r="M223" s="7">
        <f t="shared" si="42"/>
        <v>1</v>
      </c>
      <c r="N223" s="277"/>
    </row>
    <row r="224" spans="1:14" ht="18.75" customHeight="1">
      <c r="A224" s="23">
        <v>225</v>
      </c>
      <c r="B224" s="292"/>
      <c r="C224" s="279">
        <v>1901</v>
      </c>
      <c r="D224" s="340" t="s">
        <v>895</v>
      </c>
      <c r="E224" s="281">
        <f t="shared" ref="E224:L226" si="52">SUMIF($C$610:$C$20000,$C224,E$610:E$20000)</f>
        <v>0</v>
      </c>
      <c r="F224" s="282">
        <f t="shared" si="52"/>
        <v>0</v>
      </c>
      <c r="G224" s="283">
        <f t="shared" si="52"/>
        <v>0</v>
      </c>
      <c r="H224" s="284">
        <f t="shared" si="52"/>
        <v>0</v>
      </c>
      <c r="I224" s="282">
        <f t="shared" si="52"/>
        <v>21.52</v>
      </c>
      <c r="J224" s="283">
        <f t="shared" si="52"/>
        <v>0</v>
      </c>
      <c r="K224" s="284">
        <f t="shared" si="52"/>
        <v>0</v>
      </c>
      <c r="L224" s="281">
        <f t="shared" si="52"/>
        <v>21.52</v>
      </c>
      <c r="M224" s="7">
        <f t="shared" si="42"/>
        <v>1</v>
      </c>
      <c r="N224" s="277"/>
    </row>
    <row r="225" spans="1:14" ht="18.75" hidden="1" customHeight="1">
      <c r="A225" s="23">
        <v>230</v>
      </c>
      <c r="B225" s="341"/>
      <c r="C225" s="293">
        <v>1981</v>
      </c>
      <c r="D225" s="342" t="s">
        <v>896</v>
      </c>
      <c r="E225" s="295">
        <f t="shared" si="52"/>
        <v>0</v>
      </c>
      <c r="F225" s="296">
        <f t="shared" si="52"/>
        <v>0</v>
      </c>
      <c r="G225" s="297">
        <f t="shared" si="52"/>
        <v>0</v>
      </c>
      <c r="H225" s="298">
        <f t="shared" si="52"/>
        <v>0</v>
      </c>
      <c r="I225" s="296">
        <f t="shared" si="52"/>
        <v>0</v>
      </c>
      <c r="J225" s="297">
        <f t="shared" si="52"/>
        <v>0</v>
      </c>
      <c r="K225" s="298">
        <f t="shared" si="52"/>
        <v>0</v>
      </c>
      <c r="L225" s="295">
        <f t="shared" si="52"/>
        <v>0</v>
      </c>
      <c r="M225" s="7" t="str">
        <f t="shared" si="42"/>
        <v/>
      </c>
      <c r="N225" s="277"/>
    </row>
    <row r="226" spans="1:14" ht="18.75" hidden="1" customHeight="1">
      <c r="A226" s="23">
        <v>245</v>
      </c>
      <c r="B226" s="292"/>
      <c r="C226" s="285">
        <v>1991</v>
      </c>
      <c r="D226" s="343" t="s">
        <v>897</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845" t="s">
        <v>707</v>
      </c>
      <c r="D227" s="1846"/>
      <c r="E227" s="310">
        <f t="shared" ref="E227:L227" si="53">SUMIF($B$610:$B$20000,$B227,E$610:E$20000)</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SUMIF($C$610:$C$20000,$C228,E$610:E$20000)</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845" t="s">
        <v>213</v>
      </c>
      <c r="D233" s="1846"/>
      <c r="E233" s="310">
        <f t="shared" ref="E233:L233" si="55">SUMIF($B$610:$B$20000,$B233,E$610:E$20000)</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299</v>
      </c>
      <c r="E234" s="281">
        <f t="shared" ref="E234:L235" si="56">SUMIF($C$610:$C$20000,$C234,E$610:E$20000)</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845" t="s">
        <v>215</v>
      </c>
      <c r="D236" s="1846"/>
      <c r="E236" s="310">
        <f t="shared" ref="E236:L239" si="57">SUMIF($B$610:$B$20000,$B236,E$610:E$20000)</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849" t="s">
        <v>216</v>
      </c>
      <c r="D237" s="1850"/>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849" t="s">
        <v>217</v>
      </c>
      <c r="D238" s="1850"/>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849" t="s">
        <v>1639</v>
      </c>
      <c r="D239" s="1850"/>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2078</v>
      </c>
      <c r="E240" s="281">
        <f t="shared" ref="E240:L242" si="58">SUMIF($C$610:$C$20000,$C240,E$610:E$20000)</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2079</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1.5" hidden="1" customHeight="1">
      <c r="A242" s="23">
        <v>245</v>
      </c>
      <c r="B242" s="292"/>
      <c r="C242" s="285">
        <v>2890</v>
      </c>
      <c r="D242" s="361" t="s">
        <v>2080</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845" t="s">
        <v>218</v>
      </c>
      <c r="D243" s="1846"/>
      <c r="E243" s="310">
        <f t="shared" ref="E243:L243" si="59">SUMIF($B$610:$B$20000,$B243,E$610:E$20000)</f>
        <v>0</v>
      </c>
      <c r="F243" s="274">
        <f t="shared" si="59"/>
        <v>0</v>
      </c>
      <c r="G243" s="275">
        <f t="shared" si="59"/>
        <v>0</v>
      </c>
      <c r="H243" s="276">
        <f t="shared" si="59"/>
        <v>0</v>
      </c>
      <c r="I243" s="274">
        <f t="shared" si="59"/>
        <v>1.32</v>
      </c>
      <c r="J243" s="275">
        <f t="shared" si="59"/>
        <v>0</v>
      </c>
      <c r="K243" s="276">
        <f t="shared" si="59"/>
        <v>0</v>
      </c>
      <c r="L243" s="310">
        <f t="shared" si="59"/>
        <v>1.32</v>
      </c>
      <c r="M243" s="7">
        <f t="shared" si="42"/>
        <v>1</v>
      </c>
      <c r="N243" s="277"/>
    </row>
    <row r="244" spans="1:14" ht="18.75" hidden="1" customHeight="1">
      <c r="A244" s="23">
        <v>355</v>
      </c>
      <c r="B244" s="346"/>
      <c r="C244" s="279">
        <v>2910</v>
      </c>
      <c r="D244" s="347" t="s">
        <v>1935</v>
      </c>
      <c r="E244" s="281">
        <f t="shared" ref="E244:L251" si="60">SUMIF($C$610:$C$20000,$C244,E$610:E$20000)</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1936</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0</v>
      </c>
      <c r="F250" s="321">
        <f t="shared" si="60"/>
        <v>0</v>
      </c>
      <c r="G250" s="322">
        <f t="shared" si="60"/>
        <v>0</v>
      </c>
      <c r="H250" s="323">
        <f t="shared" si="60"/>
        <v>0</v>
      </c>
      <c r="I250" s="321">
        <f t="shared" si="60"/>
        <v>1.32</v>
      </c>
      <c r="J250" s="322">
        <f t="shared" si="60"/>
        <v>0</v>
      </c>
      <c r="K250" s="323">
        <f t="shared" si="60"/>
        <v>0</v>
      </c>
      <c r="L250" s="320">
        <f t="shared" si="60"/>
        <v>1.32</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1985</v>
      </c>
      <c r="D252" s="672"/>
      <c r="E252" s="310">
        <f t="shared" ref="E252:L252" si="61">SUMIF($B$610:$B$20000,$B252,E$610:E$20000)</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SUMIF($C$610:$C$20000,$C253,E$610:E$20000)</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701</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1640</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1996</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845" t="s">
        <v>227</v>
      </c>
      <c r="D258" s="1846"/>
      <c r="E258" s="310">
        <f t="shared" ref="E258:L261" si="64">SUMIF($B$610:$B$20000,$B258,E$610:E$20000)</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hidden="1">
      <c r="A259" s="22">
        <v>440</v>
      </c>
      <c r="B259" s="272">
        <v>4000</v>
      </c>
      <c r="C259" s="1845" t="s">
        <v>228</v>
      </c>
      <c r="D259" s="1846"/>
      <c r="E259" s="310">
        <f t="shared" si="64"/>
        <v>0</v>
      </c>
      <c r="F259" s="274">
        <f t="shared" si="64"/>
        <v>0</v>
      </c>
      <c r="G259" s="275">
        <f t="shared" si="64"/>
        <v>0</v>
      </c>
      <c r="H259" s="276">
        <f t="shared" si="64"/>
        <v>0</v>
      </c>
      <c r="I259" s="274">
        <f t="shared" si="64"/>
        <v>0</v>
      </c>
      <c r="J259" s="275">
        <f t="shared" si="64"/>
        <v>0</v>
      </c>
      <c r="K259" s="276">
        <f t="shared" si="64"/>
        <v>0</v>
      </c>
      <c r="L259" s="310">
        <f t="shared" si="64"/>
        <v>0</v>
      </c>
      <c r="M259" s="7" t="str">
        <f t="shared" si="63"/>
        <v/>
      </c>
      <c r="N259" s="277"/>
    </row>
    <row r="260" spans="1:14" s="15" customFormat="1" hidden="1">
      <c r="A260" s="22">
        <v>450</v>
      </c>
      <c r="B260" s="272">
        <v>4100</v>
      </c>
      <c r="C260" s="1845" t="s">
        <v>229</v>
      </c>
      <c r="D260" s="1846"/>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hidden="1">
      <c r="A261" s="22">
        <v>495</v>
      </c>
      <c r="B261" s="272">
        <v>4200</v>
      </c>
      <c r="C261" s="1845" t="s">
        <v>230</v>
      </c>
      <c r="D261" s="1846"/>
      <c r="E261" s="310">
        <f t="shared" si="64"/>
        <v>0</v>
      </c>
      <c r="F261" s="274">
        <f t="shared" si="64"/>
        <v>0</v>
      </c>
      <c r="G261" s="275">
        <f t="shared" si="64"/>
        <v>0</v>
      </c>
      <c r="H261" s="276">
        <f t="shared" si="64"/>
        <v>0</v>
      </c>
      <c r="I261" s="274">
        <f t="shared" si="64"/>
        <v>0</v>
      </c>
      <c r="J261" s="275">
        <f t="shared" si="64"/>
        <v>0</v>
      </c>
      <c r="K261" s="276">
        <f t="shared" si="64"/>
        <v>0</v>
      </c>
      <c r="L261" s="310">
        <f t="shared" si="64"/>
        <v>0</v>
      </c>
      <c r="M261" s="7" t="str">
        <f t="shared" si="63"/>
        <v/>
      </c>
      <c r="N261" s="277"/>
    </row>
    <row r="262" spans="1:14" ht="18.75" hidden="1" customHeight="1">
      <c r="A262" s="23">
        <v>500</v>
      </c>
      <c r="B262" s="362"/>
      <c r="C262" s="279">
        <v>4201</v>
      </c>
      <c r="D262" s="280" t="s">
        <v>231</v>
      </c>
      <c r="E262" s="281">
        <f t="shared" ref="E262:L267" si="65">SUMIF($C$610:$C$20000,$C262,E$610:E$20000)</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hidden="1" customHeight="1">
      <c r="A264" s="23">
        <v>510</v>
      </c>
      <c r="B264" s="362"/>
      <c r="C264" s="293">
        <v>4214</v>
      </c>
      <c r="D264" s="363" t="s">
        <v>233</v>
      </c>
      <c r="E264" s="295">
        <f t="shared" si="65"/>
        <v>0</v>
      </c>
      <c r="F264" s="296">
        <f t="shared" si="65"/>
        <v>0</v>
      </c>
      <c r="G264" s="297">
        <f t="shared" si="65"/>
        <v>0</v>
      </c>
      <c r="H264" s="298">
        <f t="shared" si="65"/>
        <v>0</v>
      </c>
      <c r="I264" s="296">
        <f t="shared" si="65"/>
        <v>0</v>
      </c>
      <c r="J264" s="297">
        <f t="shared" si="65"/>
        <v>0</v>
      </c>
      <c r="K264" s="298">
        <f t="shared" si="65"/>
        <v>0</v>
      </c>
      <c r="L264" s="295">
        <f t="shared" si="65"/>
        <v>0</v>
      </c>
      <c r="M264" s="7" t="str">
        <f t="shared" si="63"/>
        <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hidden="1" customHeight="1">
      <c r="A267" s="23">
        <v>525</v>
      </c>
      <c r="B267" s="362"/>
      <c r="C267" s="285">
        <v>4219</v>
      </c>
      <c r="D267" s="343" t="s">
        <v>236</v>
      </c>
      <c r="E267" s="287">
        <f t="shared" si="65"/>
        <v>0</v>
      </c>
      <c r="F267" s="288">
        <f t="shared" si="65"/>
        <v>0</v>
      </c>
      <c r="G267" s="289">
        <f t="shared" si="65"/>
        <v>0</v>
      </c>
      <c r="H267" s="290">
        <f t="shared" si="65"/>
        <v>0</v>
      </c>
      <c r="I267" s="288">
        <f t="shared" si="65"/>
        <v>0</v>
      </c>
      <c r="J267" s="289">
        <f t="shared" si="65"/>
        <v>0</v>
      </c>
      <c r="K267" s="290">
        <f t="shared" si="65"/>
        <v>0</v>
      </c>
      <c r="L267" s="287">
        <f t="shared" si="65"/>
        <v>0</v>
      </c>
      <c r="M267" s="7" t="str">
        <f t="shared" si="63"/>
        <v/>
      </c>
      <c r="N267" s="277"/>
    </row>
    <row r="268" spans="1:14" s="15" customFormat="1" hidden="1">
      <c r="A268" s="22">
        <v>635</v>
      </c>
      <c r="B268" s="272">
        <v>4300</v>
      </c>
      <c r="C268" s="1845" t="s">
        <v>1644</v>
      </c>
      <c r="D268" s="1846"/>
      <c r="E268" s="310">
        <f t="shared" ref="E268:L268" si="66">SUMIF($B$610:$B$20000,$B268,E$610:E$20000)</f>
        <v>0</v>
      </c>
      <c r="F268" s="274">
        <f t="shared" si="66"/>
        <v>0</v>
      </c>
      <c r="G268" s="275">
        <f t="shared" si="66"/>
        <v>0</v>
      </c>
      <c r="H268" s="276">
        <f t="shared" si="66"/>
        <v>0</v>
      </c>
      <c r="I268" s="274">
        <f t="shared" si="66"/>
        <v>0</v>
      </c>
      <c r="J268" s="275">
        <f t="shared" si="66"/>
        <v>0</v>
      </c>
      <c r="K268" s="276">
        <f t="shared" si="66"/>
        <v>0</v>
      </c>
      <c r="L268" s="310">
        <f t="shared" si="66"/>
        <v>0</v>
      </c>
      <c r="M268" s="7" t="str">
        <f t="shared" si="63"/>
        <v/>
      </c>
      <c r="N268" s="277"/>
    </row>
    <row r="269" spans="1:14" ht="18.75" hidden="1" customHeight="1">
      <c r="A269" s="23">
        <v>640</v>
      </c>
      <c r="B269" s="362"/>
      <c r="C269" s="279">
        <v>4301</v>
      </c>
      <c r="D269" s="311" t="s">
        <v>237</v>
      </c>
      <c r="E269" s="281">
        <f t="shared" ref="E269:L271" si="67">SUMIF($C$610:$C$20000,$C269,E$610:E$20000)</f>
        <v>0</v>
      </c>
      <c r="F269" s="282">
        <f t="shared" si="67"/>
        <v>0</v>
      </c>
      <c r="G269" s="283">
        <f t="shared" si="67"/>
        <v>0</v>
      </c>
      <c r="H269" s="284">
        <f t="shared" si="67"/>
        <v>0</v>
      </c>
      <c r="I269" s="282">
        <f t="shared" si="67"/>
        <v>0</v>
      </c>
      <c r="J269" s="283">
        <f t="shared" si="67"/>
        <v>0</v>
      </c>
      <c r="K269" s="284">
        <f t="shared" si="67"/>
        <v>0</v>
      </c>
      <c r="L269" s="281">
        <f t="shared" si="67"/>
        <v>0</v>
      </c>
      <c r="M269" s="7" t="str">
        <f t="shared" si="63"/>
        <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845" t="s">
        <v>1641</v>
      </c>
      <c r="D272" s="1846"/>
      <c r="E272" s="310">
        <f t="shared" ref="E272:L275" si="68">SUMIF($B$610:$B$20000,$B272,E$610:E$20000)</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hidden="1">
      <c r="A273" s="22">
        <v>665</v>
      </c>
      <c r="B273" s="272">
        <v>4500</v>
      </c>
      <c r="C273" s="1845" t="s">
        <v>1642</v>
      </c>
      <c r="D273" s="1846"/>
      <c r="E273" s="310">
        <f t="shared" si="68"/>
        <v>0</v>
      </c>
      <c r="F273" s="274">
        <f t="shared" si="68"/>
        <v>0</v>
      </c>
      <c r="G273" s="275">
        <f t="shared" si="68"/>
        <v>0</v>
      </c>
      <c r="H273" s="276">
        <f t="shared" si="68"/>
        <v>0</v>
      </c>
      <c r="I273" s="274">
        <f t="shared" si="68"/>
        <v>0</v>
      </c>
      <c r="J273" s="275">
        <f t="shared" si="68"/>
        <v>0</v>
      </c>
      <c r="K273" s="276">
        <f t="shared" si="68"/>
        <v>0</v>
      </c>
      <c r="L273" s="310">
        <f t="shared" si="68"/>
        <v>0</v>
      </c>
      <c r="M273" s="7" t="str">
        <f t="shared" si="63"/>
        <v/>
      </c>
      <c r="N273" s="277"/>
    </row>
    <row r="274" spans="1:14" s="15" customFormat="1" ht="18.75" hidden="1" customHeight="1">
      <c r="A274" s="22">
        <v>675</v>
      </c>
      <c r="B274" s="272">
        <v>4600</v>
      </c>
      <c r="C274" s="1849" t="s">
        <v>240</v>
      </c>
      <c r="D274" s="1850"/>
      <c r="E274" s="310">
        <f t="shared" si="68"/>
        <v>0</v>
      </c>
      <c r="F274" s="274">
        <f t="shared" si="68"/>
        <v>0</v>
      </c>
      <c r="G274" s="275">
        <f t="shared" si="68"/>
        <v>0</v>
      </c>
      <c r="H274" s="276">
        <f t="shared" si="68"/>
        <v>0</v>
      </c>
      <c r="I274" s="274">
        <f t="shared" si="68"/>
        <v>0</v>
      </c>
      <c r="J274" s="275">
        <f t="shared" si="68"/>
        <v>0</v>
      </c>
      <c r="K274" s="276">
        <f t="shared" si="68"/>
        <v>0</v>
      </c>
      <c r="L274" s="310">
        <f t="shared" si="68"/>
        <v>0</v>
      </c>
      <c r="M274" s="7" t="str">
        <f t="shared" si="63"/>
        <v/>
      </c>
      <c r="N274" s="330"/>
    </row>
    <row r="275" spans="1:14" s="15" customFormat="1" hidden="1">
      <c r="A275" s="22">
        <v>685</v>
      </c>
      <c r="B275" s="272">
        <v>4900</v>
      </c>
      <c r="C275" s="1845" t="s">
        <v>266</v>
      </c>
      <c r="D275" s="1846"/>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267</v>
      </c>
      <c r="E276" s="281">
        <f t="shared" ref="E276:L277" si="69">SUMIF($C$610:$C$20000,$C276,E$610:E$20000)</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268</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843" t="s">
        <v>241</v>
      </c>
      <c r="D278" s="1844"/>
      <c r="E278" s="310">
        <f t="shared" ref="E278:L279" si="70">SUMIF($B$610:$B$20000,$B278,E$610:E$20000)</f>
        <v>0</v>
      </c>
      <c r="F278" s="274">
        <f t="shared" si="70"/>
        <v>0</v>
      </c>
      <c r="G278" s="275">
        <f t="shared" si="70"/>
        <v>0</v>
      </c>
      <c r="H278" s="276">
        <f t="shared" si="70"/>
        <v>0</v>
      </c>
      <c r="I278" s="274">
        <f t="shared" si="70"/>
        <v>29190</v>
      </c>
      <c r="J278" s="275">
        <f t="shared" si="70"/>
        <v>0</v>
      </c>
      <c r="K278" s="276">
        <f t="shared" si="70"/>
        <v>0</v>
      </c>
      <c r="L278" s="310">
        <f t="shared" si="70"/>
        <v>29190</v>
      </c>
      <c r="M278" s="7">
        <f t="shared" si="63"/>
        <v>1</v>
      </c>
      <c r="N278" s="277"/>
    </row>
    <row r="279" spans="1:14" s="41" customFormat="1" hidden="1">
      <c r="A279" s="22">
        <v>710</v>
      </c>
      <c r="B279" s="365">
        <v>5200</v>
      </c>
      <c r="C279" s="1843" t="s">
        <v>242</v>
      </c>
      <c r="D279" s="1844"/>
      <c r="E279" s="310">
        <f t="shared" si="70"/>
        <v>0</v>
      </c>
      <c r="F279" s="274">
        <f t="shared" si="70"/>
        <v>0</v>
      </c>
      <c r="G279" s="275">
        <f t="shared" si="70"/>
        <v>0</v>
      </c>
      <c r="H279" s="276">
        <f t="shared" si="70"/>
        <v>0</v>
      </c>
      <c r="I279" s="274">
        <f t="shared" si="70"/>
        <v>0</v>
      </c>
      <c r="J279" s="275">
        <f t="shared" si="70"/>
        <v>0</v>
      </c>
      <c r="K279" s="276">
        <f t="shared" si="70"/>
        <v>0</v>
      </c>
      <c r="L279" s="310">
        <f t="shared" si="70"/>
        <v>0</v>
      </c>
      <c r="M279" s="7" t="str">
        <f t="shared" si="63"/>
        <v/>
      </c>
      <c r="N279" s="277"/>
    </row>
    <row r="280" spans="1:14" s="42" customFormat="1" ht="18.75" hidden="1" customHeight="1">
      <c r="A280" s="23">
        <v>715</v>
      </c>
      <c r="B280" s="366"/>
      <c r="C280" s="367">
        <v>5201</v>
      </c>
      <c r="D280" s="368" t="s">
        <v>243</v>
      </c>
      <c r="E280" s="281">
        <f t="shared" ref="E280:L286" si="71">SUMIF($C$610:$C$20000,$C280,E$610:E$20000)</f>
        <v>0</v>
      </c>
      <c r="F280" s="282">
        <f t="shared" si="71"/>
        <v>0</v>
      </c>
      <c r="G280" s="283">
        <f t="shared" si="71"/>
        <v>0</v>
      </c>
      <c r="H280" s="284">
        <f t="shared" si="71"/>
        <v>0</v>
      </c>
      <c r="I280" s="282">
        <f t="shared" si="71"/>
        <v>0</v>
      </c>
      <c r="J280" s="283">
        <f t="shared" si="71"/>
        <v>0</v>
      </c>
      <c r="K280" s="284">
        <f t="shared" si="71"/>
        <v>0</v>
      </c>
      <c r="L280" s="281">
        <f t="shared" si="71"/>
        <v>0</v>
      </c>
      <c r="M280" s="7" t="str">
        <f t="shared" si="63"/>
        <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hidden="1" customHeight="1">
      <c r="A282" s="23">
        <v>725</v>
      </c>
      <c r="B282" s="366"/>
      <c r="C282" s="369">
        <v>5203</v>
      </c>
      <c r="D282" s="370" t="s">
        <v>608</v>
      </c>
      <c r="E282" s="295">
        <f t="shared" si="71"/>
        <v>0</v>
      </c>
      <c r="F282" s="296">
        <f t="shared" si="71"/>
        <v>0</v>
      </c>
      <c r="G282" s="297">
        <f t="shared" si="71"/>
        <v>0</v>
      </c>
      <c r="H282" s="298">
        <f t="shared" si="71"/>
        <v>0</v>
      </c>
      <c r="I282" s="296">
        <f t="shared" si="71"/>
        <v>0</v>
      </c>
      <c r="J282" s="297">
        <f t="shared" si="71"/>
        <v>0</v>
      </c>
      <c r="K282" s="298">
        <f t="shared" si="71"/>
        <v>0</v>
      </c>
      <c r="L282" s="295">
        <f t="shared" si="71"/>
        <v>0</v>
      </c>
      <c r="M282" s="7" t="str">
        <f t="shared" si="63"/>
        <v/>
      </c>
      <c r="N282" s="277"/>
    </row>
    <row r="283" spans="1:14" s="42" customFormat="1" ht="18.75" hidden="1" customHeight="1">
      <c r="A283" s="23">
        <v>730</v>
      </c>
      <c r="B283" s="366"/>
      <c r="C283" s="369">
        <v>5204</v>
      </c>
      <c r="D283" s="370" t="s">
        <v>609</v>
      </c>
      <c r="E283" s="295">
        <f t="shared" si="71"/>
        <v>0</v>
      </c>
      <c r="F283" s="296">
        <f t="shared" si="71"/>
        <v>0</v>
      </c>
      <c r="G283" s="297">
        <f t="shared" si="71"/>
        <v>0</v>
      </c>
      <c r="H283" s="298">
        <f t="shared" si="71"/>
        <v>0</v>
      </c>
      <c r="I283" s="296">
        <f t="shared" si="71"/>
        <v>0</v>
      </c>
      <c r="J283" s="297">
        <f t="shared" si="71"/>
        <v>0</v>
      </c>
      <c r="K283" s="298">
        <f t="shared" si="71"/>
        <v>0</v>
      </c>
      <c r="L283" s="295">
        <f t="shared" si="71"/>
        <v>0</v>
      </c>
      <c r="M283" s="7" t="str">
        <f t="shared" si="63"/>
        <v/>
      </c>
      <c r="N283" s="277"/>
    </row>
    <row r="284" spans="1:14" s="42" customFormat="1" ht="18.75" hidden="1" customHeight="1">
      <c r="A284" s="23">
        <v>735</v>
      </c>
      <c r="B284" s="366"/>
      <c r="C284" s="369">
        <v>5205</v>
      </c>
      <c r="D284" s="370" t="s">
        <v>610</v>
      </c>
      <c r="E284" s="295">
        <f t="shared" si="71"/>
        <v>0</v>
      </c>
      <c r="F284" s="296">
        <f t="shared" si="71"/>
        <v>0</v>
      </c>
      <c r="G284" s="297">
        <f t="shared" si="71"/>
        <v>0</v>
      </c>
      <c r="H284" s="298">
        <f t="shared" si="71"/>
        <v>0</v>
      </c>
      <c r="I284" s="296">
        <f t="shared" si="71"/>
        <v>0</v>
      </c>
      <c r="J284" s="297">
        <f t="shared" si="71"/>
        <v>0</v>
      </c>
      <c r="K284" s="298">
        <f t="shared" si="71"/>
        <v>0</v>
      </c>
      <c r="L284" s="295">
        <f t="shared" si="71"/>
        <v>0</v>
      </c>
      <c r="M284" s="7" t="str">
        <f t="shared" si="63"/>
        <v/>
      </c>
      <c r="N284" s="277"/>
    </row>
    <row r="285" spans="1:14" s="42" customFormat="1" ht="18.75" hidden="1" customHeight="1">
      <c r="A285" s="23">
        <v>740</v>
      </c>
      <c r="B285" s="366"/>
      <c r="C285" s="369">
        <v>5206</v>
      </c>
      <c r="D285" s="370" t="s">
        <v>611</v>
      </c>
      <c r="E285" s="295">
        <f t="shared" si="71"/>
        <v>0</v>
      </c>
      <c r="F285" s="296">
        <f t="shared" si="71"/>
        <v>0</v>
      </c>
      <c r="G285" s="297">
        <f t="shared" si="71"/>
        <v>0</v>
      </c>
      <c r="H285" s="298">
        <f t="shared" si="71"/>
        <v>0</v>
      </c>
      <c r="I285" s="296">
        <f t="shared" si="71"/>
        <v>0</v>
      </c>
      <c r="J285" s="297">
        <f t="shared" si="71"/>
        <v>0</v>
      </c>
      <c r="K285" s="298">
        <f t="shared" si="71"/>
        <v>0</v>
      </c>
      <c r="L285" s="295">
        <f t="shared" si="71"/>
        <v>0</v>
      </c>
      <c r="M285" s="7" t="str">
        <f t="shared" si="63"/>
        <v/>
      </c>
      <c r="N285" s="277"/>
    </row>
    <row r="286" spans="1:14" s="42" customFormat="1" ht="18.75" hidden="1" customHeight="1">
      <c r="A286" s="23">
        <v>745</v>
      </c>
      <c r="B286" s="366"/>
      <c r="C286" s="371">
        <v>5219</v>
      </c>
      <c r="D286" s="372" t="s">
        <v>612</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3"/>
        <v/>
      </c>
      <c r="N286" s="277"/>
    </row>
    <row r="287" spans="1:14" s="41" customFormat="1" hidden="1">
      <c r="A287" s="22">
        <v>750</v>
      </c>
      <c r="B287" s="365">
        <v>5300</v>
      </c>
      <c r="C287" s="1843" t="s">
        <v>613</v>
      </c>
      <c r="D287" s="1844"/>
      <c r="E287" s="310">
        <f t="shared" ref="E287:L287" si="72">SUMIF($B$610:$B$20000,$B287,E$610:E$20000)</f>
        <v>0</v>
      </c>
      <c r="F287" s="274">
        <f t="shared" si="72"/>
        <v>0</v>
      </c>
      <c r="G287" s="275">
        <f t="shared" si="72"/>
        <v>0</v>
      </c>
      <c r="H287" s="276">
        <f t="shared" si="72"/>
        <v>0</v>
      </c>
      <c r="I287" s="274">
        <f t="shared" si="72"/>
        <v>0</v>
      </c>
      <c r="J287" s="275">
        <f t="shared" si="72"/>
        <v>0</v>
      </c>
      <c r="K287" s="276">
        <f t="shared" si="72"/>
        <v>0</v>
      </c>
      <c r="L287" s="310">
        <f t="shared" si="72"/>
        <v>0</v>
      </c>
      <c r="M287" s="7" t="str">
        <f t="shared" si="63"/>
        <v/>
      </c>
      <c r="N287" s="277"/>
    </row>
    <row r="288" spans="1:14" s="42" customFormat="1" ht="18.75" hidden="1" customHeight="1">
      <c r="A288" s="23">
        <v>755</v>
      </c>
      <c r="B288" s="366"/>
      <c r="C288" s="367">
        <v>5301</v>
      </c>
      <c r="D288" s="368" t="s">
        <v>300</v>
      </c>
      <c r="E288" s="281">
        <f t="shared" ref="E288:L289" si="73">SUMIF($C$610:$C$20000,$C288,E$610:E$20000)</f>
        <v>0</v>
      </c>
      <c r="F288" s="282">
        <f t="shared" si="73"/>
        <v>0</v>
      </c>
      <c r="G288" s="283">
        <f t="shared" si="73"/>
        <v>0</v>
      </c>
      <c r="H288" s="284">
        <f t="shared" si="73"/>
        <v>0</v>
      </c>
      <c r="I288" s="282">
        <f t="shared" si="73"/>
        <v>0</v>
      </c>
      <c r="J288" s="283">
        <f t="shared" si="73"/>
        <v>0</v>
      </c>
      <c r="K288" s="284">
        <f t="shared" si="73"/>
        <v>0</v>
      </c>
      <c r="L288" s="281">
        <f t="shared" si="73"/>
        <v>0</v>
      </c>
      <c r="M288" s="7" t="str">
        <f t="shared" si="63"/>
        <v/>
      </c>
      <c r="N288" s="277"/>
    </row>
    <row r="289" spans="1:56" s="42" customFormat="1" ht="18.75" hidden="1" customHeight="1">
      <c r="A289" s="23">
        <v>760</v>
      </c>
      <c r="B289" s="366"/>
      <c r="C289" s="371">
        <v>5309</v>
      </c>
      <c r="D289" s="372" t="s">
        <v>614</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843" t="s">
        <v>671</v>
      </c>
      <c r="D290" s="1844"/>
      <c r="E290" s="310">
        <f t="shared" ref="E290:L291" si="74">SUMIF($B$610:$B$20000,$B290,E$610:E$20000)</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845" t="s">
        <v>672</v>
      </c>
      <c r="D291" s="1846"/>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673</v>
      </c>
      <c r="E292" s="281">
        <f t="shared" ref="E292:L295" si="75">SUMIF($C$610:$C$20000,$C292,E$610:E$20000)</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674</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675</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676</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847" t="s">
        <v>898</v>
      </c>
      <c r="D296" s="1848"/>
      <c r="E296" s="310">
        <f t="shared" ref="E296:L296" si="76">SUMIF($B$610:$B$20000,$B296,E$610:E$20000)</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677</v>
      </c>
      <c r="E297" s="281">
        <f t="shared" ref="E297:L299" si="77">SUMIF($C$610:$C$20000,$C297,E$610:E$20000)</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678</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679</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hidden="1">
      <c r="A300" s="22">
        <v>820</v>
      </c>
      <c r="B300" s="381">
        <v>98</v>
      </c>
      <c r="C300" s="1841" t="s">
        <v>680</v>
      </c>
      <c r="D300" s="1842"/>
      <c r="E300" s="382">
        <f t="shared" ref="E300:L300" si="78">SUMIF($B$610:$B$20000,$B300,E$610:E$20000)</f>
        <v>0</v>
      </c>
      <c r="F300" s="383">
        <f t="shared" si="78"/>
        <v>0</v>
      </c>
      <c r="G300" s="384">
        <f t="shared" si="78"/>
        <v>0</v>
      </c>
      <c r="H300" s="385">
        <f t="shared" si="78"/>
        <v>0</v>
      </c>
      <c r="I300" s="383">
        <f t="shared" si="78"/>
        <v>0</v>
      </c>
      <c r="J300" s="384">
        <f t="shared" si="78"/>
        <v>0</v>
      </c>
      <c r="K300" s="385">
        <f t="shared" si="78"/>
        <v>0</v>
      </c>
      <c r="L300" s="382">
        <f t="shared" si="78"/>
        <v>0</v>
      </c>
      <c r="M300" s="7" t="str">
        <f t="shared" si="63"/>
        <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891</v>
      </c>
      <c r="C304" s="393" t="s">
        <v>726</v>
      </c>
      <c r="D304" s="394" t="s">
        <v>899</v>
      </c>
      <c r="E304" s="395">
        <f t="shared" ref="E304:L304" si="79">SUMIF($C$610:$C$20000,$C304,E$610:E$20000)</f>
        <v>0</v>
      </c>
      <c r="F304" s="396">
        <f t="shared" si="79"/>
        <v>0</v>
      </c>
      <c r="G304" s="397">
        <f t="shared" si="79"/>
        <v>0</v>
      </c>
      <c r="H304" s="398">
        <f t="shared" si="79"/>
        <v>0</v>
      </c>
      <c r="I304" s="396">
        <f t="shared" si="79"/>
        <v>224573.05000000002</v>
      </c>
      <c r="J304" s="397">
        <f t="shared" si="79"/>
        <v>0</v>
      </c>
      <c r="K304" s="398">
        <f t="shared" si="79"/>
        <v>0</v>
      </c>
      <c r="L304" s="395">
        <f t="shared" si="79"/>
        <v>224573.05000000002</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919"/>
      <c r="C309" s="1914"/>
      <c r="D309" s="1914"/>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913"/>
      <c r="C311" s="1914"/>
      <c r="D311" s="1914"/>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913"/>
      <c r="C314" s="1914"/>
      <c r="D314" s="1914"/>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15"/>
      <c r="C347" s="1915"/>
      <c r="D347" s="1915"/>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18" t="str">
        <f>$B$7</f>
        <v>ОТЧЕТНИ ДАННИ ПО ЕБК ЗА ИЗПЪЛНЕНИЕТО НА БЮДЖЕТА</v>
      </c>
      <c r="C351" s="1918"/>
      <c r="D351" s="1918"/>
      <c r="E351" s="223"/>
      <c r="F351" s="223"/>
      <c r="G351" s="223"/>
      <c r="H351" s="223"/>
      <c r="I351" s="223"/>
      <c r="J351" s="223"/>
      <c r="K351" s="223"/>
      <c r="L351" s="223"/>
      <c r="M351" s="7">
        <v>1</v>
      </c>
      <c r="N351" s="405"/>
    </row>
    <row r="352" spans="1:14" ht="18.75" customHeight="1">
      <c r="A352" s="36"/>
      <c r="B352" s="228"/>
      <c r="C352" s="391"/>
      <c r="D352" s="400"/>
      <c r="E352" s="406" t="s">
        <v>873</v>
      </c>
      <c r="F352" s="406" t="s">
        <v>819</v>
      </c>
      <c r="G352" s="223"/>
      <c r="H352" s="223"/>
      <c r="I352" s="223"/>
      <c r="J352" s="223"/>
      <c r="K352" s="223"/>
      <c r="L352" s="223"/>
      <c r="M352" s="7">
        <v>1</v>
      </c>
      <c r="N352" s="405"/>
    </row>
    <row r="353" spans="1:14" ht="27" customHeight="1">
      <c r="A353" s="36"/>
      <c r="B353" s="1867" t="str">
        <f>$B$9</f>
        <v>ДГ Радост Каблешково</v>
      </c>
      <c r="C353" s="1868"/>
      <c r="D353" s="1869"/>
      <c r="E353" s="115">
        <f>$E$9</f>
        <v>45658</v>
      </c>
      <c r="F353" s="407">
        <f>$F$9</f>
        <v>45747</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908" t="str">
        <f>$B$12</f>
        <v>Поморие</v>
      </c>
      <c r="C356" s="1909"/>
      <c r="D356" s="1910"/>
      <c r="E356" s="410" t="s">
        <v>874</v>
      </c>
      <c r="F356" s="232" t="str">
        <f>$F$12</f>
        <v>5207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458</v>
      </c>
      <c r="I359" s="244"/>
      <c r="J359" s="244"/>
      <c r="K359" s="244"/>
      <c r="L359" s="246" t="s">
        <v>458</v>
      </c>
      <c r="M359" s="7">
        <v>1</v>
      </c>
      <c r="N359" s="408"/>
    </row>
    <row r="360" spans="1:14" ht="22.5" customHeight="1">
      <c r="A360" s="36"/>
      <c r="B360" s="415"/>
      <c r="C360" s="416"/>
      <c r="D360" s="417" t="s">
        <v>900</v>
      </c>
      <c r="E360" s="1935" t="str">
        <f>CONCATENATE("Уточнен план ", $C$3, " - ТРАНСФЕРИ и ВРЕМ. БЕЗЛ. ЗАЕМИ")</f>
        <v>Уточнен план 2025 - ТРАНСФЕРИ и ВРЕМ. БЕЗЛ. ЗАЕМИ</v>
      </c>
      <c r="F360" s="1936"/>
      <c r="G360" s="1936"/>
      <c r="H360" s="1937"/>
      <c r="I360" s="1938" t="str">
        <f>CONCATENATE("Отчет ", $C$3, " - ТРАНСФЕРИ и ВРЕМ. БЕЗЛ. ЗАЕМИ")</f>
        <v>Отчет 2025 - ТРАНСФЕРИ и ВРЕМ. БЕЗЛ. ЗАЕМИ</v>
      </c>
      <c r="J360" s="1939"/>
      <c r="K360" s="1939"/>
      <c r="L360" s="1940"/>
      <c r="M360" s="7">
        <v>1</v>
      </c>
      <c r="N360" s="408"/>
    </row>
    <row r="361" spans="1:14" ht="48" customHeight="1">
      <c r="A361" s="36"/>
      <c r="B361" s="418" t="s">
        <v>62</v>
      </c>
      <c r="C361" s="419" t="s">
        <v>459</v>
      </c>
      <c r="D361" s="420" t="s">
        <v>663</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901</v>
      </c>
      <c r="C362" s="426"/>
      <c r="D362" s="427" t="s">
        <v>664</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16" t="s">
        <v>269</v>
      </c>
      <c r="D364" s="1917"/>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270</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271</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324</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325</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272</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273</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274</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275</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276</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277</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278</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279</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301</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hidden="1" customHeight="1">
      <c r="A378" s="39">
        <v>70</v>
      </c>
      <c r="B378" s="454">
        <v>3100</v>
      </c>
      <c r="C378" s="1885" t="s">
        <v>280</v>
      </c>
      <c r="D378" s="1886"/>
      <c r="E378" s="1366">
        <f t="shared" ref="E378:L378" si="85">SUM(E379:E385)</f>
        <v>0</v>
      </c>
      <c r="F378" s="455">
        <f t="shared" si="85"/>
        <v>0</v>
      </c>
      <c r="G378" s="456">
        <f t="shared" si="85"/>
        <v>0</v>
      </c>
      <c r="H378" s="441">
        <f>SUM(H379:H385)</f>
        <v>0</v>
      </c>
      <c r="I378" s="455">
        <f t="shared" si="85"/>
        <v>0</v>
      </c>
      <c r="J378" s="440">
        <f t="shared" si="85"/>
        <v>0</v>
      </c>
      <c r="K378" s="441">
        <f>SUM(K379:K385)</f>
        <v>0</v>
      </c>
      <c r="L378" s="1366">
        <f t="shared" si="85"/>
        <v>0</v>
      </c>
      <c r="M378" s="7" t="str">
        <f t="shared" si="82"/>
        <v/>
      </c>
      <c r="N378" s="408"/>
    </row>
    <row r="379" spans="1:14" ht="18.75" hidden="1" customHeight="1">
      <c r="A379" s="45">
        <v>75</v>
      </c>
      <c r="B379" s="149"/>
      <c r="C379" s="457">
        <v>3110</v>
      </c>
      <c r="D379" s="458" t="s">
        <v>902</v>
      </c>
      <c r="E379" s="1372">
        <f t="shared" si="83"/>
        <v>0</v>
      </c>
      <c r="F379" s="1595">
        <v>0</v>
      </c>
      <c r="G379" s="1603">
        <v>0</v>
      </c>
      <c r="H379" s="1594">
        <v>0</v>
      </c>
      <c r="I379" s="1595">
        <v>0</v>
      </c>
      <c r="J379" s="1603">
        <v>0</v>
      </c>
      <c r="K379" s="1594">
        <v>0</v>
      </c>
      <c r="L379" s="1372">
        <f t="shared" ref="L379:L385" si="86">I379+J379+K379</f>
        <v>0</v>
      </c>
      <c r="M379" s="7" t="str">
        <f t="shared" si="82"/>
        <v/>
      </c>
      <c r="N379" s="408"/>
    </row>
    <row r="380" spans="1:14" ht="18.75" hidden="1" customHeight="1">
      <c r="A380" s="23">
        <v>80</v>
      </c>
      <c r="B380" s="461"/>
      <c r="C380" s="448">
        <v>3111</v>
      </c>
      <c r="D380" s="462" t="s">
        <v>903</v>
      </c>
      <c r="E380" s="1370">
        <f t="shared" si="83"/>
        <v>0</v>
      </c>
      <c r="F380" s="1604">
        <v>0</v>
      </c>
      <c r="G380" s="1602">
        <v>0</v>
      </c>
      <c r="H380" s="452">
        <v>0</v>
      </c>
      <c r="I380" s="1604">
        <v>0</v>
      </c>
      <c r="J380" s="1602">
        <v>0</v>
      </c>
      <c r="K380" s="452">
        <v>0</v>
      </c>
      <c r="L380" s="1370">
        <f t="shared" si="86"/>
        <v>0</v>
      </c>
      <c r="M380" s="7" t="str">
        <f t="shared" si="82"/>
        <v/>
      </c>
      <c r="N380" s="408"/>
    </row>
    <row r="381" spans="1:14" ht="27" hidden="1" customHeight="1">
      <c r="A381" s="23">
        <v>85</v>
      </c>
      <c r="B381" s="461"/>
      <c r="C381" s="156">
        <v>3112</v>
      </c>
      <c r="D381" s="196" t="s">
        <v>904</v>
      </c>
      <c r="E381" s="1368">
        <f t="shared" si="83"/>
        <v>0</v>
      </c>
      <c r="F381" s="1605">
        <v>0</v>
      </c>
      <c r="G381" s="159">
        <v>0</v>
      </c>
      <c r="H381" s="160">
        <v>0</v>
      </c>
      <c r="I381" s="1605">
        <v>0</v>
      </c>
      <c r="J381" s="159">
        <v>0</v>
      </c>
      <c r="K381" s="160">
        <v>0</v>
      </c>
      <c r="L381" s="1368">
        <f t="shared" si="86"/>
        <v>0</v>
      </c>
      <c r="M381" s="7" t="str">
        <f t="shared" si="82"/>
        <v/>
      </c>
      <c r="N381" s="408"/>
    </row>
    <row r="382" spans="1:14" ht="18.75" hidden="1" customHeight="1">
      <c r="A382" s="23">
        <v>90</v>
      </c>
      <c r="B382" s="461"/>
      <c r="C382" s="156">
        <v>3113</v>
      </c>
      <c r="D382" s="196" t="s">
        <v>281</v>
      </c>
      <c r="E382" s="1368">
        <f t="shared" si="83"/>
        <v>0</v>
      </c>
      <c r="F382" s="158">
        <v>0</v>
      </c>
      <c r="G382" s="159">
        <v>0</v>
      </c>
      <c r="H382" s="160">
        <v>0</v>
      </c>
      <c r="I382" s="158">
        <v>0</v>
      </c>
      <c r="J382" s="159">
        <v>0</v>
      </c>
      <c r="K382" s="160">
        <v>0</v>
      </c>
      <c r="L382" s="1368">
        <f t="shared" si="86"/>
        <v>0</v>
      </c>
      <c r="M382" s="7" t="str">
        <f t="shared" si="82"/>
        <v/>
      </c>
      <c r="N382" s="408"/>
    </row>
    <row r="383" spans="1:14" ht="33" hidden="1" customHeight="1">
      <c r="A383" s="23">
        <v>91</v>
      </c>
      <c r="B383" s="461"/>
      <c r="C383" s="156">
        <v>3118</v>
      </c>
      <c r="D383" s="196" t="s">
        <v>1989</v>
      </c>
      <c r="E383" s="1368">
        <f t="shared" si="83"/>
        <v>0</v>
      </c>
      <c r="F383" s="158">
        <v>0</v>
      </c>
      <c r="G383" s="159">
        <v>0</v>
      </c>
      <c r="H383" s="160">
        <v>0</v>
      </c>
      <c r="I383" s="158">
        <v>0</v>
      </c>
      <c r="J383" s="159">
        <v>0</v>
      </c>
      <c r="K383" s="160">
        <v>0</v>
      </c>
      <c r="L383" s="1368">
        <f t="shared" si="86"/>
        <v>0</v>
      </c>
      <c r="M383" s="7" t="str">
        <f t="shared" si="82"/>
        <v/>
      </c>
      <c r="N383" s="408"/>
    </row>
    <row r="384" spans="1:14" ht="30.75" hidden="1" customHeight="1">
      <c r="A384" s="23"/>
      <c r="B384" s="461"/>
      <c r="C384" s="443">
        <v>3128</v>
      </c>
      <c r="D384" s="463" t="s">
        <v>1988</v>
      </c>
      <c r="E384" s="1373">
        <f t="shared" si="83"/>
        <v>0</v>
      </c>
      <c r="F384" s="445">
        <v>0</v>
      </c>
      <c r="G384" s="446">
        <v>0</v>
      </c>
      <c r="H384" s="447">
        <v>0</v>
      </c>
      <c r="I384" s="445">
        <v>0</v>
      </c>
      <c r="J384" s="446">
        <v>0</v>
      </c>
      <c r="K384" s="447">
        <v>0</v>
      </c>
      <c r="L384" s="1373">
        <f t="shared" si="86"/>
        <v>0</v>
      </c>
      <c r="M384" s="7" t="str">
        <f t="shared" si="82"/>
        <v/>
      </c>
      <c r="N384" s="408"/>
    </row>
    <row r="385" spans="1:14" ht="18.75" hidden="1" customHeight="1">
      <c r="A385" s="23">
        <v>100</v>
      </c>
      <c r="B385" s="149"/>
      <c r="C385" s="464">
        <v>3120</v>
      </c>
      <c r="D385" s="465" t="s">
        <v>1922</v>
      </c>
      <c r="E385" s="1374">
        <f t="shared" si="83"/>
        <v>0</v>
      </c>
      <c r="F385" s="466">
        <v>0</v>
      </c>
      <c r="G385" s="467">
        <v>0</v>
      </c>
      <c r="H385" s="468">
        <v>0</v>
      </c>
      <c r="I385" s="466">
        <v>0</v>
      </c>
      <c r="J385" s="467">
        <v>0</v>
      </c>
      <c r="K385" s="468">
        <v>0</v>
      </c>
      <c r="L385" s="1374">
        <f t="shared" si="86"/>
        <v>0</v>
      </c>
      <c r="M385" s="7" t="str">
        <f t="shared" si="82"/>
        <v/>
      </c>
      <c r="N385" s="408"/>
    </row>
    <row r="386" spans="1:14" s="15" customFormat="1" ht="18.75" hidden="1" customHeight="1">
      <c r="A386" s="22">
        <v>115</v>
      </c>
      <c r="B386" s="454">
        <v>3200</v>
      </c>
      <c r="C386" s="1885" t="s">
        <v>302</v>
      </c>
      <c r="D386" s="1886"/>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282</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303</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304</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885" t="s">
        <v>246</v>
      </c>
      <c r="D391" s="1886"/>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320</v>
      </c>
      <c r="E392" s="1367">
        <f t="shared" si="83"/>
        <v>0</v>
      </c>
      <c r="F392" s="482">
        <v>0</v>
      </c>
      <c r="G392" s="1561">
        <v>0</v>
      </c>
      <c r="H392" s="154">
        <v>0</v>
      </c>
      <c r="I392" s="482">
        <v>0</v>
      </c>
      <c r="J392" s="1561">
        <v>0</v>
      </c>
      <c r="K392" s="154">
        <v>0</v>
      </c>
      <c r="L392" s="1367">
        <f>I392+J392+K392</f>
        <v>0</v>
      </c>
      <c r="M392" s="7" t="str">
        <f t="shared" si="82"/>
        <v/>
      </c>
      <c r="N392" s="408"/>
    </row>
    <row r="393" spans="1:14" ht="18.75" hidden="1" customHeight="1">
      <c r="A393" s="36">
        <v>155</v>
      </c>
      <c r="B393" s="171"/>
      <c r="C393" s="179">
        <v>6002</v>
      </c>
      <c r="D393" s="186" t="s">
        <v>321</v>
      </c>
      <c r="E393" s="1371">
        <f t="shared" si="83"/>
        <v>0</v>
      </c>
      <c r="F393" s="1559">
        <v>0</v>
      </c>
      <c r="G393" s="1560">
        <v>0</v>
      </c>
      <c r="H393" s="468">
        <v>0</v>
      </c>
      <c r="I393" s="1559">
        <v>0</v>
      </c>
      <c r="J393" s="1560">
        <v>0</v>
      </c>
      <c r="K393" s="175">
        <v>0</v>
      </c>
      <c r="L393" s="1371">
        <f>I393+J393+K393</f>
        <v>0</v>
      </c>
      <c r="M393" s="7" t="str">
        <f t="shared" si="82"/>
        <v/>
      </c>
      <c r="N393" s="408"/>
    </row>
    <row r="394" spans="1:14" s="15" customFormat="1" ht="18.75" customHeight="1">
      <c r="A394" s="39">
        <v>160</v>
      </c>
      <c r="B394" s="454">
        <v>6100</v>
      </c>
      <c r="C394" s="1885" t="s">
        <v>247</v>
      </c>
      <c r="D394" s="1886"/>
      <c r="E394" s="1366">
        <f t="shared" ref="E394:L394" si="89">SUM(E395:E398)</f>
        <v>0</v>
      </c>
      <c r="F394" s="455">
        <f t="shared" si="89"/>
        <v>0</v>
      </c>
      <c r="G394" s="469">
        <f t="shared" si="89"/>
        <v>0</v>
      </c>
      <c r="H394" s="441">
        <f>SUM(H395:H398)</f>
        <v>0</v>
      </c>
      <c r="I394" s="455">
        <f t="shared" si="89"/>
        <v>778592.4</v>
      </c>
      <c r="J394" s="440">
        <f t="shared" si="89"/>
        <v>0</v>
      </c>
      <c r="K394" s="441">
        <f>SUM(K395:K398)</f>
        <v>0</v>
      </c>
      <c r="L394" s="1366">
        <f t="shared" si="89"/>
        <v>778592.4</v>
      </c>
      <c r="M394" s="7">
        <f t="shared" si="82"/>
        <v>1</v>
      </c>
      <c r="N394" s="408"/>
    </row>
    <row r="395" spans="1:14" ht="18.75" hidden="1" customHeight="1">
      <c r="A395" s="36">
        <v>165</v>
      </c>
      <c r="B395" s="171"/>
      <c r="C395" s="150">
        <v>6101</v>
      </c>
      <c r="D395" s="151" t="s">
        <v>683</v>
      </c>
      <c r="E395" s="1367">
        <f t="shared" si="83"/>
        <v>0</v>
      </c>
      <c r="F395" s="152">
        <v>0</v>
      </c>
      <c r="G395" s="153">
        <v>0</v>
      </c>
      <c r="H395" s="154">
        <v>0</v>
      </c>
      <c r="I395" s="152">
        <v>0</v>
      </c>
      <c r="J395" s="153">
        <v>0</v>
      </c>
      <c r="K395" s="154">
        <v>0</v>
      </c>
      <c r="L395" s="1367">
        <f>I395+J395+K395</f>
        <v>0</v>
      </c>
      <c r="M395" s="7" t="str">
        <f t="shared" si="82"/>
        <v/>
      </c>
      <c r="N395" s="408"/>
    </row>
    <row r="396" spans="1:14" ht="18.75" hidden="1" customHeight="1">
      <c r="A396" s="36">
        <v>170</v>
      </c>
      <c r="B396" s="171"/>
      <c r="C396" s="156">
        <v>6102</v>
      </c>
      <c r="D396" s="184" t="s">
        <v>684</v>
      </c>
      <c r="E396" s="1368">
        <f t="shared" si="83"/>
        <v>0</v>
      </c>
      <c r="F396" s="158">
        <v>0</v>
      </c>
      <c r="G396" s="159">
        <v>0</v>
      </c>
      <c r="H396" s="160">
        <v>0</v>
      </c>
      <c r="I396" s="158">
        <v>0</v>
      </c>
      <c r="J396" s="159">
        <v>0</v>
      </c>
      <c r="K396" s="160">
        <v>0</v>
      </c>
      <c r="L396" s="1368">
        <f>I396+J396+K396</f>
        <v>0</v>
      </c>
      <c r="M396" s="7" t="str">
        <f t="shared" si="82"/>
        <v/>
      </c>
      <c r="N396" s="408"/>
    </row>
    <row r="397" spans="1:14" ht="18.75" hidden="1" customHeight="1">
      <c r="A397" s="36"/>
      <c r="B397" s="181"/>
      <c r="C397" s="156">
        <v>6105</v>
      </c>
      <c r="D397" s="184" t="s">
        <v>588</v>
      </c>
      <c r="E397" s="1375">
        <f t="shared" si="83"/>
        <v>0</v>
      </c>
      <c r="F397" s="158">
        <v>0</v>
      </c>
      <c r="G397" s="159">
        <v>0</v>
      </c>
      <c r="H397" s="160">
        <v>0</v>
      </c>
      <c r="I397" s="158">
        <v>0</v>
      </c>
      <c r="J397" s="159">
        <v>0</v>
      </c>
      <c r="K397" s="160">
        <v>0</v>
      </c>
      <c r="L397" s="1375">
        <f>I397+J397+K397</f>
        <v>0</v>
      </c>
      <c r="M397" s="7" t="str">
        <f t="shared" si="82"/>
        <v/>
      </c>
      <c r="N397" s="408"/>
    </row>
    <row r="398" spans="1:14" ht="18.75" customHeight="1">
      <c r="A398" s="36">
        <v>180</v>
      </c>
      <c r="B398" s="181"/>
      <c r="C398" s="179">
        <v>6109</v>
      </c>
      <c r="D398" s="471" t="s">
        <v>248</v>
      </c>
      <c r="E398" s="1376">
        <f t="shared" si="83"/>
        <v>0</v>
      </c>
      <c r="F398" s="173">
        <v>0</v>
      </c>
      <c r="G398" s="174">
        <v>0</v>
      </c>
      <c r="H398" s="175">
        <v>0</v>
      </c>
      <c r="I398" s="173">
        <v>778592.4</v>
      </c>
      <c r="J398" s="174">
        <v>0</v>
      </c>
      <c r="K398" s="175">
        <v>0</v>
      </c>
      <c r="L398" s="1376">
        <f>I398+J398+K398</f>
        <v>778592.4</v>
      </c>
      <c r="M398" s="7">
        <f t="shared" si="82"/>
        <v>1</v>
      </c>
      <c r="N398" s="408"/>
    </row>
    <row r="399" spans="1:14" s="15" customFormat="1" ht="18.75" hidden="1" customHeight="1">
      <c r="A399" s="22">
        <v>185</v>
      </c>
      <c r="B399" s="454">
        <v>6200</v>
      </c>
      <c r="C399" s="1885" t="s">
        <v>249</v>
      </c>
      <c r="D399" s="1886"/>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1923</v>
      </c>
      <c r="E400" s="1367">
        <f t="shared" si="83"/>
        <v>0</v>
      </c>
      <c r="F400" s="152">
        <v>0</v>
      </c>
      <c r="G400" s="153">
        <v>0</v>
      </c>
      <c r="H400" s="154">
        <v>0</v>
      </c>
      <c r="I400" s="152">
        <v>0</v>
      </c>
      <c r="J400" s="153">
        <v>0</v>
      </c>
      <c r="K400" s="154">
        <v>0</v>
      </c>
      <c r="L400" s="1367">
        <f>I400+J400+K400</f>
        <v>0</v>
      </c>
      <c r="M400" s="7" t="str">
        <f t="shared" si="82"/>
        <v/>
      </c>
      <c r="N400" s="408"/>
    </row>
    <row r="401" spans="1:14" ht="18.75" hidden="1" customHeight="1">
      <c r="A401" s="23">
        <v>195</v>
      </c>
      <c r="B401" s="149"/>
      <c r="C401" s="179">
        <v>6202</v>
      </c>
      <c r="D401" s="474" t="s">
        <v>1994</v>
      </c>
      <c r="E401" s="1371">
        <f t="shared" si="83"/>
        <v>0</v>
      </c>
      <c r="F401" s="173">
        <v>0</v>
      </c>
      <c r="G401" s="174">
        <v>0</v>
      </c>
      <c r="H401" s="175">
        <v>0</v>
      </c>
      <c r="I401" s="173">
        <v>0</v>
      </c>
      <c r="J401" s="174">
        <v>0</v>
      </c>
      <c r="K401" s="175">
        <v>0</v>
      </c>
      <c r="L401" s="1371">
        <f>I401+J401+K401</f>
        <v>0</v>
      </c>
      <c r="M401" s="7" t="str">
        <f t="shared" si="82"/>
        <v/>
      </c>
      <c r="N401" s="408"/>
    </row>
    <row r="402" spans="1:14" s="15" customFormat="1" ht="18.75" hidden="1" customHeight="1">
      <c r="A402" s="22">
        <v>200</v>
      </c>
      <c r="B402" s="454">
        <v>6300</v>
      </c>
      <c r="C402" s="1885" t="s">
        <v>250</v>
      </c>
      <c r="D402" s="1886"/>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1923</v>
      </c>
      <c r="E403" s="1367">
        <f t="shared" si="83"/>
        <v>0</v>
      </c>
      <c r="F403" s="482">
        <v>0</v>
      </c>
      <c r="G403" s="1561">
        <v>0</v>
      </c>
      <c r="H403" s="154">
        <v>0</v>
      </c>
      <c r="I403" s="482">
        <v>0</v>
      </c>
      <c r="J403" s="1561">
        <v>0</v>
      </c>
      <c r="K403" s="154">
        <v>0</v>
      </c>
      <c r="L403" s="1367">
        <f>I403+J403+K403</f>
        <v>0</v>
      </c>
      <c r="M403" s="7" t="str">
        <f t="shared" si="82"/>
        <v/>
      </c>
      <c r="N403" s="408"/>
    </row>
    <row r="404" spans="1:14" ht="18.75" hidden="1" customHeight="1">
      <c r="A404" s="36">
        <v>206</v>
      </c>
      <c r="B404" s="149"/>
      <c r="C404" s="179">
        <v>6302</v>
      </c>
      <c r="D404" s="474" t="s">
        <v>322</v>
      </c>
      <c r="E404" s="1371">
        <f t="shared" si="83"/>
        <v>0</v>
      </c>
      <c r="F404" s="1559">
        <v>0</v>
      </c>
      <c r="G404" s="1560">
        <v>0</v>
      </c>
      <c r="H404" s="468">
        <v>0</v>
      </c>
      <c r="I404" s="1559">
        <v>0</v>
      </c>
      <c r="J404" s="1560">
        <v>0</v>
      </c>
      <c r="K404" s="175">
        <v>0</v>
      </c>
      <c r="L404" s="1371">
        <f>I404+J404+K404</f>
        <v>0</v>
      </c>
      <c r="M404" s="7" t="str">
        <f t="shared" si="82"/>
        <v/>
      </c>
      <c r="N404" s="408"/>
    </row>
    <row r="405" spans="1:14" s="46" customFormat="1" ht="34.5" hidden="1" customHeight="1">
      <c r="A405" s="26">
        <v>210</v>
      </c>
      <c r="B405" s="454">
        <v>6400</v>
      </c>
      <c r="C405" s="1885" t="s">
        <v>2083</v>
      </c>
      <c r="D405" s="1886"/>
      <c r="E405" s="1366">
        <f t="shared" ref="E405:L405" si="92">SUM(E406:E407)</f>
        <v>0</v>
      </c>
      <c r="F405" s="455">
        <f t="shared" si="92"/>
        <v>0</v>
      </c>
      <c r="G405" s="469">
        <f t="shared" si="92"/>
        <v>0</v>
      </c>
      <c r="H405" s="441">
        <f>SUM(H406:H407)</f>
        <v>0</v>
      </c>
      <c r="I405" s="455">
        <f t="shared" si="92"/>
        <v>0</v>
      </c>
      <c r="J405" s="440">
        <f t="shared" si="92"/>
        <v>0</v>
      </c>
      <c r="K405" s="441">
        <f>SUM(K406:K407)</f>
        <v>0</v>
      </c>
      <c r="L405" s="1366">
        <f t="shared" si="92"/>
        <v>0</v>
      </c>
      <c r="M405" s="7" t="str">
        <f t="shared" si="82"/>
        <v/>
      </c>
      <c r="N405" s="408"/>
    </row>
    <row r="406" spans="1:14" s="35" customFormat="1" hidden="1">
      <c r="A406" s="28">
        <v>211</v>
      </c>
      <c r="B406" s="181"/>
      <c r="C406" s="475">
        <v>6401</v>
      </c>
      <c r="D406" s="476" t="s">
        <v>323</v>
      </c>
      <c r="E406" s="1367">
        <f t="shared" si="83"/>
        <v>0</v>
      </c>
      <c r="F406" s="152">
        <v>0</v>
      </c>
      <c r="G406" s="153">
        <v>0</v>
      </c>
      <c r="H406" s="154">
        <v>0</v>
      </c>
      <c r="I406" s="152">
        <v>0</v>
      </c>
      <c r="J406" s="153">
        <v>0</v>
      </c>
      <c r="K406" s="154">
        <v>0</v>
      </c>
      <c r="L406" s="1367">
        <f>I406+J406+K406</f>
        <v>0</v>
      </c>
      <c r="M406" s="7" t="str">
        <f t="shared" si="82"/>
        <v/>
      </c>
      <c r="N406" s="408"/>
    </row>
    <row r="407" spans="1:14" s="35" customFormat="1" hidden="1">
      <c r="A407" s="28">
        <v>212</v>
      </c>
      <c r="B407" s="181"/>
      <c r="C407" s="477">
        <v>6402</v>
      </c>
      <c r="D407" s="478" t="s">
        <v>322</v>
      </c>
      <c r="E407" s="1371">
        <f t="shared" si="83"/>
        <v>0</v>
      </c>
      <c r="F407" s="173">
        <v>0</v>
      </c>
      <c r="G407" s="174">
        <v>0</v>
      </c>
      <c r="H407" s="175">
        <v>0</v>
      </c>
      <c r="I407" s="173">
        <v>0</v>
      </c>
      <c r="J407" s="174">
        <v>0</v>
      </c>
      <c r="K407" s="175">
        <v>0</v>
      </c>
      <c r="L407" s="1371">
        <f>I407+J407+K407</f>
        <v>0</v>
      </c>
      <c r="M407" s="7" t="str">
        <f t="shared" si="82"/>
        <v/>
      </c>
      <c r="N407" s="408"/>
    </row>
    <row r="408" spans="1:14" s="46" customFormat="1" ht="18.75" hidden="1" customHeight="1">
      <c r="A408" s="47">
        <v>213</v>
      </c>
      <c r="B408" s="454">
        <v>6500</v>
      </c>
      <c r="C408" s="1885" t="s">
        <v>666</v>
      </c>
      <c r="D408" s="1886"/>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885" t="s">
        <v>667</v>
      </c>
      <c r="D409" s="1886"/>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885" t="s">
        <v>685</v>
      </c>
      <c r="D412" s="1886"/>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686</v>
      </c>
      <c r="E413" s="1367">
        <f t="shared" si="83"/>
        <v>0</v>
      </c>
      <c r="F413" s="152"/>
      <c r="G413" s="153"/>
      <c r="H413" s="154">
        <v>0</v>
      </c>
      <c r="I413" s="152">
        <v>0</v>
      </c>
      <c r="J413" s="153">
        <v>0</v>
      </c>
      <c r="K413" s="154">
        <v>0</v>
      </c>
      <c r="L413" s="1367">
        <f>I413+J413+K413</f>
        <v>0</v>
      </c>
      <c r="M413" s="7" t="str">
        <f t="shared" si="82"/>
        <v/>
      </c>
      <c r="N413" s="408"/>
    </row>
    <row r="414" spans="1:14" ht="18.75" hidden="1" customHeight="1">
      <c r="A414" s="23">
        <v>225</v>
      </c>
      <c r="B414" s="149"/>
      <c r="C414" s="179">
        <v>6702</v>
      </c>
      <c r="D414" s="186" t="s">
        <v>305</v>
      </c>
      <c r="E414" s="1371">
        <f t="shared" si="83"/>
        <v>0</v>
      </c>
      <c r="F414" s="173"/>
      <c r="G414" s="174"/>
      <c r="H414" s="175">
        <v>0</v>
      </c>
      <c r="I414" s="173">
        <v>0</v>
      </c>
      <c r="J414" s="174">
        <v>0</v>
      </c>
      <c r="K414" s="175">
        <v>0</v>
      </c>
      <c r="L414" s="1371">
        <f>I414+J414+K414</f>
        <v>0</v>
      </c>
      <c r="M414" s="7" t="str">
        <f t="shared" si="82"/>
        <v/>
      </c>
      <c r="N414" s="408"/>
    </row>
    <row r="415" spans="1:14" s="15" customFormat="1" ht="18.75" hidden="1" customHeight="1">
      <c r="A415" s="22">
        <v>230</v>
      </c>
      <c r="B415" s="454">
        <v>6900</v>
      </c>
      <c r="C415" s="1885" t="s">
        <v>253</v>
      </c>
      <c r="D415" s="1886"/>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687</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668</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905</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688</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689</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891</v>
      </c>
      <c r="C422" s="489" t="s">
        <v>726</v>
      </c>
      <c r="D422" s="490" t="s">
        <v>906</v>
      </c>
      <c r="E422" s="508">
        <f t="shared" ref="E422:L422" si="97">SUM(E364,E378,E386,E391,E394,E399,E402,E405,E408,E409,E412,E415)</f>
        <v>0</v>
      </c>
      <c r="F422" s="491">
        <f t="shared" si="97"/>
        <v>0</v>
      </c>
      <c r="G422" s="492">
        <f t="shared" si="97"/>
        <v>0</v>
      </c>
      <c r="H422" s="511">
        <f>SUM(H364,H378,H386,H391,H394,H399,H402,H405,H408,H409,H412,H415)</f>
        <v>0</v>
      </c>
      <c r="I422" s="491">
        <f t="shared" si="97"/>
        <v>778592.4</v>
      </c>
      <c r="J422" s="492">
        <f t="shared" si="97"/>
        <v>0</v>
      </c>
      <c r="K422" s="511">
        <f>SUM(K364,K378,K386,K391,K394,K399,K402,K405,K408,K409,K412,K415)</f>
        <v>0</v>
      </c>
      <c r="L422" s="508">
        <f t="shared" si="97"/>
        <v>778592.4</v>
      </c>
      <c r="M422" s="7">
        <f t="shared" si="82"/>
        <v>1</v>
      </c>
      <c r="N422" s="405"/>
    </row>
    <row r="423" spans="1:14" ht="16.5" hidden="1" thickTop="1">
      <c r="A423" s="36">
        <v>261</v>
      </c>
      <c r="B423" s="493" t="s">
        <v>907</v>
      </c>
      <c r="C423" s="494"/>
      <c r="D423" s="495" t="s">
        <v>665</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885" t="s">
        <v>752</v>
      </c>
      <c r="D425" s="1886"/>
      <c r="E425" s="1366">
        <f>F425+G425+H425</f>
        <v>0</v>
      </c>
      <c r="F425" s="479"/>
      <c r="G425" s="480"/>
      <c r="H425" s="1462">
        <v>0</v>
      </c>
      <c r="I425" s="479">
        <v>0</v>
      </c>
      <c r="J425" s="480">
        <v>0</v>
      </c>
      <c r="K425" s="1462">
        <v>0</v>
      </c>
      <c r="L425" s="1366">
        <f>I425+J425+K425</f>
        <v>0</v>
      </c>
      <c r="M425" s="7" t="str">
        <f t="shared" si="82"/>
        <v/>
      </c>
      <c r="N425" s="405"/>
    </row>
    <row r="426" spans="1:14" s="15" customFormat="1" ht="18" hidden="1" customHeight="1">
      <c r="A426" s="39">
        <v>275</v>
      </c>
      <c r="B426" s="454">
        <v>7500</v>
      </c>
      <c r="C426" s="1885" t="s">
        <v>690</v>
      </c>
      <c r="D426" s="1886"/>
      <c r="E426" s="1366">
        <f>F426+G426+H426</f>
        <v>0</v>
      </c>
      <c r="F426" s="479"/>
      <c r="G426" s="480"/>
      <c r="H426" s="1462">
        <v>0</v>
      </c>
      <c r="I426" s="479"/>
      <c r="J426" s="480"/>
      <c r="K426" s="1462">
        <v>0</v>
      </c>
      <c r="L426" s="1366">
        <f>I426+J426+K426</f>
        <v>0</v>
      </c>
      <c r="M426" s="7" t="str">
        <f t="shared" si="82"/>
        <v/>
      </c>
      <c r="N426" s="405"/>
    </row>
    <row r="427" spans="1:14" s="15" customFormat="1" ht="18" hidden="1" customHeight="1">
      <c r="A427" s="22">
        <v>285</v>
      </c>
      <c r="B427" s="454">
        <v>7600</v>
      </c>
      <c r="C427" s="1885" t="s">
        <v>254</v>
      </c>
      <c r="D427" s="1886"/>
      <c r="E427" s="1366">
        <f>F427+G427+H427</f>
        <v>0</v>
      </c>
      <c r="F427" s="479">
        <v>0</v>
      </c>
      <c r="G427" s="480">
        <v>0</v>
      </c>
      <c r="H427" s="1462">
        <v>0</v>
      </c>
      <c r="I427" s="479">
        <v>0</v>
      </c>
      <c r="J427" s="480">
        <v>0</v>
      </c>
      <c r="K427" s="1462">
        <v>0</v>
      </c>
      <c r="L427" s="1366">
        <f>I427+J427+K427</f>
        <v>0</v>
      </c>
      <c r="M427" s="7" t="str">
        <f t="shared" si="82"/>
        <v/>
      </c>
      <c r="N427" s="405"/>
    </row>
    <row r="428" spans="1:14" s="15" customFormat="1" ht="18" hidden="1" customHeight="1">
      <c r="A428" s="22">
        <v>295</v>
      </c>
      <c r="B428" s="454">
        <v>7700</v>
      </c>
      <c r="C428" s="1885" t="s">
        <v>669</v>
      </c>
      <c r="D428" s="1886"/>
      <c r="E428" s="1366">
        <f>F428+G428+H428</f>
        <v>0</v>
      </c>
      <c r="F428" s="1552">
        <v>0</v>
      </c>
      <c r="G428" s="1553">
        <v>0</v>
      </c>
      <c r="H428" s="1551">
        <v>0</v>
      </c>
      <c r="I428" s="1552">
        <v>0</v>
      </c>
      <c r="J428" s="1553">
        <v>0</v>
      </c>
      <c r="K428" s="1551">
        <v>0</v>
      </c>
      <c r="L428" s="1366">
        <f>I428+J428+K428</f>
        <v>0</v>
      </c>
      <c r="M428" s="7" t="str">
        <f>(IF($E428&lt;&gt;0,$M$2,IF($L428&lt;&gt;0,$M$2,"")))</f>
        <v/>
      </c>
      <c r="N428" s="405"/>
    </row>
    <row r="429" spans="1:14" s="15" customFormat="1" ht="18.75" hidden="1" customHeight="1">
      <c r="A429" s="22">
        <v>215</v>
      </c>
      <c r="B429" s="454">
        <v>7800</v>
      </c>
      <c r="C429" s="1885" t="s">
        <v>908</v>
      </c>
      <c r="D429" s="1886"/>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691</v>
      </c>
      <c r="E430" s="1367">
        <f>F430+G430+H430</f>
        <v>0</v>
      </c>
      <c r="F430" s="152">
        <v>0</v>
      </c>
      <c r="G430" s="153">
        <v>0</v>
      </c>
      <c r="H430" s="154">
        <v>0</v>
      </c>
      <c r="I430" s="152">
        <v>0</v>
      </c>
      <c r="J430" s="153">
        <v>0</v>
      </c>
      <c r="K430" s="154">
        <v>0</v>
      </c>
      <c r="L430" s="1367">
        <f>I430+J430+K430</f>
        <v>0</v>
      </c>
      <c r="M430" s="7" t="str">
        <f>(IF($E430&lt;&gt;0,$M$2,IF($L430&lt;&gt;0,$M$2,"")))</f>
        <v/>
      </c>
      <c r="N430" s="405"/>
    </row>
    <row r="431" spans="1:14" ht="16.5" hidden="1" thickTop="1">
      <c r="A431" s="23">
        <v>225</v>
      </c>
      <c r="B431" s="149"/>
      <c r="C431" s="162">
        <v>7888</v>
      </c>
      <c r="D431" s="185" t="s">
        <v>909</v>
      </c>
      <c r="E431" s="1380">
        <f>F431+G431+H431</f>
        <v>0</v>
      </c>
      <c r="F431" s="173">
        <v>0</v>
      </c>
      <c r="G431" s="174">
        <v>0</v>
      </c>
      <c r="H431" s="175">
        <v>0</v>
      </c>
      <c r="I431" s="173">
        <v>0</v>
      </c>
      <c r="J431" s="174">
        <v>0</v>
      </c>
      <c r="K431" s="175">
        <v>0</v>
      </c>
      <c r="L431" s="1380">
        <f>I431+J431+K431</f>
        <v>0</v>
      </c>
      <c r="M431" s="7" t="str">
        <f>(IF($E431&lt;&gt;0,$M$2,IF($L431&lt;&gt;0,$M$2,"")))</f>
        <v/>
      </c>
      <c r="N431" s="405"/>
    </row>
    <row r="432" spans="1:14" ht="20.25" customHeight="1" thickTop="1" thickBot="1">
      <c r="A432" s="23">
        <v>315</v>
      </c>
      <c r="B432" s="505" t="s">
        <v>891</v>
      </c>
      <c r="C432" s="506" t="s">
        <v>726</v>
      </c>
      <c r="D432" s="507" t="s">
        <v>910</v>
      </c>
      <c r="E432" s="508">
        <f t="shared" ref="E432:L432" si="99">SUM(E425,E426,E427,E428,E429)</f>
        <v>0</v>
      </c>
      <c r="F432" s="509">
        <f t="shared" si="99"/>
        <v>0</v>
      </c>
      <c r="G432" s="510">
        <f t="shared" si="99"/>
        <v>0</v>
      </c>
      <c r="H432" s="511">
        <f>SUM(H425,H426,H427,H428,H429)</f>
        <v>0</v>
      </c>
      <c r="I432" s="509">
        <f t="shared" si="99"/>
        <v>0</v>
      </c>
      <c r="J432" s="510">
        <f t="shared" si="99"/>
        <v>0</v>
      </c>
      <c r="K432" s="511">
        <f t="shared" si="99"/>
        <v>0</v>
      </c>
      <c r="L432" s="508">
        <f t="shared" si="99"/>
        <v>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11" t="str">
        <f>$B$7</f>
        <v>ОТЧЕТНИ ДАННИ ПО ЕБК ЗА ИЗПЪЛНЕНИЕТО НА БЮДЖЕТА</v>
      </c>
      <c r="C436" s="1912"/>
      <c r="D436" s="1912"/>
      <c r="E436" s="237"/>
      <c r="F436" s="237"/>
      <c r="G436" s="223"/>
      <c r="H436" s="223"/>
      <c r="I436" s="223"/>
      <c r="J436" s="223"/>
      <c r="K436" s="223"/>
      <c r="L436" s="223"/>
      <c r="M436" s="7">
        <v>1</v>
      </c>
      <c r="N436" s="514"/>
    </row>
    <row r="437" spans="1:14" ht="18.75" customHeight="1">
      <c r="A437" s="23"/>
      <c r="B437" s="228"/>
      <c r="C437" s="391"/>
      <c r="D437" s="400"/>
      <c r="E437" s="406" t="s">
        <v>873</v>
      </c>
      <c r="F437" s="406" t="s">
        <v>819</v>
      </c>
      <c r="G437" s="223"/>
      <c r="H437" s="223"/>
      <c r="I437" s="223"/>
      <c r="J437" s="223"/>
      <c r="K437" s="223"/>
      <c r="L437" s="223"/>
      <c r="M437" s="7">
        <v>1</v>
      </c>
      <c r="N437" s="514"/>
    </row>
    <row r="438" spans="1:14" ht="27" customHeight="1">
      <c r="A438" s="23"/>
      <c r="B438" s="1867" t="str">
        <f>$B$9</f>
        <v>ДГ Радост Каблешково</v>
      </c>
      <c r="C438" s="1868"/>
      <c r="D438" s="1869"/>
      <c r="E438" s="115">
        <f>$E$9</f>
        <v>45658</v>
      </c>
      <c r="F438" s="407">
        <f>$F$9</f>
        <v>45747</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908" t="str">
        <f>$B$12</f>
        <v>Поморие</v>
      </c>
      <c r="C441" s="1909"/>
      <c r="D441" s="1910"/>
      <c r="E441" s="410" t="s">
        <v>874</v>
      </c>
      <c r="F441" s="232" t="str">
        <f>$F$12</f>
        <v>5207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875</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458</v>
      </c>
      <c r="I444" s="244"/>
      <c r="J444" s="244"/>
      <c r="K444" s="244"/>
      <c r="L444" s="1365" t="s">
        <v>458</v>
      </c>
      <c r="M444" s="7">
        <v>1</v>
      </c>
      <c r="N444" s="514"/>
    </row>
    <row r="445" spans="1:14" ht="22.5" customHeight="1" thickBot="1">
      <c r="A445" s="23"/>
      <c r="B445" s="516"/>
      <c r="C445" s="391"/>
      <c r="D445" s="517"/>
      <c r="E445" s="1853" t="str">
        <f>CONCATENATE("Уточнен план ", $C$3, " - БЮДЖЕТНО САЛДО")</f>
        <v>Уточнен план 2025 - БЮДЖЕТНО САЛДО</v>
      </c>
      <c r="F445" s="1854"/>
      <c r="G445" s="1854"/>
      <c r="H445" s="1855"/>
      <c r="I445" s="1941" t="str">
        <f>CONCATENATE("Отчет ",$C$3, " - БЮДЖЕТНО САЛДО")</f>
        <v>Отчет 2025 - БЮДЖЕТНО САЛДО</v>
      </c>
      <c r="J445" s="1942"/>
      <c r="K445" s="1942"/>
      <c r="L445" s="1943"/>
      <c r="M445" s="7">
        <v>1</v>
      </c>
      <c r="N445" s="514"/>
    </row>
    <row r="446" spans="1:14" ht="48" customHeight="1">
      <c r="A446" s="23"/>
      <c r="B446" s="518"/>
      <c r="C446" s="518"/>
      <c r="D446" s="519" t="s">
        <v>869</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870</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871</v>
      </c>
      <c r="E448" s="537">
        <f t="shared" ref="E448:L448" si="101">+E167-E304+E422+E432</f>
        <v>0</v>
      </c>
      <c r="F448" s="538">
        <f t="shared" si="101"/>
        <v>0</v>
      </c>
      <c r="G448" s="539">
        <f t="shared" si="101"/>
        <v>0</v>
      </c>
      <c r="H448" s="540">
        <f t="shared" si="101"/>
        <v>0</v>
      </c>
      <c r="I448" s="538">
        <f t="shared" si="101"/>
        <v>554019.35</v>
      </c>
      <c r="J448" s="539">
        <f t="shared" si="101"/>
        <v>0</v>
      </c>
      <c r="K448" s="540">
        <f t="shared" si="101"/>
        <v>0</v>
      </c>
      <c r="L448" s="541">
        <f t="shared" si="101"/>
        <v>554019.35</v>
      </c>
      <c r="M448" s="7">
        <v>1</v>
      </c>
      <c r="N448" s="514"/>
    </row>
    <row r="449" spans="1:14" ht="20.25" customHeight="1" thickBot="1">
      <c r="A449" s="23"/>
      <c r="B449" s="391"/>
      <c r="C449" s="542"/>
      <c r="D449" s="543" t="s">
        <v>872</v>
      </c>
      <c r="E449" s="544">
        <f t="shared" ref="E449:K450" si="102">+E600</f>
        <v>0</v>
      </c>
      <c r="F449" s="545">
        <f t="shared" si="102"/>
        <v>0</v>
      </c>
      <c r="G449" s="546">
        <f t="shared" si="102"/>
        <v>0</v>
      </c>
      <c r="H449" s="547">
        <f t="shared" si="102"/>
        <v>0</v>
      </c>
      <c r="I449" s="545">
        <f t="shared" si="102"/>
        <v>-554019.35</v>
      </c>
      <c r="J449" s="546">
        <f t="shared" si="102"/>
        <v>0</v>
      </c>
      <c r="K449" s="547">
        <f t="shared" si="102"/>
        <v>0</v>
      </c>
      <c r="L449" s="548">
        <f>+L600</f>
        <v>-554019.35</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865" t="str">
        <f>$B$7</f>
        <v>ОТЧЕТНИ ДАННИ ПО ЕБК ЗА ИЗПЪЛНЕНИЕТО НА БЮДЖЕТА</v>
      </c>
      <c r="C452" s="1866"/>
      <c r="D452" s="1866"/>
      <c r="E452" s="223"/>
      <c r="F452" s="223"/>
      <c r="G452" s="223"/>
      <c r="H452" s="223"/>
      <c r="I452" s="223"/>
      <c r="J452" s="223"/>
      <c r="K452" s="223"/>
      <c r="L452" s="237"/>
      <c r="M452" s="7">
        <v>1</v>
      </c>
      <c r="N452" s="514"/>
    </row>
    <row r="453" spans="1:14" ht="18.75" customHeight="1">
      <c r="A453" s="23"/>
      <c r="B453" s="228"/>
      <c r="C453" s="391"/>
      <c r="D453" s="400"/>
      <c r="E453" s="406" t="s">
        <v>873</v>
      </c>
      <c r="F453" s="406" t="s">
        <v>819</v>
      </c>
      <c r="G453" s="223"/>
      <c r="H453" s="223"/>
      <c r="I453" s="223"/>
      <c r="J453" s="223"/>
      <c r="K453" s="223"/>
      <c r="L453" s="237"/>
      <c r="M453" s="7">
        <v>1</v>
      </c>
      <c r="N453" s="514"/>
    </row>
    <row r="454" spans="1:14" ht="27" customHeight="1">
      <c r="A454" s="23"/>
      <c r="B454" s="1867" t="str">
        <f>$B$9</f>
        <v>ДГ Радост Каблешково</v>
      </c>
      <c r="C454" s="1868"/>
      <c r="D454" s="1869"/>
      <c r="E454" s="115">
        <f>$E$9</f>
        <v>45658</v>
      </c>
      <c r="F454" s="407">
        <f>$F$9</f>
        <v>45747</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908" t="str">
        <f>$B$12</f>
        <v>Поморие</v>
      </c>
      <c r="C457" s="1909"/>
      <c r="D457" s="1910"/>
      <c r="E457" s="410" t="s">
        <v>874</v>
      </c>
      <c r="F457" s="232" t="str">
        <f>$F$12</f>
        <v>5207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875</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458</v>
      </c>
      <c r="I460" s="244"/>
      <c r="J460" s="244"/>
      <c r="K460" s="244"/>
      <c r="L460" s="1365" t="s">
        <v>458</v>
      </c>
      <c r="M460" s="7">
        <v>1</v>
      </c>
      <c r="N460" s="514"/>
    </row>
    <row r="461" spans="1:14" ht="22.5" customHeight="1">
      <c r="A461" s="23"/>
      <c r="B461" s="553" t="s">
        <v>911</v>
      </c>
      <c r="C461" s="554"/>
      <c r="D461" s="555"/>
      <c r="E461" s="1929" t="str">
        <f>CONCATENATE("Уточнен план ", $C$3, " - ФИНАНСИРАНЕ НА БЮДЖЕТНО САЛДО")</f>
        <v>Уточнен план 2025 - ФИНАНСИРАНЕ НА БЮДЖЕТНО САЛДО</v>
      </c>
      <c r="F461" s="1930"/>
      <c r="G461" s="1930"/>
      <c r="H461" s="1931"/>
      <c r="I461" s="1944" t="str">
        <f>CONCATENATE("Отчет ", $C$3, " -ФИНАНСИРАНЕ НА БЮДЖЕТНО САЛДО")</f>
        <v>Отчет 2025 -ФИНАНСИРАНЕ НА БЮДЖЕТНО САЛДО</v>
      </c>
      <c r="J461" s="1945"/>
      <c r="K461" s="1945"/>
      <c r="L461" s="1946"/>
      <c r="M461" s="7">
        <v>1</v>
      </c>
      <c r="N461" s="514"/>
    </row>
    <row r="462" spans="1:14" ht="60" customHeight="1">
      <c r="A462" s="23"/>
      <c r="B462" s="556" t="s">
        <v>62</v>
      </c>
      <c r="C462" s="557" t="s">
        <v>459</v>
      </c>
      <c r="D462" s="558" t="s">
        <v>663</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681</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00" t="s">
        <v>753</v>
      </c>
      <c r="D464" s="1901"/>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670</v>
      </c>
      <c r="E465" s="1367">
        <f>F465+G465+H465</f>
        <v>0</v>
      </c>
      <c r="F465" s="152">
        <v>0</v>
      </c>
      <c r="G465" s="153">
        <v>0</v>
      </c>
      <c r="H465" s="573">
        <v>0</v>
      </c>
      <c r="I465" s="152">
        <v>0</v>
      </c>
      <c r="J465" s="153">
        <v>0</v>
      </c>
      <c r="K465" s="573">
        <v>0</v>
      </c>
      <c r="L465" s="1367">
        <f>I465+J465+K465</f>
        <v>0</v>
      </c>
      <c r="M465" s="7" t="str">
        <f t="shared" si="105"/>
        <v/>
      </c>
      <c r="N465" s="514"/>
    </row>
    <row r="466" spans="1:14" ht="18.75" hidden="1" customHeight="1">
      <c r="A466" s="24">
        <v>20</v>
      </c>
      <c r="B466" s="571"/>
      <c r="C466" s="156">
        <v>7003</v>
      </c>
      <c r="D466" s="184" t="s">
        <v>754</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755</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1895" t="s">
        <v>756</v>
      </c>
      <c r="D468" s="1895"/>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757</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758</v>
      </c>
      <c r="E470" s="1371">
        <f>F470+G470+H470</f>
        <v>0</v>
      </c>
      <c r="F470" s="173"/>
      <c r="G470" s="174"/>
      <c r="H470" s="575">
        <v>0</v>
      </c>
      <c r="I470" s="173"/>
      <c r="J470" s="174"/>
      <c r="K470" s="575">
        <v>0</v>
      </c>
      <c r="L470" s="1371">
        <f>I470+J470+K470</f>
        <v>0</v>
      </c>
      <c r="M470" s="7" t="str">
        <f t="shared" si="105"/>
        <v/>
      </c>
      <c r="N470" s="514"/>
    </row>
    <row r="471" spans="1:14" s="15" customFormat="1" hidden="1">
      <c r="A471" s="22">
        <v>45</v>
      </c>
      <c r="B471" s="566">
        <v>7200</v>
      </c>
      <c r="C471" s="1895" t="s">
        <v>1937</v>
      </c>
      <c r="D471" s="1895"/>
      <c r="E471" s="567">
        <f t="shared" ref="E471:L471" si="107">+E472+E473</f>
        <v>0</v>
      </c>
      <c r="F471" s="576">
        <f t="shared" si="107"/>
        <v>0</v>
      </c>
      <c r="G471" s="569">
        <f t="shared" si="107"/>
        <v>0</v>
      </c>
      <c r="H471" s="570">
        <f>+H472+H473</f>
        <v>0</v>
      </c>
      <c r="I471" s="576">
        <f t="shared" si="107"/>
        <v>0</v>
      </c>
      <c r="J471" s="569">
        <f t="shared" si="107"/>
        <v>0</v>
      </c>
      <c r="K471" s="570">
        <f t="shared" si="107"/>
        <v>0</v>
      </c>
      <c r="L471" s="567">
        <f t="shared" si="107"/>
        <v>0</v>
      </c>
      <c r="M471" s="7" t="str">
        <f t="shared" si="105"/>
        <v/>
      </c>
      <c r="N471" s="514"/>
    </row>
    <row r="472" spans="1:14" ht="18.75" hidden="1" customHeight="1">
      <c r="A472" s="23">
        <v>50</v>
      </c>
      <c r="B472" s="571"/>
      <c r="C472" s="578">
        <v>7201</v>
      </c>
      <c r="D472" s="579" t="s">
        <v>1938</v>
      </c>
      <c r="E472" s="1381">
        <f>F472+G472+H472</f>
        <v>0</v>
      </c>
      <c r="F472" s="152">
        <v>0</v>
      </c>
      <c r="G472" s="580">
        <v>0</v>
      </c>
      <c r="H472" s="573">
        <v>0</v>
      </c>
      <c r="I472" s="152">
        <v>0</v>
      </c>
      <c r="J472" s="580">
        <v>0</v>
      </c>
      <c r="K472" s="573">
        <v>0</v>
      </c>
      <c r="L472" s="1381">
        <f>I472+J472+K472</f>
        <v>0</v>
      </c>
      <c r="M472" s="7" t="str">
        <f t="shared" si="105"/>
        <v/>
      </c>
      <c r="N472" s="514"/>
    </row>
    <row r="473" spans="1:14" ht="18.75" hidden="1" customHeight="1">
      <c r="A473" s="23">
        <v>55</v>
      </c>
      <c r="B473" s="571"/>
      <c r="C473" s="162">
        <v>7202</v>
      </c>
      <c r="D473" s="581" t="s">
        <v>1939</v>
      </c>
      <c r="E473" s="1380">
        <f>F473+G473+H473</f>
        <v>0</v>
      </c>
      <c r="F473" s="173">
        <v>0</v>
      </c>
      <c r="G473" s="165">
        <v>0</v>
      </c>
      <c r="H473" s="575">
        <v>0</v>
      </c>
      <c r="I473" s="173">
        <v>0</v>
      </c>
      <c r="J473" s="165">
        <v>0</v>
      </c>
      <c r="K473" s="575">
        <v>0</v>
      </c>
      <c r="L473" s="1380">
        <f>I473+J473+K473</f>
        <v>0</v>
      </c>
      <c r="M473" s="7" t="str">
        <f t="shared" si="105"/>
        <v/>
      </c>
      <c r="N473" s="514"/>
    </row>
    <row r="474" spans="1:14" s="15" customFormat="1" ht="18.75" hidden="1" customHeight="1">
      <c r="A474" s="22">
        <v>60</v>
      </c>
      <c r="B474" s="566">
        <v>7300</v>
      </c>
      <c r="C474" s="1900" t="s">
        <v>759</v>
      </c>
      <c r="D474" s="1901"/>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760</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761</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762</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763</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764</v>
      </c>
      <c r="E479" s="1368">
        <f t="shared" si="109"/>
        <v>0</v>
      </c>
      <c r="F479" s="1547">
        <v>0</v>
      </c>
      <c r="G479" s="1547">
        <v>0</v>
      </c>
      <c r="H479" s="574">
        <v>0</v>
      </c>
      <c r="I479" s="1547">
        <v>0</v>
      </c>
      <c r="J479" s="1547">
        <v>0</v>
      </c>
      <c r="K479" s="574">
        <v>0</v>
      </c>
      <c r="L479" s="1368">
        <f t="shared" si="110"/>
        <v>0</v>
      </c>
      <c r="M479" s="7" t="str">
        <f t="shared" si="105"/>
        <v/>
      </c>
      <c r="N479" s="514"/>
    </row>
    <row r="480" spans="1:14" ht="18.75" hidden="1" customHeight="1">
      <c r="A480" s="23">
        <v>105</v>
      </c>
      <c r="B480" s="149"/>
      <c r="C480" s="162">
        <v>7393</v>
      </c>
      <c r="D480" s="182" t="s">
        <v>765</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896" t="s">
        <v>766</v>
      </c>
      <c r="D481" s="1897"/>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767</v>
      </c>
      <c r="E482" s="1381">
        <f>F482+G482+H482</f>
        <v>0</v>
      </c>
      <c r="F482" s="1547">
        <v>0</v>
      </c>
      <c r="G482" s="1547">
        <v>0</v>
      </c>
      <c r="H482" s="573">
        <v>0</v>
      </c>
      <c r="I482" s="1547">
        <v>0</v>
      </c>
      <c r="J482" s="1547">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768</v>
      </c>
      <c r="E483" s="1380">
        <f>F483+G483+H483</f>
        <v>0</v>
      </c>
      <c r="F483" s="1547">
        <v>0</v>
      </c>
      <c r="G483" s="1547">
        <v>0</v>
      </c>
      <c r="H483" s="575">
        <v>0</v>
      </c>
      <c r="I483" s="1547">
        <v>0</v>
      </c>
      <c r="J483" s="1547">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898" t="s">
        <v>912</v>
      </c>
      <c r="D484" s="1898"/>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769</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770</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771</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772</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773</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774</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775</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283</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913</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914</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915</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916</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547">
        <v>0</v>
      </c>
      <c r="G497" s="1547">
        <v>0</v>
      </c>
      <c r="H497" s="591">
        <v>0</v>
      </c>
      <c r="I497" s="1547">
        <v>0</v>
      </c>
      <c r="J497" s="1547">
        <v>0</v>
      </c>
      <c r="K497" s="591">
        <v>0</v>
      </c>
      <c r="L497" s="1385">
        <f t="shared" si="114"/>
        <v>0</v>
      </c>
      <c r="M497" s="7" t="str">
        <f t="shared" si="105"/>
        <v/>
      </c>
      <c r="N497" s="514"/>
    </row>
    <row r="498" spans="1:14" ht="18.75" hidden="1" customHeight="1">
      <c r="A498" s="23">
        <v>210</v>
      </c>
      <c r="B498" s="171"/>
      <c r="C498" s="578">
        <v>8097</v>
      </c>
      <c r="D498" s="592" t="s">
        <v>284</v>
      </c>
      <c r="E498" s="1381">
        <f t="shared" si="113"/>
        <v>0</v>
      </c>
      <c r="F498" s="1547">
        <v>0</v>
      </c>
      <c r="G498" s="1547">
        <v>0</v>
      </c>
      <c r="H498" s="574">
        <v>0</v>
      </c>
      <c r="I498" s="1547">
        <v>0</v>
      </c>
      <c r="J498" s="1547">
        <v>0</v>
      </c>
      <c r="K498" s="574">
        <v>0</v>
      </c>
      <c r="L498" s="1381">
        <f t="shared" si="114"/>
        <v>0</v>
      </c>
      <c r="M498" s="7" t="str">
        <f t="shared" si="105"/>
        <v/>
      </c>
      <c r="N498" s="514"/>
    </row>
    <row r="499" spans="1:14" ht="18.75" hidden="1" customHeight="1">
      <c r="A499" s="23">
        <v>215</v>
      </c>
      <c r="B499" s="171"/>
      <c r="C499" s="179">
        <v>8098</v>
      </c>
      <c r="D499" s="197" t="s">
        <v>285</v>
      </c>
      <c r="E499" s="1371">
        <f t="shared" si="113"/>
        <v>0</v>
      </c>
      <c r="F499" s="1547">
        <v>0</v>
      </c>
      <c r="G499" s="1547">
        <v>0</v>
      </c>
      <c r="H499" s="575">
        <v>0</v>
      </c>
      <c r="I499" s="1547">
        <v>0</v>
      </c>
      <c r="J499" s="1547">
        <v>0</v>
      </c>
      <c r="K499" s="575">
        <v>0</v>
      </c>
      <c r="L499" s="1371">
        <f t="shared" si="114"/>
        <v>0</v>
      </c>
      <c r="M499" s="7" t="str">
        <f t="shared" si="105"/>
        <v/>
      </c>
      <c r="N499" s="514"/>
    </row>
    <row r="500" spans="1:14" s="15" customFormat="1" ht="18.75" hidden="1" customHeight="1">
      <c r="A500" s="22">
        <v>220</v>
      </c>
      <c r="B500" s="566">
        <v>8100</v>
      </c>
      <c r="C500" s="1893" t="s">
        <v>917</v>
      </c>
      <c r="D500" s="1899"/>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286</v>
      </c>
      <c r="E501" s="1367">
        <f>F501+G501+H501</f>
        <v>0</v>
      </c>
      <c r="F501" s="1547">
        <v>0</v>
      </c>
      <c r="G501" s="1547">
        <v>0</v>
      </c>
      <c r="H501" s="573">
        <v>0</v>
      </c>
      <c r="I501" s="1547">
        <v>0</v>
      </c>
      <c r="J501" s="1547">
        <v>0</v>
      </c>
      <c r="K501" s="573">
        <v>0</v>
      </c>
      <c r="L501" s="1367">
        <f>I501+J501+K501</f>
        <v>0</v>
      </c>
      <c r="M501" s="7" t="str">
        <f t="shared" si="105"/>
        <v/>
      </c>
      <c r="N501" s="514"/>
    </row>
    <row r="502" spans="1:14" ht="18.75" hidden="1" customHeight="1">
      <c r="A502" s="23">
        <v>230</v>
      </c>
      <c r="B502" s="149"/>
      <c r="C502" s="443">
        <v>8112</v>
      </c>
      <c r="D502" s="603" t="s">
        <v>287</v>
      </c>
      <c r="E502" s="1369">
        <f>F502+G502+H502</f>
        <v>0</v>
      </c>
      <c r="F502" s="1547">
        <v>0</v>
      </c>
      <c r="G502" s="1547">
        <v>0</v>
      </c>
      <c r="H502" s="586">
        <v>0</v>
      </c>
      <c r="I502" s="1547">
        <v>0</v>
      </c>
      <c r="J502" s="1547">
        <v>0</v>
      </c>
      <c r="K502" s="586">
        <v>0</v>
      </c>
      <c r="L502" s="1369">
        <f>I502+J502+K502</f>
        <v>0</v>
      </c>
      <c r="M502" s="7" t="str">
        <f t="shared" si="105"/>
        <v/>
      </c>
      <c r="N502" s="514"/>
    </row>
    <row r="503" spans="1:14" ht="31.5" hidden="1">
      <c r="A503" s="23">
        <v>235</v>
      </c>
      <c r="B503" s="181"/>
      <c r="C503" s="448">
        <v>8121</v>
      </c>
      <c r="D503" s="604" t="s">
        <v>288</v>
      </c>
      <c r="E503" s="1370">
        <f>F503+G503+H503</f>
        <v>0</v>
      </c>
      <c r="F503" s="1547">
        <v>0</v>
      </c>
      <c r="G503" s="1547">
        <v>0</v>
      </c>
      <c r="H503" s="574">
        <v>0</v>
      </c>
      <c r="I503" s="1547">
        <v>0</v>
      </c>
      <c r="J503" s="1547">
        <v>0</v>
      </c>
      <c r="K503" s="574">
        <v>0</v>
      </c>
      <c r="L503" s="1370">
        <f>I503+J503+K503</f>
        <v>0</v>
      </c>
      <c r="M503" s="7" t="str">
        <f t="shared" si="105"/>
        <v/>
      </c>
      <c r="N503" s="514"/>
    </row>
    <row r="504" spans="1:14" ht="31.5" hidden="1">
      <c r="A504" s="23">
        <v>240</v>
      </c>
      <c r="B504" s="149"/>
      <c r="C504" s="179">
        <v>8122</v>
      </c>
      <c r="D504" s="197" t="s">
        <v>23</v>
      </c>
      <c r="E504" s="1371">
        <f>F504+G504+H504</f>
        <v>0</v>
      </c>
      <c r="F504" s="1547">
        <v>0</v>
      </c>
      <c r="G504" s="1547">
        <v>0</v>
      </c>
      <c r="H504" s="574">
        <v>0</v>
      </c>
      <c r="I504" s="1547">
        <v>0</v>
      </c>
      <c r="J504" s="1547">
        <v>0</v>
      </c>
      <c r="K504" s="574">
        <v>0</v>
      </c>
      <c r="L504" s="1371">
        <f>I504+J504+K504</f>
        <v>0</v>
      </c>
      <c r="M504" s="7" t="str">
        <f t="shared" si="105"/>
        <v/>
      </c>
      <c r="N504" s="514"/>
    </row>
    <row r="505" spans="1:14" s="15" customFormat="1" ht="18.75" hidden="1" customHeight="1">
      <c r="A505" s="22">
        <v>245</v>
      </c>
      <c r="B505" s="566">
        <v>8200</v>
      </c>
      <c r="C505" s="1893" t="s">
        <v>24</v>
      </c>
      <c r="D505" s="1899"/>
      <c r="E505" s="594">
        <f>F505+G505+H505</f>
        <v>0</v>
      </c>
      <c r="F505" s="1549">
        <v>0</v>
      </c>
      <c r="G505" s="1550">
        <v>0</v>
      </c>
      <c r="H505" s="1548">
        <v>0</v>
      </c>
      <c r="I505" s="1549">
        <v>0</v>
      </c>
      <c r="J505" s="1550">
        <v>0</v>
      </c>
      <c r="K505" s="1548">
        <v>0</v>
      </c>
      <c r="L505" s="594">
        <f>I505+J505+K505</f>
        <v>0</v>
      </c>
      <c r="M505" s="7" t="str">
        <f t="shared" si="105"/>
        <v/>
      </c>
      <c r="N505" s="514"/>
    </row>
    <row r="506" spans="1:14" s="15" customFormat="1" ht="18.75" hidden="1" customHeight="1">
      <c r="A506" s="22">
        <v>255</v>
      </c>
      <c r="B506" s="566">
        <v>8300</v>
      </c>
      <c r="C506" s="1902" t="s">
        <v>918</v>
      </c>
      <c r="D506" s="1902"/>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v>0</v>
      </c>
      <c r="G507" s="153">
        <v>0</v>
      </c>
      <c r="H507" s="573">
        <v>0</v>
      </c>
      <c r="I507" s="152">
        <v>0</v>
      </c>
      <c r="J507" s="153">
        <v>0</v>
      </c>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v>0</v>
      </c>
      <c r="G508" s="165">
        <v>0</v>
      </c>
      <c r="H508" s="586">
        <v>0</v>
      </c>
      <c r="I508" s="164">
        <v>0</v>
      </c>
      <c r="J508" s="165">
        <v>0</v>
      </c>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v>0</v>
      </c>
      <c r="G509" s="451">
        <v>0</v>
      </c>
      <c r="H509" s="574">
        <v>0</v>
      </c>
      <c r="I509" s="450">
        <v>0</v>
      </c>
      <c r="J509" s="451">
        <v>0</v>
      </c>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v>0</v>
      </c>
      <c r="G510" s="446">
        <v>0</v>
      </c>
      <c r="H510" s="586">
        <v>0</v>
      </c>
      <c r="I510" s="445">
        <v>0</v>
      </c>
      <c r="J510" s="446">
        <v>0</v>
      </c>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v>0</v>
      </c>
      <c r="G511" s="451">
        <v>0</v>
      </c>
      <c r="H511" s="574">
        <v>0</v>
      </c>
      <c r="I511" s="450">
        <v>0</v>
      </c>
      <c r="J511" s="451">
        <v>0</v>
      </c>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v>0</v>
      </c>
      <c r="G512" s="446">
        <v>0</v>
      </c>
      <c r="H512" s="586">
        <v>0</v>
      </c>
      <c r="I512" s="445">
        <v>0</v>
      </c>
      <c r="J512" s="446">
        <v>0</v>
      </c>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v>0</v>
      </c>
      <c r="G513" s="451">
        <v>0</v>
      </c>
      <c r="H513" s="574">
        <v>0</v>
      </c>
      <c r="I513" s="450">
        <v>0</v>
      </c>
      <c r="J513" s="451">
        <v>0</v>
      </c>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v>0</v>
      </c>
      <c r="G514" s="174">
        <v>0</v>
      </c>
      <c r="H514" s="574">
        <v>0</v>
      </c>
      <c r="I514" s="173">
        <v>0</v>
      </c>
      <c r="J514" s="174">
        <v>0</v>
      </c>
      <c r="K514" s="574">
        <v>0</v>
      </c>
      <c r="L514" s="1371">
        <f t="shared" si="118"/>
        <v>0</v>
      </c>
      <c r="M514" s="7" t="str">
        <f t="shared" si="105"/>
        <v/>
      </c>
      <c r="N514" s="514"/>
    </row>
    <row r="515" spans="1:14" s="15" customFormat="1" hidden="1">
      <c r="A515" s="22">
        <v>295</v>
      </c>
      <c r="B515" s="566">
        <v>8500</v>
      </c>
      <c r="C515" s="1898" t="s">
        <v>33</v>
      </c>
      <c r="D515" s="1898"/>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v>0</v>
      </c>
      <c r="G516" s="153">
        <v>0</v>
      </c>
      <c r="H516" s="573">
        <v>0</v>
      </c>
      <c r="I516" s="152">
        <v>0</v>
      </c>
      <c r="J516" s="153">
        <v>0</v>
      </c>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v>0</v>
      </c>
      <c r="G517" s="159">
        <v>0</v>
      </c>
      <c r="H517" s="574">
        <v>0</v>
      </c>
      <c r="I517" s="158">
        <v>0</v>
      </c>
      <c r="J517" s="159">
        <v>0</v>
      </c>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898" t="s">
        <v>37</v>
      </c>
      <c r="D519" s="1898"/>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v>0</v>
      </c>
      <c r="G521" s="451">
        <v>0</v>
      </c>
      <c r="H521" s="574">
        <v>0</v>
      </c>
      <c r="I521" s="450">
        <v>0</v>
      </c>
      <c r="J521" s="451">
        <v>0</v>
      </c>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465</v>
      </c>
      <c r="E523" s="1386">
        <f>F523+G523+H523</f>
        <v>0</v>
      </c>
      <c r="F523" s="1598">
        <v>0</v>
      </c>
      <c r="G523" s="1600">
        <v>0</v>
      </c>
      <c r="H523" s="1596">
        <v>0</v>
      </c>
      <c r="I523" s="1598">
        <v>0</v>
      </c>
      <c r="J523" s="1600">
        <v>0</v>
      </c>
      <c r="K523" s="1596">
        <v>0</v>
      </c>
      <c r="L523" s="1386">
        <f t="shared" si="118"/>
        <v>0</v>
      </c>
      <c r="M523" s="7" t="str">
        <f t="shared" si="105"/>
        <v/>
      </c>
      <c r="N523" s="514"/>
    </row>
    <row r="524" spans="1:14" s="15" customFormat="1" hidden="1">
      <c r="A524" s="22">
        <v>295</v>
      </c>
      <c r="B524" s="566">
        <v>8700</v>
      </c>
      <c r="C524" s="1898" t="s">
        <v>919</v>
      </c>
      <c r="D524" s="1904"/>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289</v>
      </c>
      <c r="E525" s="1367">
        <f>F525+G525+H525</f>
        <v>0</v>
      </c>
      <c r="F525" s="1547">
        <v>0</v>
      </c>
      <c r="G525" s="1547">
        <v>0</v>
      </c>
      <c r="H525" s="573">
        <v>0</v>
      </c>
      <c r="I525" s="1547">
        <v>0</v>
      </c>
      <c r="J525" s="1547">
        <v>0</v>
      </c>
      <c r="K525" s="573">
        <v>0</v>
      </c>
      <c r="L525" s="1367">
        <f t="shared" si="118"/>
        <v>0</v>
      </c>
      <c r="M525" s="7" t="str">
        <f t="shared" si="105"/>
        <v/>
      </c>
      <c r="N525" s="514"/>
    </row>
    <row r="526" spans="1:14" hidden="1">
      <c r="A526" s="23">
        <v>310</v>
      </c>
      <c r="B526" s="149"/>
      <c r="C526" s="179">
        <v>8766</v>
      </c>
      <c r="D526" s="197" t="s">
        <v>290</v>
      </c>
      <c r="E526" s="1371">
        <f>F526+G526+H526</f>
        <v>0</v>
      </c>
      <c r="F526" s="1547">
        <v>0</v>
      </c>
      <c r="G526" s="1547">
        <v>0</v>
      </c>
      <c r="H526" s="586">
        <v>0</v>
      </c>
      <c r="I526" s="1547">
        <v>0</v>
      </c>
      <c r="J526" s="1547">
        <v>0</v>
      </c>
      <c r="K526" s="586">
        <v>0</v>
      </c>
      <c r="L526" s="1371">
        <f t="shared" si="118"/>
        <v>0</v>
      </c>
      <c r="M526" s="7" t="str">
        <f t="shared" si="105"/>
        <v/>
      </c>
      <c r="N526" s="514"/>
    </row>
    <row r="527" spans="1:14" s="15" customFormat="1" ht="18" hidden="1" customHeight="1">
      <c r="A527" s="22">
        <v>355</v>
      </c>
      <c r="B527" s="610">
        <v>8800</v>
      </c>
      <c r="C527" s="1893" t="s">
        <v>920</v>
      </c>
      <c r="D527" s="1894"/>
      <c r="E527" s="567">
        <f t="shared" ref="E527:L527" si="122">SUM(E528:E533)</f>
        <v>0</v>
      </c>
      <c r="F527" s="576">
        <f t="shared" si="122"/>
        <v>0</v>
      </c>
      <c r="G527" s="569">
        <f t="shared" si="122"/>
        <v>0</v>
      </c>
      <c r="H527" s="570">
        <f>SUM(H528:H533)</f>
        <v>0</v>
      </c>
      <c r="I527" s="576">
        <f t="shared" si="122"/>
        <v>0</v>
      </c>
      <c r="J527" s="569">
        <f t="shared" si="122"/>
        <v>0</v>
      </c>
      <c r="K527" s="570">
        <f t="shared" si="122"/>
        <v>0</v>
      </c>
      <c r="L527" s="567">
        <f t="shared" si="122"/>
        <v>0</v>
      </c>
      <c r="M527" s="7" t="str">
        <f t="shared" si="105"/>
        <v/>
      </c>
      <c r="N527" s="514"/>
    </row>
    <row r="528" spans="1:14" ht="18" hidden="1" customHeight="1">
      <c r="A528" s="23">
        <v>360</v>
      </c>
      <c r="B528" s="149"/>
      <c r="C528" s="150">
        <v>8801</v>
      </c>
      <c r="D528" s="151" t="s">
        <v>294</v>
      </c>
      <c r="E528" s="1377">
        <f t="shared" ref="E528:E533" si="123">F528+G528+H528</f>
        <v>0</v>
      </c>
      <c r="F528" s="1599">
        <v>0</v>
      </c>
      <c r="G528" s="1601">
        <v>0</v>
      </c>
      <c r="H528" s="1597">
        <v>0</v>
      </c>
      <c r="I528" s="1599">
        <v>0</v>
      </c>
      <c r="J528" s="1601">
        <v>0</v>
      </c>
      <c r="K528" s="1597">
        <v>0</v>
      </c>
      <c r="L528" s="1377">
        <f t="shared" si="118"/>
        <v>0</v>
      </c>
      <c r="M528" s="7" t="str">
        <f t="shared" ref="M528:M591" si="124">(IF($E528&lt;&gt;0,$M$2,IF($L528&lt;&gt;0,$M$2,"")))</f>
        <v/>
      </c>
      <c r="N528" s="514"/>
    </row>
    <row r="529" spans="1:14" ht="18" hidden="1" customHeight="1">
      <c r="A529" s="23">
        <v>365</v>
      </c>
      <c r="B529" s="149"/>
      <c r="C529" s="156">
        <v>8802</v>
      </c>
      <c r="D529" s="157" t="s">
        <v>295</v>
      </c>
      <c r="E529" s="1375">
        <f t="shared" si="123"/>
        <v>0</v>
      </c>
      <c r="F529" s="158">
        <v>0</v>
      </c>
      <c r="G529" s="159">
        <v>0</v>
      </c>
      <c r="H529" s="574">
        <v>0</v>
      </c>
      <c r="I529" s="158">
        <v>0</v>
      </c>
      <c r="J529" s="159">
        <v>0</v>
      </c>
      <c r="K529" s="574">
        <v>0</v>
      </c>
      <c r="L529" s="1375">
        <f t="shared" si="118"/>
        <v>0</v>
      </c>
      <c r="M529" s="7" t="str">
        <f t="shared" si="124"/>
        <v/>
      </c>
      <c r="N529" s="514"/>
    </row>
    <row r="530" spans="1:14" ht="32.25" hidden="1" customHeight="1">
      <c r="A530" s="23">
        <v>365</v>
      </c>
      <c r="B530" s="149"/>
      <c r="C530" s="156">
        <v>8803</v>
      </c>
      <c r="D530" s="157" t="s">
        <v>921</v>
      </c>
      <c r="E530" s="1375">
        <f t="shared" si="123"/>
        <v>0</v>
      </c>
      <c r="F530" s="158">
        <v>0</v>
      </c>
      <c r="G530" s="159">
        <v>0</v>
      </c>
      <c r="H530" s="574">
        <v>0</v>
      </c>
      <c r="I530" s="158">
        <v>0</v>
      </c>
      <c r="J530" s="159">
        <v>0</v>
      </c>
      <c r="K530" s="574">
        <v>0</v>
      </c>
      <c r="L530" s="1375">
        <f t="shared" si="118"/>
        <v>0</v>
      </c>
      <c r="M530" s="7" t="str">
        <f t="shared" si="124"/>
        <v/>
      </c>
      <c r="N530" s="514"/>
    </row>
    <row r="531" spans="1:14" ht="18" hidden="1" customHeight="1">
      <c r="A531" s="23">
        <v>370</v>
      </c>
      <c r="B531" s="149"/>
      <c r="C531" s="156">
        <v>8804</v>
      </c>
      <c r="D531" s="157" t="s">
        <v>291</v>
      </c>
      <c r="E531" s="1375">
        <f t="shared" si="123"/>
        <v>0</v>
      </c>
      <c r="F531" s="158"/>
      <c r="G531" s="159">
        <v>0</v>
      </c>
      <c r="H531" s="574">
        <v>0</v>
      </c>
      <c r="I531" s="158">
        <v>0</v>
      </c>
      <c r="J531" s="159">
        <v>0</v>
      </c>
      <c r="K531" s="574">
        <v>0</v>
      </c>
      <c r="L531" s="1375">
        <f t="shared" si="118"/>
        <v>0</v>
      </c>
      <c r="M531" s="7" t="str">
        <f t="shared" si="124"/>
        <v/>
      </c>
      <c r="N531" s="514"/>
    </row>
    <row r="532" spans="1:14" ht="18" hidden="1" customHeight="1">
      <c r="A532" s="23">
        <v>365</v>
      </c>
      <c r="B532" s="149"/>
      <c r="C532" s="156">
        <v>8805</v>
      </c>
      <c r="D532" s="611" t="s">
        <v>292</v>
      </c>
      <c r="E532" s="1375">
        <f t="shared" si="123"/>
        <v>0</v>
      </c>
      <c r="F532" s="158">
        <v>0</v>
      </c>
      <c r="G532" s="159">
        <v>0</v>
      </c>
      <c r="H532" s="574">
        <v>0</v>
      </c>
      <c r="I532" s="158">
        <v>0</v>
      </c>
      <c r="J532" s="159">
        <v>0</v>
      </c>
      <c r="K532" s="574">
        <v>0</v>
      </c>
      <c r="L532" s="1375">
        <f t="shared" si="118"/>
        <v>0</v>
      </c>
      <c r="M532" s="7" t="str">
        <f t="shared" si="124"/>
        <v/>
      </c>
      <c r="N532" s="514"/>
    </row>
    <row r="533" spans="1:14" ht="18" hidden="1" customHeight="1">
      <c r="A533" s="23">
        <v>370</v>
      </c>
      <c r="B533" s="149"/>
      <c r="C533" s="179">
        <v>8809</v>
      </c>
      <c r="D533" s="172" t="s">
        <v>293</v>
      </c>
      <c r="E533" s="1376">
        <f t="shared" si="123"/>
        <v>0</v>
      </c>
      <c r="F533" s="173">
        <v>0</v>
      </c>
      <c r="G533" s="174">
        <v>0</v>
      </c>
      <c r="H533" s="586">
        <v>0</v>
      </c>
      <c r="I533" s="173">
        <v>0</v>
      </c>
      <c r="J533" s="174">
        <v>0</v>
      </c>
      <c r="K533" s="586">
        <v>0</v>
      </c>
      <c r="L533" s="1376">
        <f t="shared" si="118"/>
        <v>0</v>
      </c>
      <c r="M533" s="7" t="str">
        <f t="shared" si="124"/>
        <v/>
      </c>
      <c r="N533" s="514"/>
    </row>
    <row r="534" spans="1:14" s="15" customFormat="1" ht="18" hidden="1" customHeight="1">
      <c r="A534" s="22">
        <v>375</v>
      </c>
      <c r="B534" s="566">
        <v>8900</v>
      </c>
      <c r="C534" s="1906" t="s">
        <v>306</v>
      </c>
      <c r="D534" s="1907"/>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790</v>
      </c>
      <c r="E535" s="1377">
        <f t="shared" ref="E535:E598" si="126">F535+G535+H535</f>
        <v>0</v>
      </c>
      <c r="F535" s="1547">
        <v>0</v>
      </c>
      <c r="G535" s="1547">
        <v>0</v>
      </c>
      <c r="H535" s="573">
        <v>0</v>
      </c>
      <c r="I535" s="1547">
        <v>0</v>
      </c>
      <c r="J535" s="1547">
        <v>0</v>
      </c>
      <c r="K535" s="573">
        <v>0</v>
      </c>
      <c r="L535" s="1377">
        <f t="shared" si="118"/>
        <v>0</v>
      </c>
      <c r="M535" s="7" t="str">
        <f t="shared" si="124"/>
        <v/>
      </c>
      <c r="N535" s="514"/>
    </row>
    <row r="536" spans="1:14" ht="31.5" hidden="1">
      <c r="A536" s="23">
        <v>385</v>
      </c>
      <c r="B536" s="195"/>
      <c r="C536" s="156">
        <v>8902</v>
      </c>
      <c r="D536" s="157" t="s">
        <v>791</v>
      </c>
      <c r="E536" s="1375">
        <f t="shared" si="126"/>
        <v>0</v>
      </c>
      <c r="F536" s="1547">
        <v>0</v>
      </c>
      <c r="G536" s="1547">
        <v>0</v>
      </c>
      <c r="H536" s="574">
        <v>0</v>
      </c>
      <c r="I536" s="1547">
        <v>0</v>
      </c>
      <c r="J536" s="1547">
        <v>0</v>
      </c>
      <c r="K536" s="574">
        <v>0</v>
      </c>
      <c r="L536" s="1375">
        <f t="shared" si="118"/>
        <v>0</v>
      </c>
      <c r="M536" s="7" t="str">
        <f t="shared" si="124"/>
        <v/>
      </c>
      <c r="N536" s="514"/>
    </row>
    <row r="537" spans="1:14" ht="31.5" hidden="1">
      <c r="A537" s="23">
        <v>390</v>
      </c>
      <c r="B537" s="195"/>
      <c r="C537" s="179">
        <v>8903</v>
      </c>
      <c r="D537" s="172" t="s">
        <v>692</v>
      </c>
      <c r="E537" s="1376">
        <f t="shared" si="126"/>
        <v>0</v>
      </c>
      <c r="F537" s="1547">
        <v>0</v>
      </c>
      <c r="G537" s="1547">
        <v>0</v>
      </c>
      <c r="H537" s="575">
        <v>0</v>
      </c>
      <c r="I537" s="1547">
        <v>0</v>
      </c>
      <c r="J537" s="1547">
        <v>0</v>
      </c>
      <c r="K537" s="575">
        <v>0</v>
      </c>
      <c r="L537" s="1376">
        <f t="shared" si="118"/>
        <v>0</v>
      </c>
      <c r="M537" s="7" t="str">
        <f t="shared" si="124"/>
        <v/>
      </c>
      <c r="N537" s="514"/>
    </row>
    <row r="538" spans="1:14" s="15" customFormat="1" hidden="1">
      <c r="A538" s="22">
        <v>395</v>
      </c>
      <c r="B538" s="566">
        <v>9000</v>
      </c>
      <c r="C538" s="1898" t="s">
        <v>922</v>
      </c>
      <c r="D538" s="1898"/>
      <c r="E538" s="594">
        <f t="shared" si="126"/>
        <v>0</v>
      </c>
      <c r="F538" s="605">
        <v>0</v>
      </c>
      <c r="G538" s="606">
        <v>0</v>
      </c>
      <c r="H538" s="1461">
        <v>0</v>
      </c>
      <c r="I538" s="605">
        <v>0</v>
      </c>
      <c r="J538" s="606">
        <v>0</v>
      </c>
      <c r="K538" s="1461">
        <v>0</v>
      </c>
      <c r="L538" s="594">
        <f t="shared" si="118"/>
        <v>0</v>
      </c>
      <c r="M538" s="7" t="str">
        <f t="shared" si="124"/>
        <v/>
      </c>
      <c r="N538" s="514"/>
    </row>
    <row r="539" spans="1:14" s="15" customFormat="1" ht="30" hidden="1" customHeight="1">
      <c r="A539" s="22">
        <v>405</v>
      </c>
      <c r="B539" s="612">
        <v>9100</v>
      </c>
      <c r="C539" s="1903" t="s">
        <v>923</v>
      </c>
      <c r="D539" s="1903"/>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468</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469</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470</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471</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1905" t="s">
        <v>924</v>
      </c>
      <c r="D544" s="1894"/>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472</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473</v>
      </c>
      <c r="E546" s="1376">
        <f t="shared" si="126"/>
        <v>0</v>
      </c>
      <c r="F546" s="173"/>
      <c r="G546" s="174"/>
      <c r="H546" s="586">
        <v>0</v>
      </c>
      <c r="I546" s="173"/>
      <c r="J546" s="174"/>
      <c r="K546" s="586">
        <v>0</v>
      </c>
      <c r="L546" s="1376">
        <f t="shared" si="118"/>
        <v>0</v>
      </c>
      <c r="M546" s="7" t="str">
        <f t="shared" si="124"/>
        <v/>
      </c>
      <c r="N546" s="514"/>
    </row>
    <row r="547" spans="1:14" s="15" customFormat="1" ht="18.75" hidden="1" customHeight="1">
      <c r="A547" s="39">
        <v>445</v>
      </c>
      <c r="B547" s="566">
        <v>9300</v>
      </c>
      <c r="C547" s="1898" t="s">
        <v>925</v>
      </c>
      <c r="D547" s="1898"/>
      <c r="E547" s="567">
        <f t="shared" ref="E547:L547" si="129">SUM(E548:E568)</f>
        <v>0</v>
      </c>
      <c r="F547" s="576">
        <f t="shared" si="129"/>
        <v>0</v>
      </c>
      <c r="G547" s="569">
        <f t="shared" si="129"/>
        <v>0</v>
      </c>
      <c r="H547" s="570">
        <f>SUM(H548:H568)</f>
        <v>0</v>
      </c>
      <c r="I547" s="576">
        <f t="shared" si="129"/>
        <v>0</v>
      </c>
      <c r="J547" s="569">
        <f t="shared" si="129"/>
        <v>0</v>
      </c>
      <c r="K547" s="570">
        <f t="shared" si="129"/>
        <v>0</v>
      </c>
      <c r="L547" s="567">
        <f t="shared" si="129"/>
        <v>0</v>
      </c>
      <c r="M547" s="7" t="str">
        <f t="shared" si="124"/>
        <v/>
      </c>
      <c r="N547" s="514"/>
    </row>
    <row r="548" spans="1:14" ht="18.75" hidden="1" customHeight="1">
      <c r="A548" s="36">
        <v>450</v>
      </c>
      <c r="B548" s="149"/>
      <c r="C548" s="150">
        <v>9301</v>
      </c>
      <c r="D548" s="187" t="s">
        <v>792</v>
      </c>
      <c r="E548" s="1377">
        <f t="shared" si="126"/>
        <v>0</v>
      </c>
      <c r="F548" s="152"/>
      <c r="G548" s="153"/>
      <c r="H548" s="573">
        <v>0</v>
      </c>
      <c r="I548" s="152"/>
      <c r="J548" s="153"/>
      <c r="K548" s="573">
        <v>0</v>
      </c>
      <c r="L548" s="1377">
        <f t="shared" si="118"/>
        <v>0</v>
      </c>
      <c r="M548" s="7" t="str">
        <f t="shared" si="124"/>
        <v/>
      </c>
      <c r="N548" s="514"/>
    </row>
    <row r="549" spans="1:14" ht="18.75" hidden="1" customHeight="1">
      <c r="A549" s="36">
        <v>450</v>
      </c>
      <c r="B549" s="149"/>
      <c r="C549" s="443">
        <v>9310</v>
      </c>
      <c r="D549" s="616" t="s">
        <v>474</v>
      </c>
      <c r="E549" s="1373">
        <f t="shared" si="126"/>
        <v>0</v>
      </c>
      <c r="F549" s="445">
        <v>0</v>
      </c>
      <c r="G549" s="446">
        <v>0</v>
      </c>
      <c r="H549" s="586">
        <v>0</v>
      </c>
      <c r="I549" s="445">
        <v>0</v>
      </c>
      <c r="J549" s="446">
        <v>0</v>
      </c>
      <c r="K549" s="586">
        <v>0</v>
      </c>
      <c r="L549" s="1373">
        <f t="shared" si="118"/>
        <v>0</v>
      </c>
      <c r="M549" s="7" t="str">
        <f t="shared" si="124"/>
        <v/>
      </c>
      <c r="N549" s="514"/>
    </row>
    <row r="550" spans="1:14" s="35" customFormat="1" ht="18.75" hidden="1" customHeight="1">
      <c r="A550" s="53">
        <v>451</v>
      </c>
      <c r="B550" s="149"/>
      <c r="C550" s="617">
        <v>9317</v>
      </c>
      <c r="D550" s="618" t="s">
        <v>793</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794</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475</v>
      </c>
      <c r="E552" s="1387">
        <f t="shared" si="126"/>
        <v>0</v>
      </c>
      <c r="F552" s="1547">
        <v>0</v>
      </c>
      <c r="G552" s="1547">
        <v>0</v>
      </c>
      <c r="H552" s="574">
        <v>0</v>
      </c>
      <c r="I552" s="1547">
        <v>0</v>
      </c>
      <c r="J552" s="1547">
        <v>0</v>
      </c>
      <c r="K552" s="574">
        <v>0</v>
      </c>
      <c r="L552" s="1387">
        <f t="shared" si="118"/>
        <v>0</v>
      </c>
      <c r="M552" s="7" t="str">
        <f t="shared" si="124"/>
        <v/>
      </c>
      <c r="N552" s="514"/>
    </row>
    <row r="553" spans="1:14" ht="31.5" hidden="1">
      <c r="A553" s="44">
        <v>457</v>
      </c>
      <c r="B553" s="149"/>
      <c r="C553" s="156">
        <v>9322</v>
      </c>
      <c r="D553" s="622" t="s">
        <v>799</v>
      </c>
      <c r="E553" s="1375">
        <f t="shared" si="126"/>
        <v>0</v>
      </c>
      <c r="F553" s="1547">
        <v>0</v>
      </c>
      <c r="G553" s="1547">
        <v>0</v>
      </c>
      <c r="H553" s="574">
        <v>0</v>
      </c>
      <c r="I553" s="1547">
        <v>0</v>
      </c>
      <c r="J553" s="1547">
        <v>0</v>
      </c>
      <c r="K553" s="574">
        <v>0</v>
      </c>
      <c r="L553" s="1375">
        <f t="shared" si="118"/>
        <v>0</v>
      </c>
      <c r="M553" s="7" t="str">
        <f t="shared" si="124"/>
        <v/>
      </c>
      <c r="N553" s="514"/>
    </row>
    <row r="554" spans="1:14" ht="31.5" hidden="1">
      <c r="A554" s="44">
        <v>458</v>
      </c>
      <c r="B554" s="149"/>
      <c r="C554" s="156">
        <v>9323</v>
      </c>
      <c r="D554" s="622" t="s">
        <v>800</v>
      </c>
      <c r="E554" s="1375">
        <f t="shared" si="126"/>
        <v>0</v>
      </c>
      <c r="F554" s="1547">
        <v>0</v>
      </c>
      <c r="G554" s="1547">
        <v>0</v>
      </c>
      <c r="H554" s="574">
        <v>0</v>
      </c>
      <c r="I554" s="1547">
        <v>0</v>
      </c>
      <c r="J554" s="1547">
        <v>0</v>
      </c>
      <c r="K554" s="574">
        <v>0</v>
      </c>
      <c r="L554" s="1375">
        <f t="shared" si="118"/>
        <v>0</v>
      </c>
      <c r="M554" s="7" t="str">
        <f t="shared" si="124"/>
        <v/>
      </c>
      <c r="N554" s="514"/>
    </row>
    <row r="555" spans="1:14" ht="31.5" hidden="1">
      <c r="A555" s="44">
        <v>459</v>
      </c>
      <c r="B555" s="149"/>
      <c r="C555" s="156">
        <v>9324</v>
      </c>
      <c r="D555" s="622" t="s">
        <v>801</v>
      </c>
      <c r="E555" s="1375">
        <f t="shared" si="126"/>
        <v>0</v>
      </c>
      <c r="F555" s="1547">
        <v>0</v>
      </c>
      <c r="G555" s="1547">
        <v>0</v>
      </c>
      <c r="H555" s="574">
        <v>0</v>
      </c>
      <c r="I555" s="1547">
        <v>0</v>
      </c>
      <c r="J555" s="1547">
        <v>0</v>
      </c>
      <c r="K555" s="574">
        <v>0</v>
      </c>
      <c r="L555" s="1375">
        <f t="shared" si="118"/>
        <v>0</v>
      </c>
      <c r="M555" s="7" t="str">
        <f t="shared" si="124"/>
        <v/>
      </c>
      <c r="N555" s="514"/>
    </row>
    <row r="556" spans="1:14" ht="18.75" hidden="1" customHeight="1">
      <c r="A556" s="44">
        <v>460</v>
      </c>
      <c r="B556" s="149"/>
      <c r="C556" s="156">
        <v>9325</v>
      </c>
      <c r="D556" s="622" t="s">
        <v>802</v>
      </c>
      <c r="E556" s="1375">
        <f t="shared" si="126"/>
        <v>0</v>
      </c>
      <c r="F556" s="1547">
        <v>0</v>
      </c>
      <c r="G556" s="1547">
        <v>0</v>
      </c>
      <c r="H556" s="574">
        <v>0</v>
      </c>
      <c r="I556" s="1547">
        <v>0</v>
      </c>
      <c r="J556" s="1547">
        <v>0</v>
      </c>
      <c r="K556" s="574">
        <v>0</v>
      </c>
      <c r="L556" s="1375">
        <f t="shared" si="118"/>
        <v>0</v>
      </c>
      <c r="M556" s="7" t="str">
        <f t="shared" si="124"/>
        <v/>
      </c>
      <c r="N556" s="514"/>
    </row>
    <row r="557" spans="1:14" ht="18.75" hidden="1" customHeight="1">
      <c r="A557" s="44">
        <v>461</v>
      </c>
      <c r="B557" s="149"/>
      <c r="C557" s="156">
        <v>9326</v>
      </c>
      <c r="D557" s="622" t="s">
        <v>803</v>
      </c>
      <c r="E557" s="1375">
        <f t="shared" si="126"/>
        <v>0</v>
      </c>
      <c r="F557" s="1547">
        <v>0</v>
      </c>
      <c r="G557" s="1547">
        <v>0</v>
      </c>
      <c r="H557" s="574">
        <v>0</v>
      </c>
      <c r="I557" s="1547">
        <v>0</v>
      </c>
      <c r="J557" s="1547">
        <v>0</v>
      </c>
      <c r="K557" s="574">
        <v>0</v>
      </c>
      <c r="L557" s="1375">
        <f t="shared" si="118"/>
        <v>0</v>
      </c>
      <c r="M557" s="7" t="str">
        <f t="shared" si="124"/>
        <v/>
      </c>
      <c r="N557" s="514"/>
    </row>
    <row r="558" spans="1:14" ht="30.75" hidden="1" customHeight="1">
      <c r="A558" s="36"/>
      <c r="B558" s="149"/>
      <c r="C558" s="156">
        <v>9327</v>
      </c>
      <c r="D558" s="622" t="s">
        <v>804</v>
      </c>
      <c r="E558" s="1375">
        <f t="shared" si="126"/>
        <v>0</v>
      </c>
      <c r="F558" s="1547">
        <v>0</v>
      </c>
      <c r="G558" s="1547">
        <v>0</v>
      </c>
      <c r="H558" s="574">
        <v>0</v>
      </c>
      <c r="I558" s="1547">
        <v>0</v>
      </c>
      <c r="J558" s="1547">
        <v>0</v>
      </c>
      <c r="K558" s="574">
        <v>0</v>
      </c>
      <c r="L558" s="1375">
        <f t="shared" si="118"/>
        <v>0</v>
      </c>
      <c r="M558" s="7" t="str">
        <f t="shared" si="124"/>
        <v/>
      </c>
      <c r="N558" s="514"/>
    </row>
    <row r="559" spans="1:14" ht="18.75" hidden="1" customHeight="1">
      <c r="A559" s="36"/>
      <c r="B559" s="149"/>
      <c r="C559" s="443">
        <v>9328</v>
      </c>
      <c r="D559" s="623" t="s">
        <v>805</v>
      </c>
      <c r="E559" s="1373">
        <f t="shared" si="126"/>
        <v>0</v>
      </c>
      <c r="F559" s="1563">
        <v>0</v>
      </c>
      <c r="G559" s="1564">
        <v>0</v>
      </c>
      <c r="H559" s="1565">
        <v>0</v>
      </c>
      <c r="I559" s="1564">
        <v>0</v>
      </c>
      <c r="J559" s="1564">
        <v>0</v>
      </c>
      <c r="K559" s="1565">
        <v>0</v>
      </c>
      <c r="L559" s="1373">
        <f t="shared" si="118"/>
        <v>0</v>
      </c>
      <c r="M559" s="7" t="str">
        <f t="shared" si="124"/>
        <v/>
      </c>
      <c r="N559" s="514"/>
    </row>
    <row r="560" spans="1:14" ht="31.5" hidden="1">
      <c r="A560" s="44">
        <v>462</v>
      </c>
      <c r="B560" s="149"/>
      <c r="C560" s="464">
        <v>9330</v>
      </c>
      <c r="D560" s="609" t="s">
        <v>806</v>
      </c>
      <c r="E560" s="1388">
        <f t="shared" si="126"/>
        <v>0</v>
      </c>
      <c r="F560" s="624"/>
      <c r="G560" s="625"/>
      <c r="H560" s="1562">
        <v>0</v>
      </c>
      <c r="I560" s="624"/>
      <c r="J560" s="625"/>
      <c r="K560" s="1562">
        <v>0</v>
      </c>
      <c r="L560" s="1388">
        <f t="shared" si="118"/>
        <v>0</v>
      </c>
      <c r="M560" s="7" t="str">
        <f t="shared" si="124"/>
        <v/>
      </c>
      <c r="N560" s="514"/>
    </row>
    <row r="561" spans="1:14" ht="31.5" hidden="1">
      <c r="A561" s="36"/>
      <c r="B561" s="149"/>
      <c r="C561" s="448">
        <v>9336</v>
      </c>
      <c r="D561" s="621" t="s">
        <v>926</v>
      </c>
      <c r="E561" s="1387">
        <f t="shared" si="126"/>
        <v>0</v>
      </c>
      <c r="F561" s="450">
        <v>0</v>
      </c>
      <c r="G561" s="451">
        <v>0</v>
      </c>
      <c r="H561" s="574">
        <v>0</v>
      </c>
      <c r="I561" s="450">
        <v>0</v>
      </c>
      <c r="J561" s="451">
        <v>0</v>
      </c>
      <c r="K561" s="574">
        <v>0</v>
      </c>
      <c r="L561" s="1387">
        <f t="shared" si="118"/>
        <v>0</v>
      </c>
      <c r="M561" s="7" t="str">
        <f t="shared" si="124"/>
        <v/>
      </c>
      <c r="N561" s="514"/>
    </row>
    <row r="562" spans="1:14" ht="31.5" hidden="1">
      <c r="A562" s="44">
        <v>462</v>
      </c>
      <c r="B562" s="149"/>
      <c r="C562" s="156">
        <v>9337</v>
      </c>
      <c r="D562" s="157" t="s">
        <v>927</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928</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929</v>
      </c>
      <c r="E564" s="1373">
        <f t="shared" si="126"/>
        <v>0</v>
      </c>
      <c r="F564" s="445">
        <v>0</v>
      </c>
      <c r="G564" s="446">
        <v>0</v>
      </c>
      <c r="H564" s="586">
        <v>0</v>
      </c>
      <c r="I564" s="445">
        <v>0</v>
      </c>
      <c r="J564" s="446">
        <v>0</v>
      </c>
      <c r="K564" s="586">
        <v>0</v>
      </c>
      <c r="L564" s="1373">
        <f t="shared" si="118"/>
        <v>0</v>
      </c>
      <c r="M564" s="7" t="str">
        <f t="shared" si="124"/>
        <v/>
      </c>
      <c r="N564" s="514"/>
    </row>
    <row r="565" spans="1:14" ht="18.75" hidden="1" customHeight="1">
      <c r="A565" s="36"/>
      <c r="B565" s="149"/>
      <c r="C565" s="448">
        <v>9355</v>
      </c>
      <c r="D565" s="626" t="s">
        <v>930</v>
      </c>
      <c r="E565" s="1387">
        <f t="shared" si="126"/>
        <v>0</v>
      </c>
      <c r="F565" s="1547">
        <v>0</v>
      </c>
      <c r="G565" s="1547">
        <v>0</v>
      </c>
      <c r="H565" s="574">
        <v>0</v>
      </c>
      <c r="I565" s="1547">
        <v>0</v>
      </c>
      <c r="J565" s="1547">
        <v>0</v>
      </c>
      <c r="K565" s="574">
        <v>0</v>
      </c>
      <c r="L565" s="1387">
        <f t="shared" si="118"/>
        <v>0</v>
      </c>
      <c r="M565" s="7" t="str">
        <f t="shared" si="124"/>
        <v/>
      </c>
      <c r="N565" s="514"/>
    </row>
    <row r="566" spans="1:14" ht="18.75" hidden="1" customHeight="1">
      <c r="A566" s="44">
        <v>462</v>
      </c>
      <c r="B566" s="149"/>
      <c r="C566" s="443">
        <v>9356</v>
      </c>
      <c r="D566" s="627" t="s">
        <v>931</v>
      </c>
      <c r="E566" s="1373">
        <f t="shared" si="126"/>
        <v>0</v>
      </c>
      <c r="F566" s="1547">
        <v>0</v>
      </c>
      <c r="G566" s="1547">
        <v>0</v>
      </c>
      <c r="H566" s="586">
        <v>0</v>
      </c>
      <c r="I566" s="1547">
        <v>0</v>
      </c>
      <c r="J566" s="1547">
        <v>0</v>
      </c>
      <c r="K566" s="586">
        <v>0</v>
      </c>
      <c r="L566" s="1373">
        <f t="shared" si="118"/>
        <v>0</v>
      </c>
      <c r="M566" s="7" t="str">
        <f t="shared" si="124"/>
        <v/>
      </c>
      <c r="N566" s="514"/>
    </row>
    <row r="567" spans="1:14" ht="18.75" hidden="1" customHeight="1">
      <c r="A567" s="44">
        <v>462</v>
      </c>
      <c r="B567" s="149"/>
      <c r="C567" s="448">
        <v>9395</v>
      </c>
      <c r="D567" s="462" t="s">
        <v>932</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933</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1905" t="s">
        <v>934</v>
      </c>
      <c r="D569" s="1905"/>
      <c r="E569" s="567">
        <f t="shared" ref="E569:L569" si="130">SUM(E570:E588)</f>
        <v>0</v>
      </c>
      <c r="F569" s="576">
        <f t="shared" si="130"/>
        <v>0</v>
      </c>
      <c r="G569" s="569">
        <f t="shared" si="130"/>
        <v>0</v>
      </c>
      <c r="H569" s="570">
        <f>SUM(H570:H588)</f>
        <v>0</v>
      </c>
      <c r="I569" s="576">
        <f t="shared" si="130"/>
        <v>-554019.35</v>
      </c>
      <c r="J569" s="569">
        <f t="shared" si="130"/>
        <v>0</v>
      </c>
      <c r="K569" s="570">
        <f t="shared" si="130"/>
        <v>0</v>
      </c>
      <c r="L569" s="567">
        <f t="shared" si="130"/>
        <v>-554019.35</v>
      </c>
      <c r="M569" s="7">
        <f t="shared" si="124"/>
        <v>1</v>
      </c>
      <c r="N569" s="514"/>
    </row>
    <row r="570" spans="1:14" ht="18.75" hidden="1" customHeight="1">
      <c r="A570" s="36">
        <v>475</v>
      </c>
      <c r="B570" s="149"/>
      <c r="C570" s="150">
        <v>9501</v>
      </c>
      <c r="D570" s="187" t="s">
        <v>807</v>
      </c>
      <c r="E570" s="1367">
        <f t="shared" si="126"/>
        <v>0</v>
      </c>
      <c r="F570" s="152">
        <v>0</v>
      </c>
      <c r="G570" s="153">
        <v>0</v>
      </c>
      <c r="H570" s="573">
        <v>0</v>
      </c>
      <c r="I570" s="152">
        <v>0</v>
      </c>
      <c r="J570" s="153">
        <v>0</v>
      </c>
      <c r="K570" s="573">
        <v>0</v>
      </c>
      <c r="L570" s="1367">
        <f t="shared" si="118"/>
        <v>0</v>
      </c>
      <c r="M570" s="7" t="str">
        <f t="shared" si="124"/>
        <v/>
      </c>
      <c r="N570" s="514"/>
    </row>
    <row r="571" spans="1:14" ht="18.75" hidden="1" customHeight="1">
      <c r="A571" s="36">
        <v>480</v>
      </c>
      <c r="B571" s="149"/>
      <c r="C571" s="156">
        <v>9502</v>
      </c>
      <c r="D571" s="593" t="s">
        <v>808</v>
      </c>
      <c r="E571" s="1368">
        <f t="shared" si="126"/>
        <v>0</v>
      </c>
      <c r="F571" s="158">
        <v>0</v>
      </c>
      <c r="G571" s="159">
        <v>0</v>
      </c>
      <c r="H571" s="574">
        <v>0</v>
      </c>
      <c r="I571" s="158">
        <v>0</v>
      </c>
      <c r="J571" s="159">
        <v>0</v>
      </c>
      <c r="K571" s="574">
        <v>0</v>
      </c>
      <c r="L571" s="1368">
        <f t="shared" ref="L571:L588" si="131">I571+J571+K571</f>
        <v>0</v>
      </c>
      <c r="M571" s="7" t="str">
        <f t="shared" si="124"/>
        <v/>
      </c>
      <c r="N571" s="514"/>
    </row>
    <row r="572" spans="1:14" ht="18.75" hidden="1" customHeight="1">
      <c r="A572" s="36">
        <v>485</v>
      </c>
      <c r="B572" s="149"/>
      <c r="C572" s="156">
        <v>9503</v>
      </c>
      <c r="D572" s="593" t="s">
        <v>848</v>
      </c>
      <c r="E572" s="1368">
        <f t="shared" si="126"/>
        <v>0</v>
      </c>
      <c r="F572" s="158">
        <v>0</v>
      </c>
      <c r="G572" s="159">
        <v>0</v>
      </c>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849</v>
      </c>
      <c r="E573" s="1368">
        <f t="shared" si="126"/>
        <v>0</v>
      </c>
      <c r="F573" s="158"/>
      <c r="G573" s="159"/>
      <c r="H573" s="574">
        <v>0</v>
      </c>
      <c r="I573" s="158"/>
      <c r="J573" s="159"/>
      <c r="K573" s="574">
        <v>0</v>
      </c>
      <c r="L573" s="1368">
        <f t="shared" si="131"/>
        <v>0</v>
      </c>
      <c r="M573" s="7" t="str">
        <f t="shared" si="124"/>
        <v/>
      </c>
      <c r="N573" s="514"/>
    </row>
    <row r="574" spans="1:14" ht="18.75" hidden="1" customHeight="1">
      <c r="A574" s="36">
        <v>495</v>
      </c>
      <c r="B574" s="149"/>
      <c r="C574" s="156">
        <v>9505</v>
      </c>
      <c r="D574" s="593" t="s">
        <v>809</v>
      </c>
      <c r="E574" s="1368">
        <f t="shared" si="126"/>
        <v>0</v>
      </c>
      <c r="F574" s="158">
        <v>0</v>
      </c>
      <c r="G574" s="159">
        <v>0</v>
      </c>
      <c r="H574" s="574">
        <v>0</v>
      </c>
      <c r="I574" s="158">
        <v>0</v>
      </c>
      <c r="J574" s="159">
        <v>0</v>
      </c>
      <c r="K574" s="574">
        <v>0</v>
      </c>
      <c r="L574" s="1368">
        <f t="shared" si="131"/>
        <v>0</v>
      </c>
      <c r="M574" s="7" t="str">
        <f t="shared" si="124"/>
        <v/>
      </c>
      <c r="N574" s="514"/>
    </row>
    <row r="575" spans="1:14" ht="18.75" hidden="1" customHeight="1">
      <c r="A575" s="36">
        <v>500</v>
      </c>
      <c r="B575" s="149"/>
      <c r="C575" s="156">
        <v>9506</v>
      </c>
      <c r="D575" s="593" t="s">
        <v>810</v>
      </c>
      <c r="E575" s="1371">
        <f t="shared" si="126"/>
        <v>0</v>
      </c>
      <c r="F575" s="158"/>
      <c r="G575" s="159"/>
      <c r="H575" s="575">
        <v>0</v>
      </c>
      <c r="I575" s="158"/>
      <c r="J575" s="159"/>
      <c r="K575" s="575">
        <v>0</v>
      </c>
      <c r="L575" s="1371">
        <f t="shared" si="131"/>
        <v>0</v>
      </c>
      <c r="M575" s="7" t="str">
        <f t="shared" si="124"/>
        <v/>
      </c>
      <c r="N575" s="514"/>
    </row>
    <row r="576" spans="1:14" ht="18.75" customHeight="1">
      <c r="A576" s="36">
        <v>505</v>
      </c>
      <c r="B576" s="149"/>
      <c r="C576" s="156">
        <v>9507</v>
      </c>
      <c r="D576" s="593" t="s">
        <v>811</v>
      </c>
      <c r="E576" s="1381">
        <f t="shared" si="126"/>
        <v>0</v>
      </c>
      <c r="F576" s="152">
        <v>0</v>
      </c>
      <c r="G576" s="153">
        <v>0</v>
      </c>
      <c r="H576" s="1566">
        <v>0</v>
      </c>
      <c r="I576" s="152">
        <v>-554019.35</v>
      </c>
      <c r="J576" s="153">
        <v>0</v>
      </c>
      <c r="K576" s="1566">
        <v>0</v>
      </c>
      <c r="L576" s="1381">
        <f t="shared" si="131"/>
        <v>-554019.35</v>
      </c>
      <c r="M576" s="7">
        <f t="shared" si="124"/>
        <v>1</v>
      </c>
      <c r="N576" s="514"/>
    </row>
    <row r="577" spans="1:14" ht="18.75" hidden="1" customHeight="1">
      <c r="A577" s="36">
        <v>510</v>
      </c>
      <c r="B577" s="149"/>
      <c r="C577" s="156">
        <v>9508</v>
      </c>
      <c r="D577" s="593" t="s">
        <v>812</v>
      </c>
      <c r="E577" s="1368">
        <f t="shared" si="126"/>
        <v>0</v>
      </c>
      <c r="F577" s="158">
        <v>0</v>
      </c>
      <c r="G577" s="159">
        <v>0</v>
      </c>
      <c r="H577" s="574">
        <v>0</v>
      </c>
      <c r="I577" s="158">
        <v>0</v>
      </c>
      <c r="J577" s="159">
        <v>0</v>
      </c>
      <c r="K577" s="574">
        <v>0</v>
      </c>
      <c r="L577" s="1368">
        <f t="shared" si="131"/>
        <v>0</v>
      </c>
      <c r="M577" s="7" t="str">
        <f t="shared" si="124"/>
        <v/>
      </c>
      <c r="N577" s="514"/>
    </row>
    <row r="578" spans="1:14" ht="18.75" hidden="1" customHeight="1">
      <c r="A578" s="36">
        <v>515</v>
      </c>
      <c r="B578" s="149"/>
      <c r="C578" s="156">
        <v>9509</v>
      </c>
      <c r="D578" s="593" t="s">
        <v>850</v>
      </c>
      <c r="E578" s="1368">
        <f t="shared" si="126"/>
        <v>0</v>
      </c>
      <c r="F578" s="158">
        <v>0</v>
      </c>
      <c r="G578" s="159">
        <v>0</v>
      </c>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851</v>
      </c>
      <c r="E579" s="1368">
        <f t="shared" si="126"/>
        <v>0</v>
      </c>
      <c r="F579" s="158"/>
      <c r="G579" s="159"/>
      <c r="H579" s="574">
        <v>0</v>
      </c>
      <c r="I579" s="158"/>
      <c r="J579" s="159"/>
      <c r="K579" s="574">
        <v>0</v>
      </c>
      <c r="L579" s="1368">
        <f t="shared" si="131"/>
        <v>0</v>
      </c>
      <c r="M579" s="7" t="str">
        <f t="shared" si="124"/>
        <v/>
      </c>
      <c r="N579" s="514"/>
    </row>
    <row r="580" spans="1:14" ht="18.75" hidden="1" customHeight="1">
      <c r="A580" s="36">
        <v>525</v>
      </c>
      <c r="B580" s="149"/>
      <c r="C580" s="156">
        <v>9511</v>
      </c>
      <c r="D580" s="593" t="s">
        <v>813</v>
      </c>
      <c r="E580" s="1368">
        <f t="shared" si="126"/>
        <v>0</v>
      </c>
      <c r="F580" s="158">
        <v>0</v>
      </c>
      <c r="G580" s="159">
        <v>0</v>
      </c>
      <c r="H580" s="574">
        <v>0</v>
      </c>
      <c r="I580" s="158">
        <v>0</v>
      </c>
      <c r="J580" s="159">
        <v>0</v>
      </c>
      <c r="K580" s="574">
        <v>0</v>
      </c>
      <c r="L580" s="1368">
        <f t="shared" si="131"/>
        <v>0</v>
      </c>
      <c r="M580" s="7" t="str">
        <f t="shared" si="124"/>
        <v/>
      </c>
      <c r="N580" s="514"/>
    </row>
    <row r="581" spans="1:14" ht="18.75" hidden="1" customHeight="1">
      <c r="A581" s="36">
        <v>530</v>
      </c>
      <c r="B581" s="149"/>
      <c r="C581" s="156">
        <v>9512</v>
      </c>
      <c r="D581" s="593" t="s">
        <v>814</v>
      </c>
      <c r="E581" s="1368">
        <f t="shared" si="126"/>
        <v>0</v>
      </c>
      <c r="F581" s="158"/>
      <c r="G581" s="159"/>
      <c r="H581" s="574">
        <v>0</v>
      </c>
      <c r="I581" s="158"/>
      <c r="J581" s="159"/>
      <c r="K581" s="574">
        <v>0</v>
      </c>
      <c r="L581" s="1368">
        <f t="shared" si="131"/>
        <v>0</v>
      </c>
      <c r="M581" s="7" t="str">
        <f t="shared" si="124"/>
        <v/>
      </c>
      <c r="N581" s="514"/>
    </row>
    <row r="582" spans="1:14" ht="18.75" hidden="1" customHeight="1">
      <c r="A582" s="36">
        <v>535</v>
      </c>
      <c r="B582" s="149"/>
      <c r="C582" s="162">
        <v>9513</v>
      </c>
      <c r="D582" s="182" t="s">
        <v>815</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816</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935</v>
      </c>
      <c r="E584" s="1370">
        <f>F584+G584+H584</f>
        <v>0</v>
      </c>
      <c r="F584" s="451"/>
      <c r="G584" s="451"/>
      <c r="H584" s="574">
        <v>0</v>
      </c>
      <c r="I584" s="451"/>
      <c r="J584" s="451"/>
      <c r="K584" s="574">
        <v>0</v>
      </c>
      <c r="L584" s="1370">
        <f t="shared" si="131"/>
        <v>0</v>
      </c>
      <c r="M584" s="7" t="str">
        <f t="shared" si="124"/>
        <v/>
      </c>
      <c r="N584" s="514"/>
    </row>
    <row r="585" spans="1:14" ht="18.75" hidden="1" customHeight="1">
      <c r="A585" s="36">
        <v>550</v>
      </c>
      <c r="B585" s="149"/>
      <c r="C585" s="156">
        <v>9522</v>
      </c>
      <c r="D585" s="631" t="s">
        <v>936</v>
      </c>
      <c r="E585" s="1368">
        <f t="shared" si="126"/>
        <v>0</v>
      </c>
      <c r="F585" s="158"/>
      <c r="G585" s="159"/>
      <c r="H585" s="574">
        <v>0</v>
      </c>
      <c r="I585" s="158"/>
      <c r="J585" s="159"/>
      <c r="K585" s="574">
        <v>0</v>
      </c>
      <c r="L585" s="1368">
        <f t="shared" si="131"/>
        <v>0</v>
      </c>
      <c r="M585" s="7" t="str">
        <f t="shared" si="124"/>
        <v/>
      </c>
      <c r="N585" s="514"/>
    </row>
    <row r="586" spans="1:14" ht="18.75" hidden="1" customHeight="1">
      <c r="A586" s="36">
        <v>555</v>
      </c>
      <c r="B586" s="149"/>
      <c r="C586" s="156">
        <v>9528</v>
      </c>
      <c r="D586" s="631" t="s">
        <v>937</v>
      </c>
      <c r="E586" s="1368">
        <f t="shared" si="126"/>
        <v>0</v>
      </c>
      <c r="F586" s="158"/>
      <c r="G586" s="159"/>
      <c r="H586" s="574">
        <v>0</v>
      </c>
      <c r="I586" s="158"/>
      <c r="J586" s="159"/>
      <c r="K586" s="574">
        <v>0</v>
      </c>
      <c r="L586" s="1368">
        <f t="shared" si="131"/>
        <v>0</v>
      </c>
      <c r="M586" s="7" t="str">
        <f t="shared" si="124"/>
        <v/>
      </c>
      <c r="N586" s="514"/>
    </row>
    <row r="587" spans="1:14" ht="18.75" hidden="1" customHeight="1">
      <c r="A587" s="36">
        <v>560</v>
      </c>
      <c r="B587" s="149"/>
      <c r="C587" s="443">
        <v>9529</v>
      </c>
      <c r="D587" s="627" t="s">
        <v>938</v>
      </c>
      <c r="E587" s="1369">
        <f t="shared" si="126"/>
        <v>0</v>
      </c>
      <c r="F587" s="446"/>
      <c r="G587" s="446"/>
      <c r="H587" s="586">
        <v>0</v>
      </c>
      <c r="I587" s="446"/>
      <c r="J587" s="446"/>
      <c r="K587" s="586">
        <v>0</v>
      </c>
      <c r="L587" s="1369">
        <f t="shared" si="131"/>
        <v>0</v>
      </c>
      <c r="M587" s="7" t="str">
        <f t="shared" si="124"/>
        <v/>
      </c>
      <c r="N587" s="514"/>
    </row>
    <row r="588" spans="1:14" ht="31.5" hidden="1">
      <c r="A588" s="36">
        <v>561</v>
      </c>
      <c r="B588" s="149"/>
      <c r="C588" s="464">
        <v>9549</v>
      </c>
      <c r="D588" s="632" t="s">
        <v>817</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1905" t="s">
        <v>939</v>
      </c>
      <c r="D589" s="1894"/>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940</v>
      </c>
      <c r="E590" s="1367">
        <f t="shared" si="126"/>
        <v>0</v>
      </c>
      <c r="F590" s="451"/>
      <c r="G590" s="451"/>
      <c r="H590" s="573">
        <v>0</v>
      </c>
      <c r="I590" s="451"/>
      <c r="J590" s="451"/>
      <c r="K590" s="573">
        <v>0</v>
      </c>
      <c r="L590" s="1367">
        <f>I590+J590+K590</f>
        <v>0</v>
      </c>
      <c r="M590" s="7" t="str">
        <f t="shared" si="124"/>
        <v/>
      </c>
      <c r="N590" s="514"/>
    </row>
    <row r="591" spans="1:14" s="17" customFormat="1" ht="36" hidden="1" customHeight="1">
      <c r="A591" s="43">
        <v>567</v>
      </c>
      <c r="B591" s="181"/>
      <c r="C591" s="619">
        <v>9603</v>
      </c>
      <c r="D591" s="634" t="s">
        <v>941</v>
      </c>
      <c r="E591" s="1369">
        <f t="shared" si="126"/>
        <v>0</v>
      </c>
      <c r="F591" s="451"/>
      <c r="G591" s="451"/>
      <c r="H591" s="574">
        <v>0</v>
      </c>
      <c r="I591" s="451"/>
      <c r="J591" s="451"/>
      <c r="K591" s="574">
        <v>0</v>
      </c>
      <c r="L591" s="1369">
        <f>I591+J591+K591</f>
        <v>0</v>
      </c>
      <c r="M591" s="7" t="str">
        <f t="shared" si="124"/>
        <v/>
      </c>
      <c r="N591" s="514"/>
    </row>
    <row r="592" spans="1:14" s="17" customFormat="1" ht="30.75" hidden="1" customHeight="1">
      <c r="A592" s="43">
        <v>568</v>
      </c>
      <c r="B592" s="181"/>
      <c r="C592" s="448">
        <v>9607</v>
      </c>
      <c r="D592" s="635" t="s">
        <v>942</v>
      </c>
      <c r="E592" s="1370">
        <f t="shared" si="126"/>
        <v>0</v>
      </c>
      <c r="F592" s="451"/>
      <c r="G592" s="451"/>
      <c r="H592" s="574">
        <v>0</v>
      </c>
      <c r="I592" s="451"/>
      <c r="J592" s="451"/>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943</v>
      </c>
      <c r="E593" s="1371">
        <f t="shared" si="126"/>
        <v>0</v>
      </c>
      <c r="F593" s="451"/>
      <c r="G593" s="451"/>
      <c r="H593" s="575">
        <v>0</v>
      </c>
      <c r="I593" s="451"/>
      <c r="J593" s="451"/>
      <c r="K593" s="575">
        <v>0</v>
      </c>
      <c r="L593" s="1371">
        <f>I593+J593+K593</f>
        <v>0</v>
      </c>
      <c r="M593" s="7" t="str">
        <f t="shared" si="133"/>
        <v/>
      </c>
      <c r="N593" s="514"/>
    </row>
    <row r="594" spans="1:14" s="15" customFormat="1" ht="18" hidden="1" customHeight="1">
      <c r="A594" s="39">
        <v>575</v>
      </c>
      <c r="B594" s="566">
        <v>9800</v>
      </c>
      <c r="C594" s="1905" t="s">
        <v>818</v>
      </c>
      <c r="D594" s="1894"/>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795</v>
      </c>
      <c r="E595" s="637">
        <f t="shared" si="126"/>
        <v>0</v>
      </c>
      <c r="F595" s="152">
        <v>0</v>
      </c>
      <c r="G595" s="153">
        <v>0</v>
      </c>
      <c r="H595" s="573">
        <v>0</v>
      </c>
      <c r="I595" s="152">
        <v>0</v>
      </c>
      <c r="J595" s="153">
        <v>0</v>
      </c>
      <c r="K595" s="573">
        <v>0</v>
      </c>
      <c r="L595" s="1367">
        <f>I595+J595+K595</f>
        <v>0</v>
      </c>
      <c r="M595" s="7" t="str">
        <f t="shared" si="133"/>
        <v/>
      </c>
      <c r="N595" s="514"/>
    </row>
    <row r="596" spans="1:14" ht="18.75" hidden="1" customHeight="1">
      <c r="A596" s="36">
        <v>585</v>
      </c>
      <c r="B596" s="571"/>
      <c r="C596" s="156">
        <v>9820</v>
      </c>
      <c r="D596" s="157" t="s">
        <v>796</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797</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798</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2084</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891</v>
      </c>
      <c r="C600" s="648" t="s">
        <v>726</v>
      </c>
      <c r="D600" s="649" t="s">
        <v>944</v>
      </c>
      <c r="E600" s="650">
        <f t="shared" ref="E600:L600" si="135">SUM(E464,E468,E471,E474,E484,E500,E505,E506,E515,E519,E524,E481,E527,E534,E538,E539,E544,E547,E569,E589,E594)</f>
        <v>0</v>
      </c>
      <c r="F600" s="651">
        <f t="shared" si="135"/>
        <v>0</v>
      </c>
      <c r="G600" s="652">
        <f t="shared" si="135"/>
        <v>0</v>
      </c>
      <c r="H600" s="653">
        <f t="shared" si="135"/>
        <v>0</v>
      </c>
      <c r="I600" s="651">
        <f t="shared" si="135"/>
        <v>-554019.35</v>
      </c>
      <c r="J600" s="652">
        <f t="shared" si="135"/>
        <v>0</v>
      </c>
      <c r="K600" s="654">
        <f t="shared" si="135"/>
        <v>0</v>
      </c>
      <c r="L600" s="650">
        <f t="shared" si="135"/>
        <v>-554019.35</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860</v>
      </c>
      <c r="G603" s="1887" t="s">
        <v>2151</v>
      </c>
      <c r="H603" s="1888"/>
      <c r="I603" s="1888"/>
      <c r="J603" s="1889"/>
      <c r="K603" s="103"/>
      <c r="L603" s="228"/>
      <c r="M603" s="7">
        <v>1</v>
      </c>
      <c r="N603" s="514"/>
    </row>
    <row r="604" spans="1:14" ht="18.75" customHeight="1">
      <c r="A604" s="23"/>
      <c r="B604" s="391"/>
      <c r="C604" s="542"/>
      <c r="D604" s="229"/>
      <c r="E604" s="228"/>
      <c r="F604" s="542"/>
      <c r="G604" s="1875" t="s">
        <v>861</v>
      </c>
      <c r="H604" s="1875"/>
      <c r="I604" s="1875"/>
      <c r="J604" s="1875"/>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862</v>
      </c>
      <c r="D606" s="658" t="s">
        <v>2151</v>
      </c>
      <c r="E606" s="659"/>
      <c r="F606" s="218" t="s">
        <v>863</v>
      </c>
      <c r="G606" s="1890" t="s">
        <v>2152</v>
      </c>
      <c r="H606" s="1891"/>
      <c r="I606" s="1891"/>
      <c r="J606" s="1892"/>
      <c r="K606" s="103"/>
      <c r="L606" s="228"/>
      <c r="M606" s="7">
        <v>1</v>
      </c>
      <c r="N606" s="514"/>
    </row>
    <row r="607" spans="1:14" ht="21.75" customHeight="1">
      <c r="A607" s="23"/>
      <c r="B607" s="1873" t="s">
        <v>864</v>
      </c>
      <c r="C607" s="1874"/>
      <c r="D607" s="660" t="s">
        <v>865</v>
      </c>
      <c r="E607" s="661"/>
      <c r="F607" s="662"/>
      <c r="G607" s="1875" t="s">
        <v>861</v>
      </c>
      <c r="H607" s="1875"/>
      <c r="I607" s="1875"/>
      <c r="J607" s="1875"/>
      <c r="K607" s="103"/>
      <c r="L607" s="228"/>
      <c r="M607" s="7">
        <v>1</v>
      </c>
      <c r="N607" s="514"/>
    </row>
    <row r="608" spans="1:14" ht="24.75" customHeight="1">
      <c r="A608" s="36"/>
      <c r="B608" s="1876"/>
      <c r="C608" s="1877"/>
      <c r="D608" s="663" t="s">
        <v>866</v>
      </c>
      <c r="E608" s="664"/>
      <c r="F608" s="665"/>
      <c r="G608" s="666" t="s">
        <v>867</v>
      </c>
      <c r="H608" s="1878"/>
      <c r="I608" s="1879"/>
      <c r="J608" s="1880"/>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868</v>
      </c>
      <c r="H610" s="1878"/>
      <c r="I610" s="1879"/>
      <c r="J610" s="1880"/>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B614" s="6"/>
      <c r="C614" s="6"/>
      <c r="D614" s="517"/>
      <c r="E614" s="38"/>
      <c r="F614" s="38"/>
      <c r="G614" s="38"/>
      <c r="H614" s="38"/>
      <c r="I614" s="38"/>
      <c r="J614" s="38"/>
      <c r="K614" s="38"/>
      <c r="L614" s="38"/>
      <c r="M614" s="7" t="str">
        <f>(IF($E750&lt;&gt;0,$M$2,IF($L750&lt;&gt;0,$M$2,"")))</f>
        <v/>
      </c>
    </row>
    <row r="615" spans="1:241" hidden="1">
      <c r="B615" s="6"/>
      <c r="C615" s="1353"/>
      <c r="D615" s="1354"/>
      <c r="E615" s="38"/>
      <c r="F615" s="38"/>
      <c r="G615" s="38"/>
      <c r="H615" s="38"/>
      <c r="I615" s="38"/>
      <c r="J615" s="38"/>
      <c r="K615" s="38"/>
      <c r="L615" s="38"/>
      <c r="M615" s="7" t="str">
        <f>(IF($E750&lt;&gt;0,$M$2,IF($L750&lt;&gt;0,$M$2,"")))</f>
        <v/>
      </c>
    </row>
    <row r="616" spans="1:241" hidden="1">
      <c r="B616" s="1865" t="str">
        <f>$B$7</f>
        <v>ОТЧЕТНИ ДАННИ ПО ЕБК ЗА ИЗПЪЛНЕНИЕТО НА БЮДЖЕТА</v>
      </c>
      <c r="C616" s="1866"/>
      <c r="D616" s="1866"/>
      <c r="E616" s="242"/>
      <c r="F616" s="242"/>
      <c r="G616" s="237"/>
      <c r="H616" s="237"/>
      <c r="I616" s="237"/>
      <c r="J616" s="237"/>
      <c r="K616" s="237"/>
      <c r="L616" s="237"/>
      <c r="M616" s="7" t="str">
        <f>(IF($E750&lt;&gt;0,$M$2,IF($L750&lt;&gt;0,$M$2,"")))</f>
        <v/>
      </c>
    </row>
    <row r="617" spans="1:241" hidden="1">
      <c r="B617" s="228"/>
      <c r="C617" s="391"/>
      <c r="D617" s="400"/>
      <c r="E617" s="406" t="s">
        <v>457</v>
      </c>
      <c r="F617" s="406" t="s">
        <v>819</v>
      </c>
      <c r="G617" s="237"/>
      <c r="H617" s="1350" t="s">
        <v>1234</v>
      </c>
      <c r="I617" s="1351"/>
      <c r="J617" s="1352"/>
      <c r="K617" s="237"/>
      <c r="L617" s="237"/>
      <c r="M617" s="7" t="str">
        <f>(IF($E750&lt;&gt;0,$M$2,IF($L750&lt;&gt;0,$M$2,"")))</f>
        <v/>
      </c>
    </row>
    <row r="618" spans="1:241" ht="18.75" hidden="1">
      <c r="B618" s="1867" t="str">
        <f>$B$9</f>
        <v>ДГ Радост Каблешково</v>
      </c>
      <c r="C618" s="1868"/>
      <c r="D618" s="1869"/>
      <c r="E618" s="115">
        <f>$E$9</f>
        <v>45658</v>
      </c>
      <c r="F618" s="226">
        <f>$F$9</f>
        <v>45747</v>
      </c>
      <c r="G618" s="237"/>
      <c r="H618" s="237"/>
      <c r="I618" s="237"/>
      <c r="J618" s="237"/>
      <c r="K618" s="237"/>
      <c r="L618" s="237"/>
      <c r="M618" s="7" t="str">
        <f>(IF($E750&lt;&gt;0,$M$2,IF($L750&lt;&gt;0,$M$2,"")))</f>
        <v/>
      </c>
    </row>
    <row r="619" spans="1:241" hidden="1">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B620" s="227"/>
      <c r="C620" s="228"/>
      <c r="D620" s="229"/>
      <c r="E620" s="237"/>
      <c r="F620" s="237"/>
      <c r="G620" s="237"/>
      <c r="H620" s="237"/>
      <c r="I620" s="237"/>
      <c r="J620" s="237"/>
      <c r="K620" s="237"/>
      <c r="L620" s="237"/>
      <c r="M620" s="7" t="str">
        <f>(IF($E750&lt;&gt;0,$M$2,IF($L750&lt;&gt;0,$M$2,"")))</f>
        <v/>
      </c>
    </row>
    <row r="621" spans="1:241" ht="19.5" hidden="1">
      <c r="B621" s="1870" t="str">
        <f>$B$12</f>
        <v>Поморие</v>
      </c>
      <c r="C621" s="1871"/>
      <c r="D621" s="1872"/>
      <c r="E621" s="410" t="s">
        <v>874</v>
      </c>
      <c r="F621" s="1348" t="str">
        <f>$F$12</f>
        <v>5207</v>
      </c>
      <c r="G621" s="237"/>
      <c r="H621" s="237"/>
      <c r="I621" s="237"/>
      <c r="J621" s="237"/>
      <c r="K621" s="237"/>
      <c r="L621" s="237"/>
      <c r="M621" s="7" t="str">
        <f>(IF($E750&lt;&gt;0,$M$2,IF($L750&lt;&gt;0,$M$2,"")))</f>
        <v/>
      </c>
    </row>
    <row r="622" spans="1:241" hidden="1">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B623" s="236"/>
      <c r="C623" s="237"/>
      <c r="D623" s="124" t="s">
        <v>875</v>
      </c>
      <c r="E623" s="238">
        <f>$E$15</f>
        <v>0</v>
      </c>
      <c r="F623" s="414" t="str">
        <f>$F$15</f>
        <v>БЮДЖЕТ</v>
      </c>
      <c r="G623" s="218"/>
      <c r="H623" s="218"/>
      <c r="I623" s="218"/>
      <c r="J623" s="218"/>
      <c r="K623" s="218"/>
      <c r="L623" s="218"/>
      <c r="M623" s="7" t="str">
        <f>(IF($E750&lt;&gt;0,$M$2,IF($L750&lt;&gt;0,$M$2,"")))</f>
        <v/>
      </c>
    </row>
    <row r="624" spans="1:241" hidden="1">
      <c r="B624" s="228"/>
      <c r="C624" s="391"/>
      <c r="D624" s="400"/>
      <c r="E624" s="237"/>
      <c r="F624" s="409"/>
      <c r="G624" s="409"/>
      <c r="H624" s="409"/>
      <c r="I624" s="409"/>
      <c r="J624" s="409"/>
      <c r="K624" s="409"/>
      <c r="L624" s="1365" t="s">
        <v>458</v>
      </c>
      <c r="M624" s="7" t="str">
        <f>(IF($E750&lt;&gt;0,$M$2,IF($L750&lt;&gt;0,$M$2,"")))</f>
        <v/>
      </c>
    </row>
    <row r="625" spans="1:14" ht="24.95" hidden="1" customHeight="1">
      <c r="B625" s="247"/>
      <c r="C625" s="248"/>
      <c r="D625" s="249" t="s">
        <v>698</v>
      </c>
      <c r="E625" s="1853" t="str">
        <f>CONCATENATE("Уточнен план ",$C$3)</f>
        <v>Уточнен план 2025</v>
      </c>
      <c r="F625" s="1854"/>
      <c r="G625" s="1854"/>
      <c r="H625" s="1855"/>
      <c r="I625" s="1856" t="str">
        <f>CONCATENATE("Отчет ",$C$3)</f>
        <v>Отчет 2025</v>
      </c>
      <c r="J625" s="1857"/>
      <c r="K625" s="1857"/>
      <c r="L625" s="1858"/>
      <c r="M625" s="7" t="str">
        <f>(IF($E750&lt;&gt;0,$M$2,IF($L750&lt;&gt;0,$M$2,"")))</f>
        <v/>
      </c>
    </row>
    <row r="626" spans="1:14" ht="54.95" hidden="1" customHeight="1" thickBot="1">
      <c r="B626" s="250" t="s">
        <v>62</v>
      </c>
      <c r="C626" s="251" t="s">
        <v>459</v>
      </c>
      <c r="D626" s="252" t="s">
        <v>699</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570" t="str">
        <f>$L$20</f>
        <v>ОТЧЕТ                                    ОБЩО</v>
      </c>
      <c r="M626" s="7" t="str">
        <f>(IF($E750&lt;&gt;0,$M$2,IF($L750&lt;&gt;0,$M$2,"")))</f>
        <v/>
      </c>
    </row>
    <row r="627" spans="1:14" ht="18.75" hidden="1">
      <c r="B627" s="258"/>
      <c r="C627" s="259"/>
      <c r="D627" s="260" t="s">
        <v>728</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B628" s="1439"/>
      <c r="C628" s="1540" t="e">
        <f>VLOOKUP(D628,OP_LIST2,2,FALSE)</f>
        <v>#N/A</v>
      </c>
      <c r="D628" s="1445"/>
      <c r="E628" s="389"/>
      <c r="F628" s="1429"/>
      <c r="G628" s="1430"/>
      <c r="H628" s="1431"/>
      <c r="I628" s="1429"/>
      <c r="J628" s="1430"/>
      <c r="K628" s="1431"/>
      <c r="L628" s="1428"/>
      <c r="M628" s="7" t="str">
        <f>(IF($E750&lt;&gt;0,$M$2,IF($L750&lt;&gt;0,$M$2,"")))</f>
        <v/>
      </c>
    </row>
    <row r="629" spans="1:14" hidden="1">
      <c r="B629" s="1608" t="s">
        <v>2003</v>
      </c>
      <c r="C629" s="1446">
        <f>VLOOKUP(D630,EBK_DEIN2,2,FALSE)</f>
        <v>1117</v>
      </c>
      <c r="D629" s="1445" t="s">
        <v>777</v>
      </c>
      <c r="E629" s="389"/>
      <c r="F629" s="1432"/>
      <c r="G629" s="1433"/>
      <c r="H629" s="1434"/>
      <c r="I629" s="1432"/>
      <c r="J629" s="1433"/>
      <c r="K629" s="1434"/>
      <c r="L629" s="1428"/>
      <c r="M629" s="7" t="str">
        <f>(IF($E750&lt;&gt;0,$M$2,IF($L750&lt;&gt;0,$M$2,"")))</f>
        <v/>
      </c>
    </row>
    <row r="630" spans="1:14" hidden="1">
      <c r="B630" s="1438"/>
      <c r="C630" s="1531">
        <f>+C629</f>
        <v>1117</v>
      </c>
      <c r="D630" s="1440" t="s">
        <v>380</v>
      </c>
      <c r="E630" s="389"/>
      <c r="F630" s="1432"/>
      <c r="G630" s="1433"/>
      <c r="H630" s="1434"/>
      <c r="I630" s="1432"/>
      <c r="J630" s="1433"/>
      <c r="K630" s="1434"/>
      <c r="L630" s="1428"/>
      <c r="M630" s="7" t="str">
        <f>(IF($E750&lt;&gt;0,$M$2,IF($L750&lt;&gt;0,$M$2,"")))</f>
        <v/>
      </c>
    </row>
    <row r="631" spans="1:14" hidden="1">
      <c r="B631" s="1443"/>
      <c r="C631" s="1441"/>
      <c r="D631" s="1444" t="s">
        <v>700</v>
      </c>
      <c r="E631" s="389"/>
      <c r="F631" s="1435"/>
      <c r="G631" s="1436"/>
      <c r="H631" s="1437"/>
      <c r="I631" s="1435"/>
      <c r="J631" s="1436"/>
      <c r="K631" s="1437"/>
      <c r="L631" s="1428"/>
      <c r="M631" s="7" t="str">
        <f>(IF($E750&lt;&gt;0,$M$2,IF($L750&lt;&gt;0,$M$2,"")))</f>
        <v/>
      </c>
    </row>
    <row r="632" spans="1:14" hidden="1">
      <c r="B632" s="272">
        <v>100</v>
      </c>
      <c r="C632" s="1859" t="s">
        <v>729</v>
      </c>
      <c r="D632" s="1860"/>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B633" s="278"/>
      <c r="C633" s="279">
        <v>101</v>
      </c>
      <c r="D633" s="280" t="s">
        <v>730</v>
      </c>
      <c r="E633" s="281">
        <f>F633+G633+H633</f>
        <v>0</v>
      </c>
      <c r="F633" s="152">
        <v>0</v>
      </c>
      <c r="G633" s="153">
        <v>0</v>
      </c>
      <c r="H633" s="1406">
        <v>0</v>
      </c>
      <c r="I633" s="152">
        <v>0</v>
      </c>
      <c r="J633" s="153">
        <v>0</v>
      </c>
      <c r="K633" s="1406">
        <v>0</v>
      </c>
      <c r="L633" s="281">
        <f>I633+J633+K633</f>
        <v>0</v>
      </c>
      <c r="M633" s="12" t="str">
        <f t="shared" ref="M633:M696" si="137">(IF($E633&lt;&gt;0,$M$2,IF($L633&lt;&gt;0,$M$2,"")))</f>
        <v/>
      </c>
      <c r="N633" s="13"/>
    </row>
    <row r="634" spans="1:14" hidden="1">
      <c r="A634" s="10"/>
      <c r="B634" s="278"/>
      <c r="C634" s="285">
        <v>102</v>
      </c>
      <c r="D634" s="286" t="s">
        <v>731</v>
      </c>
      <c r="E634" s="287">
        <f>F634+G634+H634</f>
        <v>0</v>
      </c>
      <c r="F634" s="173">
        <v>0</v>
      </c>
      <c r="G634" s="174">
        <v>0</v>
      </c>
      <c r="H634" s="1409">
        <v>0</v>
      </c>
      <c r="I634" s="173">
        <v>0</v>
      </c>
      <c r="J634" s="174">
        <v>0</v>
      </c>
      <c r="K634" s="1409">
        <v>0</v>
      </c>
      <c r="L634" s="287">
        <f>I634+J634+K634</f>
        <v>0</v>
      </c>
      <c r="M634" s="12" t="str">
        <f t="shared" si="137"/>
        <v/>
      </c>
      <c r="N634" s="13"/>
    </row>
    <row r="635" spans="1:14" hidden="1">
      <c r="A635" s="10"/>
      <c r="B635" s="272">
        <v>200</v>
      </c>
      <c r="C635" s="1851" t="s">
        <v>732</v>
      </c>
      <c r="D635" s="1852"/>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733</v>
      </c>
      <c r="E636" s="281">
        <f>F636+G636+H636</f>
        <v>0</v>
      </c>
      <c r="F636" s="152">
        <v>0</v>
      </c>
      <c r="G636" s="153">
        <v>0</v>
      </c>
      <c r="H636" s="1406">
        <v>0</v>
      </c>
      <c r="I636" s="152">
        <v>0</v>
      </c>
      <c r="J636" s="153">
        <v>0</v>
      </c>
      <c r="K636" s="1406">
        <v>0</v>
      </c>
      <c r="L636" s="281">
        <f>I636+J636+K636</f>
        <v>0</v>
      </c>
      <c r="M636" s="12" t="str">
        <f t="shared" si="137"/>
        <v/>
      </c>
      <c r="N636" s="13"/>
    </row>
    <row r="637" spans="1:14" hidden="1">
      <c r="A637" s="10"/>
      <c r="B637" s="292"/>
      <c r="C637" s="293">
        <v>202</v>
      </c>
      <c r="D637" s="294" t="s">
        <v>734</v>
      </c>
      <c r="E637" s="295">
        <f>F637+G637+H637</f>
        <v>0</v>
      </c>
      <c r="F637" s="158">
        <v>0</v>
      </c>
      <c r="G637" s="159">
        <v>0</v>
      </c>
      <c r="H637" s="1408">
        <v>0</v>
      </c>
      <c r="I637" s="158">
        <v>0</v>
      </c>
      <c r="J637" s="159">
        <v>0</v>
      </c>
      <c r="K637" s="1408">
        <v>0</v>
      </c>
      <c r="L637" s="295">
        <f>I637+J637+K637</f>
        <v>0</v>
      </c>
      <c r="M637" s="12" t="str">
        <f t="shared" si="137"/>
        <v/>
      </c>
      <c r="N637" s="13"/>
    </row>
    <row r="638" spans="1:14" ht="31.5" hidden="1">
      <c r="A638" s="10"/>
      <c r="B638" s="299"/>
      <c r="C638" s="293">
        <v>205</v>
      </c>
      <c r="D638" s="294" t="s">
        <v>585</v>
      </c>
      <c r="E638" s="295">
        <f>F638+G638+H638</f>
        <v>0</v>
      </c>
      <c r="F638" s="158">
        <v>0</v>
      </c>
      <c r="G638" s="159">
        <v>0</v>
      </c>
      <c r="H638" s="1408">
        <v>0</v>
      </c>
      <c r="I638" s="158">
        <v>0</v>
      </c>
      <c r="J638" s="159">
        <v>0</v>
      </c>
      <c r="K638" s="1408">
        <v>0</v>
      </c>
      <c r="L638" s="295">
        <f>I638+J638+K638</f>
        <v>0</v>
      </c>
      <c r="M638" s="12" t="str">
        <f t="shared" si="137"/>
        <v/>
      </c>
      <c r="N638" s="13"/>
    </row>
    <row r="639" spans="1:14" hidden="1">
      <c r="A639" s="10"/>
      <c r="B639" s="299"/>
      <c r="C639" s="293">
        <v>208</v>
      </c>
      <c r="D639" s="300" t="s">
        <v>586</v>
      </c>
      <c r="E639" s="295">
        <f>F639+G639+H639</f>
        <v>0</v>
      </c>
      <c r="F639" s="158">
        <v>0</v>
      </c>
      <c r="G639" s="159">
        <v>0</v>
      </c>
      <c r="H639" s="1408">
        <v>0</v>
      </c>
      <c r="I639" s="158">
        <v>0</v>
      </c>
      <c r="J639" s="159">
        <v>0</v>
      </c>
      <c r="K639" s="1408">
        <v>0</v>
      </c>
      <c r="L639" s="295">
        <f>I639+J639+K639</f>
        <v>0</v>
      </c>
      <c r="M639" s="12" t="str">
        <f t="shared" si="137"/>
        <v/>
      </c>
      <c r="N639" s="13"/>
    </row>
    <row r="640" spans="1:14" hidden="1">
      <c r="A640" s="10"/>
      <c r="B640" s="291"/>
      <c r="C640" s="285">
        <v>209</v>
      </c>
      <c r="D640" s="301" t="s">
        <v>587</v>
      </c>
      <c r="E640" s="287">
        <f>F640+G640+H640</f>
        <v>0</v>
      </c>
      <c r="F640" s="173">
        <v>0</v>
      </c>
      <c r="G640" s="174">
        <v>0</v>
      </c>
      <c r="H640" s="1409">
        <v>0</v>
      </c>
      <c r="I640" s="173">
        <v>0</v>
      </c>
      <c r="J640" s="174">
        <v>0</v>
      </c>
      <c r="K640" s="1409">
        <v>0</v>
      </c>
      <c r="L640" s="287">
        <f>I640+J640+K640</f>
        <v>0</v>
      </c>
      <c r="M640" s="12" t="str">
        <f t="shared" si="137"/>
        <v/>
      </c>
      <c r="N640" s="13"/>
    </row>
    <row r="641" spans="1:14" hidden="1">
      <c r="A641" s="10"/>
      <c r="B641" s="272">
        <v>500</v>
      </c>
      <c r="C641" s="1861" t="s">
        <v>188</v>
      </c>
      <c r="D641" s="1862"/>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v>0</v>
      </c>
      <c r="G642" s="153">
        <v>0</v>
      </c>
      <c r="H642" s="1406">
        <v>0</v>
      </c>
      <c r="I642" s="152">
        <v>0</v>
      </c>
      <c r="J642" s="153">
        <v>0</v>
      </c>
      <c r="K642" s="1406">
        <v>0</v>
      </c>
      <c r="L642" s="281">
        <f t="shared" ref="L642:L649" si="141">I642+J642+K642</f>
        <v>0</v>
      </c>
      <c r="M642" s="12" t="str">
        <f t="shared" si="137"/>
        <v/>
      </c>
      <c r="N642" s="13"/>
    </row>
    <row r="643" spans="1:14" hidden="1">
      <c r="A643" s="10"/>
      <c r="B643" s="291"/>
      <c r="C643" s="304">
        <v>552</v>
      </c>
      <c r="D643" s="305" t="s">
        <v>893</v>
      </c>
      <c r="E643" s="295">
        <f t="shared" si="140"/>
        <v>0</v>
      </c>
      <c r="F643" s="158">
        <v>0</v>
      </c>
      <c r="G643" s="159">
        <v>0</v>
      </c>
      <c r="H643" s="1408">
        <v>0</v>
      </c>
      <c r="I643" s="158">
        <v>0</v>
      </c>
      <c r="J643" s="159">
        <v>0</v>
      </c>
      <c r="K643" s="1408">
        <v>0</v>
      </c>
      <c r="L643" s="295">
        <f t="shared" si="141"/>
        <v>0</v>
      </c>
      <c r="M643" s="12" t="str">
        <f t="shared" si="137"/>
        <v/>
      </c>
      <c r="N643" s="13"/>
    </row>
    <row r="644" spans="1:14" hidden="1">
      <c r="A644" s="10"/>
      <c r="B644" s="306"/>
      <c r="C644" s="304">
        <v>558</v>
      </c>
      <c r="D644" s="307" t="s">
        <v>855</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v>0</v>
      </c>
      <c r="G645" s="159">
        <v>0</v>
      </c>
      <c r="H645" s="1408">
        <v>0</v>
      </c>
      <c r="I645" s="158">
        <v>0</v>
      </c>
      <c r="J645" s="159">
        <v>0</v>
      </c>
      <c r="K645" s="1408">
        <v>0</v>
      </c>
      <c r="L645" s="295">
        <f t="shared" si="141"/>
        <v>0</v>
      </c>
      <c r="M645" s="12" t="str">
        <f t="shared" si="137"/>
        <v/>
      </c>
      <c r="N645" s="13"/>
    </row>
    <row r="646" spans="1:14" hidden="1">
      <c r="A646" s="10"/>
      <c r="B646" s="306"/>
      <c r="C646" s="304">
        <v>580</v>
      </c>
      <c r="D646" s="305" t="s">
        <v>191</v>
      </c>
      <c r="E646" s="295">
        <f t="shared" si="140"/>
        <v>0</v>
      </c>
      <c r="F646" s="158">
        <v>0</v>
      </c>
      <c r="G646" s="159">
        <v>0</v>
      </c>
      <c r="H646" s="1408">
        <v>0</v>
      </c>
      <c r="I646" s="158">
        <v>0</v>
      </c>
      <c r="J646" s="159">
        <v>0</v>
      </c>
      <c r="K646" s="1408">
        <v>0</v>
      </c>
      <c r="L646" s="295">
        <f t="shared" si="141"/>
        <v>0</v>
      </c>
      <c r="M646" s="12" t="str">
        <f t="shared" si="137"/>
        <v/>
      </c>
      <c r="N646" s="13"/>
    </row>
    <row r="647" spans="1:14" hidden="1">
      <c r="A647" s="10"/>
      <c r="B647" s="291"/>
      <c r="C647" s="304">
        <v>588</v>
      </c>
      <c r="D647" s="305" t="s">
        <v>857</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863" t="s">
        <v>193</v>
      </c>
      <c r="D649" s="1864"/>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851" t="s">
        <v>194</v>
      </c>
      <c r="D650" s="1852"/>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v>0</v>
      </c>
      <c r="G651" s="153">
        <v>0</v>
      </c>
      <c r="H651" s="1406">
        <v>0</v>
      </c>
      <c r="I651" s="152">
        <v>0</v>
      </c>
      <c r="J651" s="153">
        <v>0</v>
      </c>
      <c r="K651" s="1406">
        <v>0</v>
      </c>
      <c r="L651" s="281">
        <f t="shared" ref="L651:L667" si="144">I651+J651+K651</f>
        <v>0</v>
      </c>
      <c r="M651" s="12" t="str">
        <f t="shared" si="137"/>
        <v/>
      </c>
      <c r="N651" s="13"/>
    </row>
    <row r="652" spans="1:14" hidden="1">
      <c r="A652" s="22">
        <v>35</v>
      </c>
      <c r="B652" s="292"/>
      <c r="C652" s="293">
        <v>1012</v>
      </c>
      <c r="D652" s="294" t="s">
        <v>196</v>
      </c>
      <c r="E652" s="295">
        <f t="shared" si="143"/>
        <v>0</v>
      </c>
      <c r="F652" s="158">
        <v>0</v>
      </c>
      <c r="G652" s="159">
        <v>0</v>
      </c>
      <c r="H652" s="1408">
        <v>0</v>
      </c>
      <c r="I652" s="158">
        <v>0</v>
      </c>
      <c r="J652" s="159">
        <v>0</v>
      </c>
      <c r="K652" s="1408">
        <v>0</v>
      </c>
      <c r="L652" s="295">
        <f t="shared" si="144"/>
        <v>0</v>
      </c>
      <c r="M652" s="12" t="str">
        <f t="shared" si="137"/>
        <v/>
      </c>
      <c r="N652" s="13"/>
    </row>
    <row r="653" spans="1:14" hidden="1">
      <c r="A653" s="23">
        <v>40</v>
      </c>
      <c r="B653" s="292"/>
      <c r="C653" s="293">
        <v>1013</v>
      </c>
      <c r="D653" s="294" t="s">
        <v>197</v>
      </c>
      <c r="E653" s="295">
        <f t="shared" si="143"/>
        <v>0</v>
      </c>
      <c r="F653" s="158">
        <v>0</v>
      </c>
      <c r="G653" s="159">
        <v>0</v>
      </c>
      <c r="H653" s="1408">
        <v>0</v>
      </c>
      <c r="I653" s="158">
        <v>0</v>
      </c>
      <c r="J653" s="159">
        <v>0</v>
      </c>
      <c r="K653" s="1408">
        <v>0</v>
      </c>
      <c r="L653" s="295">
        <f t="shared" si="144"/>
        <v>0</v>
      </c>
      <c r="M653" s="12" t="str">
        <f t="shared" si="137"/>
        <v/>
      </c>
      <c r="N653" s="13"/>
    </row>
    <row r="654" spans="1:14" hidden="1">
      <c r="A654" s="23">
        <v>45</v>
      </c>
      <c r="B654" s="292"/>
      <c r="C654" s="293">
        <v>1014</v>
      </c>
      <c r="D654" s="294" t="s">
        <v>198</v>
      </c>
      <c r="E654" s="295">
        <f t="shared" si="143"/>
        <v>0</v>
      </c>
      <c r="F654" s="158">
        <v>0</v>
      </c>
      <c r="G654" s="159">
        <v>0</v>
      </c>
      <c r="H654" s="1408">
        <v>0</v>
      </c>
      <c r="I654" s="158">
        <v>0</v>
      </c>
      <c r="J654" s="159">
        <v>0</v>
      </c>
      <c r="K654" s="1408">
        <v>0</v>
      </c>
      <c r="L654" s="295">
        <f t="shared" si="144"/>
        <v>0</v>
      </c>
      <c r="M654" s="12" t="str">
        <f t="shared" si="137"/>
        <v/>
      </c>
      <c r="N654" s="13"/>
    </row>
    <row r="655" spans="1:14" hidden="1">
      <c r="A655" s="23">
        <v>50</v>
      </c>
      <c r="B655" s="292"/>
      <c r="C655" s="293">
        <v>1015</v>
      </c>
      <c r="D655" s="294" t="s">
        <v>199</v>
      </c>
      <c r="E655" s="295">
        <f t="shared" si="143"/>
        <v>0</v>
      </c>
      <c r="F655" s="158">
        <v>0</v>
      </c>
      <c r="G655" s="159">
        <v>0</v>
      </c>
      <c r="H655" s="1408">
        <v>0</v>
      </c>
      <c r="I655" s="158">
        <v>0</v>
      </c>
      <c r="J655" s="159">
        <v>0</v>
      </c>
      <c r="K655" s="1408">
        <v>0</v>
      </c>
      <c r="L655" s="295">
        <f t="shared" si="144"/>
        <v>0</v>
      </c>
      <c r="M655" s="12" t="str">
        <f t="shared" si="137"/>
        <v/>
      </c>
      <c r="N655" s="13"/>
    </row>
    <row r="656" spans="1:14" hidden="1">
      <c r="A656" s="23">
        <v>55</v>
      </c>
      <c r="B656" s="292"/>
      <c r="C656" s="312">
        <v>1016</v>
      </c>
      <c r="D656" s="313" t="s">
        <v>200</v>
      </c>
      <c r="E656" s="314">
        <f t="shared" si="143"/>
        <v>0</v>
      </c>
      <c r="F656" s="164">
        <v>0</v>
      </c>
      <c r="G656" s="165">
        <v>0</v>
      </c>
      <c r="H656" s="1407">
        <v>0</v>
      </c>
      <c r="I656" s="164">
        <v>0</v>
      </c>
      <c r="J656" s="165">
        <v>0</v>
      </c>
      <c r="K656" s="1407">
        <v>0</v>
      </c>
      <c r="L656" s="314">
        <f t="shared" si="144"/>
        <v>0</v>
      </c>
      <c r="M656" s="12" t="str">
        <f t="shared" si="137"/>
        <v/>
      </c>
      <c r="N656" s="13"/>
    </row>
    <row r="657" spans="1:14" hidden="1">
      <c r="A657" s="23">
        <v>60</v>
      </c>
      <c r="B657" s="278"/>
      <c r="C657" s="318">
        <v>1020</v>
      </c>
      <c r="D657" s="319" t="s">
        <v>201</v>
      </c>
      <c r="E657" s="320">
        <f t="shared" si="143"/>
        <v>0</v>
      </c>
      <c r="F657" s="450">
        <v>0</v>
      </c>
      <c r="G657" s="451">
        <v>0</v>
      </c>
      <c r="H657" s="1416">
        <v>0</v>
      </c>
      <c r="I657" s="450">
        <v>0</v>
      </c>
      <c r="J657" s="451">
        <v>0</v>
      </c>
      <c r="K657" s="1416">
        <v>0</v>
      </c>
      <c r="L657" s="320">
        <f t="shared" si="144"/>
        <v>0</v>
      </c>
      <c r="M657" s="12" t="str">
        <f t="shared" si="137"/>
        <v/>
      </c>
      <c r="N657" s="13"/>
    </row>
    <row r="658" spans="1:14" hidden="1">
      <c r="A658" s="22">
        <v>65</v>
      </c>
      <c r="B658" s="292"/>
      <c r="C658" s="324">
        <v>1030</v>
      </c>
      <c r="D658" s="325" t="s">
        <v>202</v>
      </c>
      <c r="E658" s="326">
        <f t="shared" si="143"/>
        <v>0</v>
      </c>
      <c r="F658" s="445">
        <v>0</v>
      </c>
      <c r="G658" s="446">
        <v>0</v>
      </c>
      <c r="H658" s="1413">
        <v>0</v>
      </c>
      <c r="I658" s="445">
        <v>0</v>
      </c>
      <c r="J658" s="446">
        <v>0</v>
      </c>
      <c r="K658" s="1413">
        <v>0</v>
      </c>
      <c r="L658" s="326">
        <f t="shared" si="144"/>
        <v>0</v>
      </c>
      <c r="M658" s="12" t="str">
        <f t="shared" si="137"/>
        <v/>
      </c>
      <c r="N658" s="13"/>
    </row>
    <row r="659" spans="1:14" hidden="1">
      <c r="A659" s="23">
        <v>70</v>
      </c>
      <c r="B659" s="292"/>
      <c r="C659" s="318">
        <v>1051</v>
      </c>
      <c r="D659" s="331" t="s">
        <v>203</v>
      </c>
      <c r="E659" s="320">
        <f t="shared" si="143"/>
        <v>0</v>
      </c>
      <c r="F659" s="450">
        <v>0</v>
      </c>
      <c r="G659" s="451">
        <v>0</v>
      </c>
      <c r="H659" s="1416">
        <v>0</v>
      </c>
      <c r="I659" s="450">
        <v>0</v>
      </c>
      <c r="J659" s="451">
        <v>0</v>
      </c>
      <c r="K659" s="1416">
        <v>0</v>
      </c>
      <c r="L659" s="320">
        <f t="shared" si="144"/>
        <v>0</v>
      </c>
      <c r="M659" s="12" t="str">
        <f t="shared" si="137"/>
        <v/>
      </c>
      <c r="N659" s="13"/>
    </row>
    <row r="660" spans="1:14" hidden="1">
      <c r="A660" s="23">
        <v>75</v>
      </c>
      <c r="B660" s="292"/>
      <c r="C660" s="293">
        <v>1052</v>
      </c>
      <c r="D660" s="294" t="s">
        <v>204</v>
      </c>
      <c r="E660" s="295">
        <f t="shared" si="143"/>
        <v>0</v>
      </c>
      <c r="F660" s="158">
        <v>0</v>
      </c>
      <c r="G660" s="159"/>
      <c r="H660" s="1408"/>
      <c r="I660" s="158">
        <v>0</v>
      </c>
      <c r="J660" s="159"/>
      <c r="K660" s="1408"/>
      <c r="L660" s="295">
        <f t="shared" si="144"/>
        <v>0</v>
      </c>
      <c r="M660" s="12" t="str">
        <f t="shared" si="137"/>
        <v/>
      </c>
      <c r="N660" s="13"/>
    </row>
    <row r="661" spans="1:14" hidden="1">
      <c r="A661" s="23">
        <v>80</v>
      </c>
      <c r="B661" s="292"/>
      <c r="C661" s="324">
        <v>1053</v>
      </c>
      <c r="D661" s="325" t="s">
        <v>858</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v>0</v>
      </c>
      <c r="G662" s="451">
        <v>0</v>
      </c>
      <c r="H662" s="1416">
        <v>0</v>
      </c>
      <c r="I662" s="450">
        <v>0</v>
      </c>
      <c r="J662" s="451">
        <v>0</v>
      </c>
      <c r="K662" s="1416">
        <v>0</v>
      </c>
      <c r="L662" s="320">
        <f t="shared" si="144"/>
        <v>0</v>
      </c>
      <c r="M662" s="12" t="str">
        <f t="shared" si="137"/>
        <v/>
      </c>
      <c r="N662" s="13"/>
    </row>
    <row r="663" spans="1:14" hidden="1">
      <c r="A663" s="23">
        <v>85</v>
      </c>
      <c r="B663" s="292"/>
      <c r="C663" s="324">
        <v>1063</v>
      </c>
      <c r="D663" s="332" t="s">
        <v>786</v>
      </c>
      <c r="E663" s="326">
        <f t="shared" si="143"/>
        <v>0</v>
      </c>
      <c r="F663" s="445">
        <v>0</v>
      </c>
      <c r="G663" s="446">
        <v>0</v>
      </c>
      <c r="H663" s="1413">
        <v>0</v>
      </c>
      <c r="I663" s="445">
        <v>0</v>
      </c>
      <c r="J663" s="446">
        <v>0</v>
      </c>
      <c r="K663" s="1413">
        <v>0</v>
      </c>
      <c r="L663" s="326">
        <f t="shared" si="144"/>
        <v>0</v>
      </c>
      <c r="M663" s="12" t="str">
        <f t="shared" si="137"/>
        <v/>
      </c>
      <c r="N663" s="13"/>
    </row>
    <row r="664" spans="1:14" hidden="1">
      <c r="A664" s="23">
        <v>90</v>
      </c>
      <c r="B664" s="292"/>
      <c r="C664" s="333">
        <v>1069</v>
      </c>
      <c r="D664" s="334" t="s">
        <v>206</v>
      </c>
      <c r="E664" s="335">
        <f t="shared" si="143"/>
        <v>0</v>
      </c>
      <c r="F664" s="589">
        <v>0</v>
      </c>
      <c r="G664" s="590">
        <v>0</v>
      </c>
      <c r="H664" s="1415">
        <v>0</v>
      </c>
      <c r="I664" s="589">
        <v>0</v>
      </c>
      <c r="J664" s="590">
        <v>0</v>
      </c>
      <c r="K664" s="1415">
        <v>0</v>
      </c>
      <c r="L664" s="335">
        <f t="shared" si="144"/>
        <v>0</v>
      </c>
      <c r="M664" s="12" t="str">
        <f t="shared" si="137"/>
        <v/>
      </c>
      <c r="N664" s="13"/>
    </row>
    <row r="665" spans="1:14" hidden="1">
      <c r="A665" s="23">
        <v>90</v>
      </c>
      <c r="B665" s="278"/>
      <c r="C665" s="318">
        <v>1091</v>
      </c>
      <c r="D665" s="331" t="s">
        <v>894</v>
      </c>
      <c r="E665" s="320">
        <f t="shared" si="143"/>
        <v>0</v>
      </c>
      <c r="F665" s="450">
        <v>0</v>
      </c>
      <c r="G665" s="451">
        <v>0</v>
      </c>
      <c r="H665" s="1416">
        <v>0</v>
      </c>
      <c r="I665" s="450">
        <v>0</v>
      </c>
      <c r="J665" s="451">
        <v>0</v>
      </c>
      <c r="K665" s="1416">
        <v>0</v>
      </c>
      <c r="L665" s="320">
        <f t="shared" si="144"/>
        <v>0</v>
      </c>
      <c r="M665" s="12" t="str">
        <f t="shared" si="137"/>
        <v/>
      </c>
      <c r="N665" s="13"/>
    </row>
    <row r="666" spans="1:14" hidden="1">
      <c r="A666" s="22">
        <v>115</v>
      </c>
      <c r="B666" s="292"/>
      <c r="C666" s="293">
        <v>1092</v>
      </c>
      <c r="D666" s="294" t="s">
        <v>298</v>
      </c>
      <c r="E666" s="295">
        <f t="shared" si="143"/>
        <v>0</v>
      </c>
      <c r="F666" s="158">
        <v>0</v>
      </c>
      <c r="G666" s="159">
        <v>0</v>
      </c>
      <c r="H666" s="1408">
        <v>0</v>
      </c>
      <c r="I666" s="158">
        <v>0</v>
      </c>
      <c r="J666" s="159">
        <v>0</v>
      </c>
      <c r="K666" s="1408">
        <v>0</v>
      </c>
      <c r="L666" s="295">
        <f t="shared" si="144"/>
        <v>0</v>
      </c>
      <c r="M666" s="12" t="str">
        <f t="shared" si="137"/>
        <v/>
      </c>
      <c r="N666" s="13"/>
    </row>
    <row r="667" spans="1:14" hidden="1">
      <c r="A667" s="22">
        <v>125</v>
      </c>
      <c r="B667" s="292"/>
      <c r="C667" s="285">
        <v>1098</v>
      </c>
      <c r="D667" s="339" t="s">
        <v>207</v>
      </c>
      <c r="E667" s="287">
        <f t="shared" si="143"/>
        <v>0</v>
      </c>
      <c r="F667" s="173">
        <v>0</v>
      </c>
      <c r="G667" s="174">
        <v>0</v>
      </c>
      <c r="H667" s="1409">
        <v>0</v>
      </c>
      <c r="I667" s="173">
        <v>0</v>
      </c>
      <c r="J667" s="174">
        <v>0</v>
      </c>
      <c r="K667" s="1409">
        <v>0</v>
      </c>
      <c r="L667" s="287">
        <f t="shared" si="144"/>
        <v>0</v>
      </c>
      <c r="M667" s="12" t="str">
        <f t="shared" si="137"/>
        <v/>
      </c>
      <c r="N667" s="13"/>
    </row>
    <row r="668" spans="1:14" hidden="1">
      <c r="A668" s="23">
        <v>130</v>
      </c>
      <c r="B668" s="272">
        <v>1900</v>
      </c>
      <c r="C668" s="1845" t="s">
        <v>265</v>
      </c>
      <c r="D668" s="1846"/>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895</v>
      </c>
      <c r="E669" s="281">
        <f>F669+G669+H669</f>
        <v>0</v>
      </c>
      <c r="F669" s="152">
        <v>0</v>
      </c>
      <c r="G669" s="153">
        <v>0</v>
      </c>
      <c r="H669" s="1406">
        <v>0</v>
      </c>
      <c r="I669" s="152">
        <v>0</v>
      </c>
      <c r="J669" s="153">
        <v>0</v>
      </c>
      <c r="K669" s="1406">
        <v>0</v>
      </c>
      <c r="L669" s="281">
        <f>I669+J669+K669</f>
        <v>0</v>
      </c>
      <c r="M669" s="12" t="str">
        <f t="shared" si="137"/>
        <v/>
      </c>
      <c r="N669" s="13"/>
    </row>
    <row r="670" spans="1:14" hidden="1">
      <c r="A670" s="23">
        <v>140</v>
      </c>
      <c r="B670" s="341"/>
      <c r="C670" s="293">
        <v>1981</v>
      </c>
      <c r="D670" s="342" t="s">
        <v>896</v>
      </c>
      <c r="E670" s="295">
        <f>F670+G670+H670</f>
        <v>0</v>
      </c>
      <c r="F670" s="158">
        <v>0</v>
      </c>
      <c r="G670" s="159">
        <v>0</v>
      </c>
      <c r="H670" s="1408">
        <v>0</v>
      </c>
      <c r="I670" s="158">
        <v>0</v>
      </c>
      <c r="J670" s="159">
        <v>0</v>
      </c>
      <c r="K670" s="1408">
        <v>0</v>
      </c>
      <c r="L670" s="295">
        <f>I670+J670+K670</f>
        <v>0</v>
      </c>
      <c r="M670" s="12" t="str">
        <f t="shared" si="137"/>
        <v/>
      </c>
      <c r="N670" s="13"/>
    </row>
    <row r="671" spans="1:14" hidden="1">
      <c r="A671" s="23">
        <v>145</v>
      </c>
      <c r="B671" s="292"/>
      <c r="C671" s="285">
        <v>1991</v>
      </c>
      <c r="D671" s="343" t="s">
        <v>897</v>
      </c>
      <c r="E671" s="287">
        <f>F671+G671+H671</f>
        <v>0</v>
      </c>
      <c r="F671" s="173"/>
      <c r="G671" s="174">
        <v>0</v>
      </c>
      <c r="H671" s="1409">
        <v>0</v>
      </c>
      <c r="I671" s="173"/>
      <c r="J671" s="174">
        <v>0</v>
      </c>
      <c r="K671" s="1409">
        <v>0</v>
      </c>
      <c r="L671" s="287">
        <f>I671+J671+K671</f>
        <v>0</v>
      </c>
      <c r="M671" s="12" t="str">
        <f t="shared" si="137"/>
        <v/>
      </c>
      <c r="N671" s="13"/>
    </row>
    <row r="672" spans="1:14" hidden="1">
      <c r="A672" s="23">
        <v>150</v>
      </c>
      <c r="B672" s="272">
        <v>2100</v>
      </c>
      <c r="C672" s="1845" t="s">
        <v>707</v>
      </c>
      <c r="D672" s="1846"/>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v>0</v>
      </c>
      <c r="G673" s="153">
        <v>0</v>
      </c>
      <c r="H673" s="1406">
        <v>0</v>
      </c>
      <c r="I673" s="152">
        <v>0</v>
      </c>
      <c r="J673" s="153">
        <v>0</v>
      </c>
      <c r="K673" s="1406">
        <v>0</v>
      </c>
      <c r="L673" s="281">
        <f>I673+J673+K673</f>
        <v>0</v>
      </c>
      <c r="M673" s="12" t="str">
        <f t="shared" si="137"/>
        <v/>
      </c>
      <c r="N673" s="13"/>
    </row>
    <row r="674" spans="1:14" hidden="1">
      <c r="A674" s="23">
        <v>160</v>
      </c>
      <c r="B674" s="341"/>
      <c r="C674" s="293">
        <v>2120</v>
      </c>
      <c r="D674" s="300" t="s">
        <v>209</v>
      </c>
      <c r="E674" s="295">
        <f>F674+G674+H674</f>
        <v>0</v>
      </c>
      <c r="F674" s="158">
        <v>0</v>
      </c>
      <c r="G674" s="159">
        <v>0</v>
      </c>
      <c r="H674" s="1408">
        <v>0</v>
      </c>
      <c r="I674" s="158">
        <v>0</v>
      </c>
      <c r="J674" s="159">
        <v>0</v>
      </c>
      <c r="K674" s="1408">
        <v>0</v>
      </c>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v>0</v>
      </c>
      <c r="G677" s="174">
        <v>0</v>
      </c>
      <c r="H677" s="1409">
        <v>0</v>
      </c>
      <c r="I677" s="173">
        <v>0</v>
      </c>
      <c r="J677" s="174">
        <v>0</v>
      </c>
      <c r="K677" s="1409">
        <v>0</v>
      </c>
      <c r="L677" s="287">
        <f>I677+J677+K677</f>
        <v>0</v>
      </c>
      <c r="M677" s="12" t="str">
        <f t="shared" si="137"/>
        <v/>
      </c>
      <c r="N677" s="13"/>
    </row>
    <row r="678" spans="1:14" hidden="1">
      <c r="A678" s="23">
        <v>185</v>
      </c>
      <c r="B678" s="272">
        <v>2200</v>
      </c>
      <c r="C678" s="1845" t="s">
        <v>213</v>
      </c>
      <c r="D678" s="1846"/>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299</v>
      </c>
      <c r="E679" s="281">
        <f>F679+G679+H679</f>
        <v>0</v>
      </c>
      <c r="F679" s="152">
        <v>0</v>
      </c>
      <c r="G679" s="153">
        <v>0</v>
      </c>
      <c r="H679" s="1406">
        <v>0</v>
      </c>
      <c r="I679" s="152">
        <v>0</v>
      </c>
      <c r="J679" s="153">
        <v>0</v>
      </c>
      <c r="K679" s="1406">
        <v>0</v>
      </c>
      <c r="L679" s="281">
        <f>I679+J679+K679</f>
        <v>0</v>
      </c>
      <c r="M679" s="12" t="str">
        <f t="shared" si="137"/>
        <v/>
      </c>
      <c r="N679" s="13"/>
    </row>
    <row r="680" spans="1:14" hidden="1">
      <c r="A680" s="23">
        <v>200</v>
      </c>
      <c r="B680" s="292"/>
      <c r="C680" s="285">
        <v>2224</v>
      </c>
      <c r="D680" s="286" t="s">
        <v>214</v>
      </c>
      <c r="E680" s="287">
        <f>F680+G680+H680</f>
        <v>0</v>
      </c>
      <c r="F680" s="173">
        <v>0</v>
      </c>
      <c r="G680" s="174">
        <v>0</v>
      </c>
      <c r="H680" s="1409">
        <v>0</v>
      </c>
      <c r="I680" s="173">
        <v>0</v>
      </c>
      <c r="J680" s="174">
        <v>0</v>
      </c>
      <c r="K680" s="1409">
        <v>0</v>
      </c>
      <c r="L680" s="287">
        <f>I680+J680+K680</f>
        <v>0</v>
      </c>
      <c r="M680" s="12" t="str">
        <f t="shared" si="137"/>
        <v/>
      </c>
      <c r="N680" s="13"/>
    </row>
    <row r="681" spans="1:14" hidden="1">
      <c r="A681" s="23">
        <v>200</v>
      </c>
      <c r="B681" s="272">
        <v>2500</v>
      </c>
      <c r="C681" s="1845" t="s">
        <v>215</v>
      </c>
      <c r="D681" s="1846"/>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849" t="s">
        <v>216</v>
      </c>
      <c r="D682" s="1850"/>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849" t="s">
        <v>217</v>
      </c>
      <c r="D683" s="1850"/>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849" t="s">
        <v>1643</v>
      </c>
      <c r="D684" s="1850"/>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2078</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2079</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2080</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845" t="s">
        <v>218</v>
      </c>
      <c r="D688" s="1846"/>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1935</v>
      </c>
      <c r="E689" s="281">
        <f>F689+G689+H689</f>
        <v>0</v>
      </c>
      <c r="F689" s="152">
        <v>0</v>
      </c>
      <c r="G689" s="153"/>
      <c r="H689" s="1406"/>
      <c r="I689" s="152">
        <v>0</v>
      </c>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1954</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1985</v>
      </c>
      <c r="D697" s="1759"/>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701</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2081</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1996</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845" t="s">
        <v>227</v>
      </c>
      <c r="D703" s="1846"/>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845" t="s">
        <v>228</v>
      </c>
      <c r="D704" s="1846"/>
      <c r="E704" s="310">
        <f t="shared" si="154"/>
        <v>0</v>
      </c>
      <c r="F704" s="1410">
        <v>0</v>
      </c>
      <c r="G704" s="1411">
        <v>0</v>
      </c>
      <c r="H704" s="1412">
        <v>0</v>
      </c>
      <c r="I704" s="1410">
        <v>0</v>
      </c>
      <c r="J704" s="1411">
        <v>0</v>
      </c>
      <c r="K704" s="1412">
        <v>0</v>
      </c>
      <c r="L704" s="310">
        <f t="shared" si="155"/>
        <v>0</v>
      </c>
      <c r="M704" s="12" t="str">
        <f t="shared" si="153"/>
        <v/>
      </c>
      <c r="N704" s="13"/>
    </row>
    <row r="705" spans="1:14" hidden="1">
      <c r="A705" s="22">
        <v>350</v>
      </c>
      <c r="B705" s="272">
        <v>4100</v>
      </c>
      <c r="C705" s="1845" t="s">
        <v>229</v>
      </c>
      <c r="D705" s="1846"/>
      <c r="E705" s="310">
        <f t="shared" si="154"/>
        <v>0</v>
      </c>
      <c r="F705" s="1459">
        <v>0</v>
      </c>
      <c r="G705" s="1459">
        <v>0</v>
      </c>
      <c r="H705" s="1460">
        <v>0</v>
      </c>
      <c r="I705" s="1606">
        <v>0</v>
      </c>
      <c r="J705" s="1459">
        <v>0</v>
      </c>
      <c r="K705" s="1459">
        <v>0</v>
      </c>
      <c r="L705" s="310">
        <f t="shared" si="155"/>
        <v>0</v>
      </c>
      <c r="M705" s="12" t="str">
        <f t="shared" si="153"/>
        <v/>
      </c>
      <c r="N705" s="13"/>
    </row>
    <row r="706" spans="1:14" hidden="1">
      <c r="A706" s="23">
        <v>355</v>
      </c>
      <c r="B706" s="272">
        <v>4200</v>
      </c>
      <c r="C706" s="1845" t="s">
        <v>230</v>
      </c>
      <c r="D706" s="1846"/>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v>0</v>
      </c>
      <c r="G709" s="159">
        <v>0</v>
      </c>
      <c r="H709" s="1408">
        <v>0</v>
      </c>
      <c r="I709" s="158">
        <v>0</v>
      </c>
      <c r="J709" s="159">
        <v>0</v>
      </c>
      <c r="K709" s="1408">
        <v>0</v>
      </c>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v>0</v>
      </c>
      <c r="G712" s="174">
        <v>0</v>
      </c>
      <c r="H712" s="1409">
        <v>0</v>
      </c>
      <c r="I712" s="173">
        <v>0</v>
      </c>
      <c r="J712" s="174">
        <v>0</v>
      </c>
      <c r="K712" s="1409">
        <v>0</v>
      </c>
      <c r="L712" s="287">
        <f t="shared" si="158"/>
        <v>0</v>
      </c>
      <c r="M712" s="12" t="str">
        <f t="shared" si="153"/>
        <v/>
      </c>
      <c r="N712" s="13"/>
    </row>
    <row r="713" spans="1:14" hidden="1">
      <c r="A713" s="23">
        <v>395</v>
      </c>
      <c r="B713" s="272">
        <v>4300</v>
      </c>
      <c r="C713" s="1845" t="s">
        <v>1644</v>
      </c>
      <c r="D713" s="1846"/>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v>0</v>
      </c>
      <c r="G714" s="153">
        <v>0</v>
      </c>
      <c r="H714" s="1406">
        <v>0</v>
      </c>
      <c r="I714" s="152">
        <v>0</v>
      </c>
      <c r="J714" s="153">
        <v>0</v>
      </c>
      <c r="K714" s="1406">
        <v>0</v>
      </c>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845" t="s">
        <v>1641</v>
      </c>
      <c r="D717" s="1846"/>
      <c r="E717" s="310">
        <f t="shared" si="160"/>
        <v>0</v>
      </c>
      <c r="F717" s="1410">
        <v>0</v>
      </c>
      <c r="G717" s="1411">
        <v>0</v>
      </c>
      <c r="H717" s="1412">
        <v>0</v>
      </c>
      <c r="I717" s="1410">
        <v>0</v>
      </c>
      <c r="J717" s="1411">
        <v>0</v>
      </c>
      <c r="K717" s="1412">
        <v>0</v>
      </c>
      <c r="L717" s="310">
        <f t="shared" si="161"/>
        <v>0</v>
      </c>
      <c r="M717" s="12" t="str">
        <f t="shared" si="153"/>
        <v/>
      </c>
      <c r="N717" s="13"/>
    </row>
    <row r="718" spans="1:14" hidden="1">
      <c r="A718" s="14">
        <v>401</v>
      </c>
      <c r="B718" s="272">
        <v>4500</v>
      </c>
      <c r="C718" s="1845" t="s">
        <v>1642</v>
      </c>
      <c r="D718" s="1846"/>
      <c r="E718" s="310">
        <f t="shared" si="160"/>
        <v>0</v>
      </c>
      <c r="F718" s="1410">
        <v>0</v>
      </c>
      <c r="G718" s="1411">
        <v>0</v>
      </c>
      <c r="H718" s="1412">
        <v>0</v>
      </c>
      <c r="I718" s="1410">
        <v>0</v>
      </c>
      <c r="J718" s="1411">
        <v>0</v>
      </c>
      <c r="K718" s="1412">
        <v>0</v>
      </c>
      <c r="L718" s="310">
        <f t="shared" si="161"/>
        <v>0</v>
      </c>
      <c r="M718" s="12" t="str">
        <f t="shared" si="153"/>
        <v/>
      </c>
      <c r="N718" s="13"/>
    </row>
    <row r="719" spans="1:14" hidden="1">
      <c r="A719" s="40">
        <v>404</v>
      </c>
      <c r="B719" s="272">
        <v>4600</v>
      </c>
      <c r="C719" s="1849" t="s">
        <v>240</v>
      </c>
      <c r="D719" s="1850"/>
      <c r="E719" s="310">
        <f t="shared" si="160"/>
        <v>0</v>
      </c>
      <c r="F719" s="1410">
        <v>0</v>
      </c>
      <c r="G719" s="1411">
        <v>0</v>
      </c>
      <c r="H719" s="1412">
        <v>0</v>
      </c>
      <c r="I719" s="1410">
        <v>0</v>
      </c>
      <c r="J719" s="1411">
        <v>0</v>
      </c>
      <c r="K719" s="1412">
        <v>0</v>
      </c>
      <c r="L719" s="310">
        <f t="shared" si="161"/>
        <v>0</v>
      </c>
      <c r="M719" s="12" t="str">
        <f t="shared" si="153"/>
        <v/>
      </c>
      <c r="N719" s="13"/>
    </row>
    <row r="720" spans="1:14" hidden="1">
      <c r="A720" s="40">
        <v>404</v>
      </c>
      <c r="B720" s="272">
        <v>4900</v>
      </c>
      <c r="C720" s="1845" t="s">
        <v>266</v>
      </c>
      <c r="D720" s="1846"/>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267</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268</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843" t="s">
        <v>241</v>
      </c>
      <c r="D723" s="1844"/>
      <c r="E723" s="310">
        <f>F723+G723+H723</f>
        <v>0</v>
      </c>
      <c r="F723" s="1410">
        <v>0</v>
      </c>
      <c r="G723" s="1411">
        <v>0</v>
      </c>
      <c r="H723" s="1412">
        <v>0</v>
      </c>
      <c r="I723" s="1410">
        <v>0</v>
      </c>
      <c r="J723" s="1411">
        <v>0</v>
      </c>
      <c r="K723" s="1412">
        <v>0</v>
      </c>
      <c r="L723" s="310">
        <f>I723+J723+K723</f>
        <v>0</v>
      </c>
      <c r="M723" s="12" t="str">
        <f t="shared" si="153"/>
        <v/>
      </c>
      <c r="N723" s="13"/>
    </row>
    <row r="724" spans="1:14" hidden="1">
      <c r="A724" s="23">
        <v>500</v>
      </c>
      <c r="B724" s="365">
        <v>5200</v>
      </c>
      <c r="C724" s="1843" t="s">
        <v>242</v>
      </c>
      <c r="D724" s="1844"/>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v>0</v>
      </c>
      <c r="G725" s="153">
        <v>0</v>
      </c>
      <c r="H725" s="1406">
        <v>0</v>
      </c>
      <c r="I725" s="152">
        <v>0</v>
      </c>
      <c r="J725" s="153">
        <v>0</v>
      </c>
      <c r="K725" s="1406">
        <v>0</v>
      </c>
      <c r="L725" s="281">
        <f t="shared" ref="L725:L731" si="165">I725+J725+K725</f>
        <v>0</v>
      </c>
      <c r="M725" s="12" t="str">
        <f t="shared" si="153"/>
        <v/>
      </c>
      <c r="N725" s="13"/>
    </row>
    <row r="726" spans="1:14" hidden="1">
      <c r="A726" s="23">
        <v>510</v>
      </c>
      <c r="B726" s="366"/>
      <c r="C726" s="369">
        <v>5202</v>
      </c>
      <c r="D726" s="370" t="s">
        <v>244</v>
      </c>
      <c r="E726" s="295">
        <f t="shared" si="164"/>
        <v>0</v>
      </c>
      <c r="F726" s="158">
        <v>0</v>
      </c>
      <c r="G726" s="159">
        <v>0</v>
      </c>
      <c r="H726" s="1408">
        <v>0</v>
      </c>
      <c r="I726" s="158">
        <v>0</v>
      </c>
      <c r="J726" s="159">
        <v>0</v>
      </c>
      <c r="K726" s="1408">
        <v>0</v>
      </c>
      <c r="L726" s="295">
        <f t="shared" si="165"/>
        <v>0</v>
      </c>
      <c r="M726" s="12" t="str">
        <f t="shared" si="153"/>
        <v/>
      </c>
      <c r="N726" s="13"/>
    </row>
    <row r="727" spans="1:14" hidden="1">
      <c r="A727" s="23">
        <v>515</v>
      </c>
      <c r="B727" s="366"/>
      <c r="C727" s="369">
        <v>5203</v>
      </c>
      <c r="D727" s="370" t="s">
        <v>608</v>
      </c>
      <c r="E727" s="295">
        <f t="shared" si="164"/>
        <v>0</v>
      </c>
      <c r="F727" s="158">
        <v>0</v>
      </c>
      <c r="G727" s="159">
        <v>0</v>
      </c>
      <c r="H727" s="1408">
        <v>0</v>
      </c>
      <c r="I727" s="158">
        <v>0</v>
      </c>
      <c r="J727" s="159">
        <v>0</v>
      </c>
      <c r="K727" s="1408">
        <v>0</v>
      </c>
      <c r="L727" s="295">
        <f t="shared" si="165"/>
        <v>0</v>
      </c>
      <c r="M727" s="12" t="str">
        <f t="shared" si="153"/>
        <v/>
      </c>
      <c r="N727" s="13"/>
    </row>
    <row r="728" spans="1:14" hidden="1">
      <c r="A728" s="23">
        <v>520</v>
      </c>
      <c r="B728" s="366"/>
      <c r="C728" s="369">
        <v>5204</v>
      </c>
      <c r="D728" s="370" t="s">
        <v>609</v>
      </c>
      <c r="E728" s="295">
        <f t="shared" si="164"/>
        <v>0</v>
      </c>
      <c r="F728" s="158">
        <v>0</v>
      </c>
      <c r="G728" s="159">
        <v>0</v>
      </c>
      <c r="H728" s="1408">
        <v>0</v>
      </c>
      <c r="I728" s="158">
        <v>0</v>
      </c>
      <c r="J728" s="159">
        <v>0</v>
      </c>
      <c r="K728" s="1408">
        <v>0</v>
      </c>
      <c r="L728" s="295">
        <f t="shared" si="165"/>
        <v>0</v>
      </c>
      <c r="M728" s="12" t="str">
        <f t="shared" si="153"/>
        <v/>
      </c>
      <c r="N728" s="13"/>
    </row>
    <row r="729" spans="1:14" hidden="1">
      <c r="A729" s="23">
        <v>525</v>
      </c>
      <c r="B729" s="366"/>
      <c r="C729" s="369">
        <v>5205</v>
      </c>
      <c r="D729" s="370" t="s">
        <v>610</v>
      </c>
      <c r="E729" s="295">
        <f t="shared" si="164"/>
        <v>0</v>
      </c>
      <c r="F729" s="158">
        <v>0</v>
      </c>
      <c r="G729" s="159">
        <v>0</v>
      </c>
      <c r="H729" s="1408">
        <v>0</v>
      </c>
      <c r="I729" s="158">
        <v>0</v>
      </c>
      <c r="J729" s="159">
        <v>0</v>
      </c>
      <c r="K729" s="1408">
        <v>0</v>
      </c>
      <c r="L729" s="295">
        <f t="shared" si="165"/>
        <v>0</v>
      </c>
      <c r="M729" s="12" t="str">
        <f t="shared" si="153"/>
        <v/>
      </c>
      <c r="N729" s="13"/>
    </row>
    <row r="730" spans="1:14" hidden="1">
      <c r="A730" s="22">
        <v>635</v>
      </c>
      <c r="B730" s="366"/>
      <c r="C730" s="369">
        <v>5206</v>
      </c>
      <c r="D730" s="370" t="s">
        <v>611</v>
      </c>
      <c r="E730" s="295">
        <f t="shared" si="164"/>
        <v>0</v>
      </c>
      <c r="F730" s="158">
        <v>0</v>
      </c>
      <c r="G730" s="159">
        <v>0</v>
      </c>
      <c r="H730" s="1408">
        <v>0</v>
      </c>
      <c r="I730" s="158">
        <v>0</v>
      </c>
      <c r="J730" s="159">
        <v>0</v>
      </c>
      <c r="K730" s="1408">
        <v>0</v>
      </c>
      <c r="L730" s="295">
        <f t="shared" si="165"/>
        <v>0</v>
      </c>
      <c r="M730" s="12" t="str">
        <f t="shared" si="153"/>
        <v/>
      </c>
      <c r="N730" s="13"/>
    </row>
    <row r="731" spans="1:14" hidden="1">
      <c r="A731" s="23">
        <v>640</v>
      </c>
      <c r="B731" s="366"/>
      <c r="C731" s="371">
        <v>5219</v>
      </c>
      <c r="D731" s="372" t="s">
        <v>612</v>
      </c>
      <c r="E731" s="287">
        <f t="shared" si="164"/>
        <v>0</v>
      </c>
      <c r="F731" s="173">
        <v>0</v>
      </c>
      <c r="G731" s="174">
        <v>0</v>
      </c>
      <c r="H731" s="1409">
        <v>0</v>
      </c>
      <c r="I731" s="173">
        <v>0</v>
      </c>
      <c r="J731" s="174">
        <v>0</v>
      </c>
      <c r="K731" s="1409">
        <v>0</v>
      </c>
      <c r="L731" s="287">
        <f t="shared" si="165"/>
        <v>0</v>
      </c>
      <c r="M731" s="12" t="str">
        <f t="shared" si="153"/>
        <v/>
      </c>
      <c r="N731" s="13"/>
    </row>
    <row r="732" spans="1:14" hidden="1">
      <c r="A732" s="23">
        <v>645</v>
      </c>
      <c r="B732" s="365">
        <v>5300</v>
      </c>
      <c r="C732" s="1843" t="s">
        <v>613</v>
      </c>
      <c r="D732" s="1844"/>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300</v>
      </c>
      <c r="E733" s="281">
        <f>F733+G733+H733</f>
        <v>0</v>
      </c>
      <c r="F733" s="152">
        <v>0</v>
      </c>
      <c r="G733" s="153">
        <v>0</v>
      </c>
      <c r="H733" s="1406">
        <v>0</v>
      </c>
      <c r="I733" s="152">
        <v>0</v>
      </c>
      <c r="J733" s="153">
        <v>0</v>
      </c>
      <c r="K733" s="1406">
        <v>0</v>
      </c>
      <c r="L733" s="281">
        <f>I733+J733+K733</f>
        <v>0</v>
      </c>
      <c r="M733" s="12" t="str">
        <f t="shared" si="153"/>
        <v/>
      </c>
      <c r="N733" s="13"/>
    </row>
    <row r="734" spans="1:14" hidden="1">
      <c r="A734" s="22">
        <v>655</v>
      </c>
      <c r="B734" s="366"/>
      <c r="C734" s="371">
        <v>5309</v>
      </c>
      <c r="D734" s="372" t="s">
        <v>614</v>
      </c>
      <c r="E734" s="287">
        <f>F734+G734+H734</f>
        <v>0</v>
      </c>
      <c r="F734" s="173">
        <v>0</v>
      </c>
      <c r="G734" s="174">
        <v>0</v>
      </c>
      <c r="H734" s="1409">
        <v>0</v>
      </c>
      <c r="I734" s="173">
        <v>0</v>
      </c>
      <c r="J734" s="174">
        <v>0</v>
      </c>
      <c r="K734" s="1409">
        <v>0</v>
      </c>
      <c r="L734" s="287">
        <f>I734+J734+K734</f>
        <v>0</v>
      </c>
      <c r="M734" s="12" t="str">
        <f t="shared" si="153"/>
        <v/>
      </c>
      <c r="N734" s="13"/>
    </row>
    <row r="735" spans="1:14" hidden="1">
      <c r="A735" s="22">
        <v>665</v>
      </c>
      <c r="B735" s="365">
        <v>5400</v>
      </c>
      <c r="C735" s="1843" t="s">
        <v>671</v>
      </c>
      <c r="D735" s="1844"/>
      <c r="E735" s="310">
        <f>F735+G735+H735</f>
        <v>0</v>
      </c>
      <c r="F735" s="1410"/>
      <c r="G735" s="1411">
        <v>0</v>
      </c>
      <c r="H735" s="1412">
        <v>0</v>
      </c>
      <c r="I735" s="1410">
        <v>0</v>
      </c>
      <c r="J735" s="1411"/>
      <c r="K735" s="1412">
        <v>0</v>
      </c>
      <c r="L735" s="310">
        <f>I735+J735+K735</f>
        <v>0</v>
      </c>
      <c r="M735" s="12" t="str">
        <f t="shared" si="153"/>
        <v/>
      </c>
      <c r="N735" s="13"/>
    </row>
    <row r="736" spans="1:14" hidden="1">
      <c r="A736" s="22">
        <v>675</v>
      </c>
      <c r="B736" s="272">
        <v>5500</v>
      </c>
      <c r="C736" s="1845" t="s">
        <v>672</v>
      </c>
      <c r="D736" s="1846"/>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673</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674</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675</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676</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847" t="s">
        <v>898</v>
      </c>
      <c r="D741" s="1848"/>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677</v>
      </c>
      <c r="E742" s="281">
        <f>F742+G742+H742</f>
        <v>0</v>
      </c>
      <c r="F742" s="1459">
        <v>0</v>
      </c>
      <c r="G742" s="1459">
        <v>0</v>
      </c>
      <c r="H742" s="1460">
        <v>0</v>
      </c>
      <c r="I742" s="1606">
        <v>0</v>
      </c>
      <c r="J742" s="1459">
        <v>0</v>
      </c>
      <c r="K742" s="1459">
        <v>0</v>
      </c>
      <c r="L742" s="281">
        <f>I742+J742+K742</f>
        <v>0</v>
      </c>
      <c r="M742" s="12" t="str">
        <f t="shared" si="153"/>
        <v/>
      </c>
      <c r="N742" s="13"/>
    </row>
    <row r="743" spans="1:14" hidden="1">
      <c r="A743" s="23">
        <v>720</v>
      </c>
      <c r="B743" s="366"/>
      <c r="C743" s="373">
        <v>5702</v>
      </c>
      <c r="D743" s="374" t="s">
        <v>678</v>
      </c>
      <c r="E743" s="314">
        <f>F743+G743+H743</f>
        <v>0</v>
      </c>
      <c r="F743" s="1459">
        <v>0</v>
      </c>
      <c r="G743" s="1459">
        <v>0</v>
      </c>
      <c r="H743" s="1460">
        <v>0</v>
      </c>
      <c r="I743" s="1606">
        <v>0</v>
      </c>
      <c r="J743" s="1459">
        <v>0</v>
      </c>
      <c r="K743" s="1459">
        <v>0</v>
      </c>
      <c r="L743" s="314">
        <f>I743+J743+K743</f>
        <v>0</v>
      </c>
      <c r="M743" s="12" t="str">
        <f t="shared" si="153"/>
        <v/>
      </c>
      <c r="N743" s="13"/>
    </row>
    <row r="744" spans="1:14" hidden="1">
      <c r="A744" s="23">
        <v>725</v>
      </c>
      <c r="B744" s="292"/>
      <c r="C744" s="375">
        <v>4071</v>
      </c>
      <c r="D744" s="376" t="s">
        <v>679</v>
      </c>
      <c r="E744" s="377">
        <f>F744+G744+H744</f>
        <v>0</v>
      </c>
      <c r="F744" s="1459">
        <v>0</v>
      </c>
      <c r="G744" s="1459">
        <v>0</v>
      </c>
      <c r="H744" s="1460">
        <v>0</v>
      </c>
      <c r="I744" s="1606">
        <v>0</v>
      </c>
      <c r="J744" s="1459">
        <v>0</v>
      </c>
      <c r="K744" s="1459">
        <v>0</v>
      </c>
      <c r="L744" s="377">
        <f>I744+J744+K744</f>
        <v>0</v>
      </c>
      <c r="M744" s="12" t="str">
        <f t="shared" si="153"/>
        <v/>
      </c>
      <c r="N744" s="13"/>
    </row>
    <row r="745" spans="1:14" hidden="1">
      <c r="A745" s="23">
        <v>730</v>
      </c>
      <c r="B745" s="571"/>
      <c r="C745" s="1841" t="s">
        <v>680</v>
      </c>
      <c r="D745" s="1842"/>
      <c r="E745" s="1426"/>
      <c r="F745" s="1426"/>
      <c r="G745" s="1426"/>
      <c r="H745" s="1426"/>
      <c r="I745" s="1426"/>
      <c r="J745" s="1426"/>
      <c r="K745" s="1426"/>
      <c r="L745" s="1427"/>
      <c r="M745" s="12" t="str">
        <f t="shared" si="153"/>
        <v/>
      </c>
      <c r="N745" s="13"/>
    </row>
    <row r="746" spans="1:14" hidden="1">
      <c r="A746" s="23">
        <v>735</v>
      </c>
      <c r="B746" s="381">
        <v>98</v>
      </c>
      <c r="C746" s="1841" t="s">
        <v>680</v>
      </c>
      <c r="D746" s="1842"/>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726</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652" t="str">
        <f t="shared" si="153"/>
        <v/>
      </c>
      <c r="N750" s="65"/>
    </row>
    <row r="751" spans="1:14" ht="18.75" hidden="1">
      <c r="A751" s="23">
        <v>760</v>
      </c>
      <c r="B751" s="79" t="s">
        <v>120</v>
      </c>
      <c r="C751" s="1"/>
      <c r="L751" s="6"/>
      <c r="M751" s="1652" t="str">
        <f>(IF($E750&lt;&gt;0,$M$2,IF($L750&lt;&gt;0,$M$2,"")))</f>
        <v/>
      </c>
      <c r="N751" s="65"/>
    </row>
    <row r="752" spans="1:14" ht="18.75" hidden="1">
      <c r="A752" s="22">
        <v>765</v>
      </c>
      <c r="B752" s="1355"/>
      <c r="C752" s="1355"/>
      <c r="D752" s="1356"/>
      <c r="E752" s="1355"/>
      <c r="F752" s="1355"/>
      <c r="G752" s="1355"/>
      <c r="H752" s="1355"/>
      <c r="I752" s="1355"/>
      <c r="J752" s="1355"/>
      <c r="K752" s="1355"/>
      <c r="L752" s="1357"/>
      <c r="M752" s="1652"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hidden="1">
      <c r="A754" s="23">
        <v>780</v>
      </c>
      <c r="B754" s="6"/>
      <c r="C754" s="6"/>
      <c r="D754" s="517"/>
      <c r="E754" s="38"/>
      <c r="F754" s="38"/>
      <c r="G754" s="38"/>
      <c r="H754" s="38"/>
      <c r="I754" s="38"/>
      <c r="J754" s="38"/>
      <c r="K754" s="38"/>
      <c r="L754" s="38"/>
      <c r="M754" s="7" t="str">
        <f>(IF($E890&lt;&gt;0,$M$2,IF($L890&lt;&gt;0,$M$2,"")))</f>
        <v/>
      </c>
    </row>
    <row r="755" spans="1:14" hidden="1">
      <c r="A755" s="23">
        <v>785</v>
      </c>
      <c r="B755" s="6"/>
      <c r="C755" s="1353"/>
      <c r="D755" s="1354"/>
      <c r="E755" s="38"/>
      <c r="F755" s="38"/>
      <c r="G755" s="38"/>
      <c r="H755" s="38"/>
      <c r="I755" s="38"/>
      <c r="J755" s="38"/>
      <c r="K755" s="38"/>
      <c r="L755" s="38"/>
      <c r="M755" s="7" t="str">
        <f>(IF($E890&lt;&gt;0,$M$2,IF($L890&lt;&gt;0,$M$2,"")))</f>
        <v/>
      </c>
    </row>
    <row r="756" spans="1:14" hidden="1">
      <c r="A756" s="23">
        <v>790</v>
      </c>
      <c r="B756" s="1865" t="str">
        <f>$B$7</f>
        <v>ОТЧЕТНИ ДАННИ ПО ЕБК ЗА ИЗПЪЛНЕНИЕТО НА БЮДЖЕТА</v>
      </c>
      <c r="C756" s="1866"/>
      <c r="D756" s="1866"/>
      <c r="E756" s="242"/>
      <c r="F756" s="242"/>
      <c r="G756" s="237"/>
      <c r="H756" s="237"/>
      <c r="I756" s="237"/>
      <c r="J756" s="237"/>
      <c r="K756" s="237"/>
      <c r="L756" s="237"/>
      <c r="M756" s="7" t="str">
        <f>(IF($E890&lt;&gt;0,$M$2,IF($L890&lt;&gt;0,$M$2,"")))</f>
        <v/>
      </c>
    </row>
    <row r="757" spans="1:14" hidden="1">
      <c r="A757" s="23">
        <v>795</v>
      </c>
      <c r="B757" s="228"/>
      <c r="C757" s="391"/>
      <c r="D757" s="400"/>
      <c r="E757" s="406" t="s">
        <v>457</v>
      </c>
      <c r="F757" s="406" t="s">
        <v>819</v>
      </c>
      <c r="G757" s="237"/>
      <c r="H757" s="1350" t="s">
        <v>1234</v>
      </c>
      <c r="I757" s="1351"/>
      <c r="J757" s="1352"/>
      <c r="K757" s="237"/>
      <c r="L757" s="237"/>
      <c r="M757" s="7" t="str">
        <f>(IF($E890&lt;&gt;0,$M$2,IF($L890&lt;&gt;0,$M$2,"")))</f>
        <v/>
      </c>
    </row>
    <row r="758" spans="1:14" ht="18.75" hidden="1">
      <c r="A758" s="22">
        <v>805</v>
      </c>
      <c r="B758" s="1867" t="str">
        <f>$B$9</f>
        <v>ДГ Радост Каблешково</v>
      </c>
      <c r="C758" s="1868"/>
      <c r="D758" s="1869"/>
      <c r="E758" s="115">
        <f>$E$9</f>
        <v>45658</v>
      </c>
      <c r="F758" s="226">
        <f>$F$9</f>
        <v>45747</v>
      </c>
      <c r="G758" s="237"/>
      <c r="H758" s="237"/>
      <c r="I758" s="237"/>
      <c r="J758" s="237"/>
      <c r="K758" s="237"/>
      <c r="L758" s="237"/>
      <c r="M758" s="7" t="str">
        <f>(IF($E890&lt;&gt;0,$M$2,IF($L890&lt;&gt;0,$M$2,"")))</f>
        <v/>
      </c>
    </row>
    <row r="759" spans="1:14" hidden="1">
      <c r="A759" s="23">
        <v>810</v>
      </c>
      <c r="B759" s="227" t="str">
        <f>$B$10</f>
        <v>(наименование на разпоредителя с бюджет)</v>
      </c>
      <c r="C759" s="228"/>
      <c r="D759" s="229"/>
      <c r="E759" s="237"/>
      <c r="F759" s="237"/>
      <c r="G759" s="237"/>
      <c r="H759" s="237"/>
      <c r="I759" s="237"/>
      <c r="J759" s="237"/>
      <c r="K759" s="237"/>
      <c r="L759" s="237"/>
      <c r="M759" s="7" t="str">
        <f>(IF($E890&lt;&gt;0,$M$2,IF($L890&lt;&gt;0,$M$2,"")))</f>
        <v/>
      </c>
    </row>
    <row r="760" spans="1:14" hidden="1">
      <c r="A760" s="23">
        <v>815</v>
      </c>
      <c r="B760" s="227"/>
      <c r="C760" s="228"/>
      <c r="D760" s="229"/>
      <c r="E760" s="237"/>
      <c r="F760" s="237"/>
      <c r="G760" s="237"/>
      <c r="H760" s="237"/>
      <c r="I760" s="237"/>
      <c r="J760" s="237"/>
      <c r="K760" s="237"/>
      <c r="L760" s="237"/>
      <c r="M760" s="7" t="str">
        <f>(IF($E890&lt;&gt;0,$M$2,IF($L890&lt;&gt;0,$M$2,"")))</f>
        <v/>
      </c>
    </row>
    <row r="761" spans="1:14" ht="19.5" hidden="1">
      <c r="A761" s="28">
        <v>525</v>
      </c>
      <c r="B761" s="1870" t="str">
        <f>$B$12</f>
        <v>Поморие</v>
      </c>
      <c r="C761" s="1871"/>
      <c r="D761" s="1872"/>
      <c r="E761" s="410" t="s">
        <v>874</v>
      </c>
      <c r="F761" s="1348" t="str">
        <f>$F$12</f>
        <v>5207</v>
      </c>
      <c r="G761" s="237"/>
      <c r="H761" s="237"/>
      <c r="I761" s="237"/>
      <c r="J761" s="237"/>
      <c r="K761" s="237"/>
      <c r="L761" s="237"/>
      <c r="M761" s="7" t="str">
        <f>(IF($E890&lt;&gt;0,$M$2,IF($L890&lt;&gt;0,$M$2,"")))</f>
        <v/>
      </c>
    </row>
    <row r="762" spans="1:14" hidden="1">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t="str">
        <f>(IF($E890&lt;&gt;0,$M$2,IF($L890&lt;&gt;0,$M$2,"")))</f>
        <v/>
      </c>
    </row>
    <row r="763" spans="1:14" ht="19.5" hidden="1">
      <c r="A763" s="23">
        <v>821</v>
      </c>
      <c r="B763" s="236"/>
      <c r="C763" s="237"/>
      <c r="D763" s="124" t="s">
        <v>875</v>
      </c>
      <c r="E763" s="238">
        <f>$E$15</f>
        <v>0</v>
      </c>
      <c r="F763" s="414" t="str">
        <f>$F$15</f>
        <v>БЮДЖЕТ</v>
      </c>
      <c r="G763" s="218"/>
      <c r="H763" s="218"/>
      <c r="I763" s="218"/>
      <c r="J763" s="218"/>
      <c r="K763" s="218"/>
      <c r="L763" s="218"/>
      <c r="M763" s="7" t="str">
        <f>(IF($E890&lt;&gt;0,$M$2,IF($L890&lt;&gt;0,$M$2,"")))</f>
        <v/>
      </c>
    </row>
    <row r="764" spans="1:14" hidden="1">
      <c r="A764" s="23">
        <v>822</v>
      </c>
      <c r="B764" s="228"/>
      <c r="C764" s="391"/>
      <c r="D764" s="400"/>
      <c r="E764" s="237"/>
      <c r="F764" s="409"/>
      <c r="G764" s="409"/>
      <c r="H764" s="409"/>
      <c r="I764" s="409"/>
      <c r="J764" s="409"/>
      <c r="K764" s="409"/>
      <c r="L764" s="1365" t="s">
        <v>458</v>
      </c>
      <c r="M764" s="7" t="str">
        <f>(IF($E890&lt;&gt;0,$M$2,IF($L890&lt;&gt;0,$M$2,"")))</f>
        <v/>
      </c>
    </row>
    <row r="765" spans="1:14" ht="24.95" hidden="1" customHeight="1">
      <c r="A765" s="23">
        <v>823</v>
      </c>
      <c r="B765" s="247"/>
      <c r="C765" s="248"/>
      <c r="D765" s="249" t="s">
        <v>698</v>
      </c>
      <c r="E765" s="1853" t="str">
        <f>CONCATENATE("Уточнен план ",$C$3)</f>
        <v>Уточнен план 2025</v>
      </c>
      <c r="F765" s="1854"/>
      <c r="G765" s="1854"/>
      <c r="H765" s="1855"/>
      <c r="I765" s="1856" t="str">
        <f>CONCATENATE("Отчет ",$C$3)</f>
        <v>Отчет 2025</v>
      </c>
      <c r="J765" s="1857"/>
      <c r="K765" s="1857"/>
      <c r="L765" s="1858"/>
      <c r="M765" s="7" t="str">
        <f>(IF($E890&lt;&gt;0,$M$2,IF($L890&lt;&gt;0,$M$2,"")))</f>
        <v/>
      </c>
    </row>
    <row r="766" spans="1:14" ht="54.95" hidden="1" customHeight="1" thickBot="1">
      <c r="A766" s="23">
        <v>825</v>
      </c>
      <c r="B766" s="250" t="s">
        <v>62</v>
      </c>
      <c r="C766" s="251" t="s">
        <v>459</v>
      </c>
      <c r="D766" s="252" t="s">
        <v>699</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570" t="str">
        <f>$L$20</f>
        <v>ОТЧЕТ                                    ОБЩО</v>
      </c>
      <c r="M766" s="7" t="str">
        <f>(IF($E890&lt;&gt;0,$M$2,IF($L890&lt;&gt;0,$M$2,"")))</f>
        <v/>
      </c>
    </row>
    <row r="767" spans="1:14" ht="18.75" hidden="1">
      <c r="A767" s="23"/>
      <c r="B767" s="258"/>
      <c r="C767" s="259"/>
      <c r="D767" s="260" t="s">
        <v>728</v>
      </c>
      <c r="E767" s="1442" t="str">
        <f>$E$21</f>
        <v>(1)</v>
      </c>
      <c r="F767" s="143" t="str">
        <f>$F$21</f>
        <v>(2)</v>
      </c>
      <c r="G767" s="144" t="str">
        <f>$G$21</f>
        <v>(3)</v>
      </c>
      <c r="H767" s="145" t="str">
        <f>$H$21</f>
        <v>(4)</v>
      </c>
      <c r="I767" s="261" t="str">
        <f>$I$21</f>
        <v>(5)</v>
      </c>
      <c r="J767" s="262" t="str">
        <f>$J$21</f>
        <v>(6)</v>
      </c>
      <c r="K767" s="263" t="str">
        <f>$K$21</f>
        <v>(7)</v>
      </c>
      <c r="L767" s="264" t="str">
        <f>$L$21</f>
        <v>(8)</v>
      </c>
      <c r="M767" s="7" t="str">
        <f>(IF($E890&lt;&gt;0,$M$2,IF($L890&lt;&gt;0,$M$2,"")))</f>
        <v/>
      </c>
    </row>
    <row r="768" spans="1:14" hidden="1">
      <c r="A768" s="23"/>
      <c r="B768" s="1439"/>
      <c r="C768" s="1540" t="e">
        <f>VLOOKUP(D768,OP_LIST2,2,FALSE)</f>
        <v>#N/A</v>
      </c>
      <c r="D768" s="1445"/>
      <c r="E768" s="389"/>
      <c r="F768" s="1429"/>
      <c r="G768" s="1430"/>
      <c r="H768" s="1431"/>
      <c r="I768" s="1429"/>
      <c r="J768" s="1430"/>
      <c r="K768" s="1431"/>
      <c r="L768" s="1428"/>
      <c r="M768" s="7" t="str">
        <f>(IF($E890&lt;&gt;0,$M$2,IF($L890&lt;&gt;0,$M$2,"")))</f>
        <v/>
      </c>
    </row>
    <row r="769" spans="1:14" hidden="1">
      <c r="A769" s="23"/>
      <c r="B769" s="1608" t="s">
        <v>2003</v>
      </c>
      <c r="C769" s="1446">
        <f>VLOOKUP(D770,EBK_DEIN2,2,FALSE)</f>
        <v>1122</v>
      </c>
      <c r="D769" s="1445" t="s">
        <v>777</v>
      </c>
      <c r="E769" s="389"/>
      <c r="F769" s="1432"/>
      <c r="G769" s="1433"/>
      <c r="H769" s="1434"/>
      <c r="I769" s="1432"/>
      <c r="J769" s="1433"/>
      <c r="K769" s="1434"/>
      <c r="L769" s="1428"/>
      <c r="M769" s="7" t="str">
        <f>(IF($E890&lt;&gt;0,$M$2,IF($L890&lt;&gt;0,$M$2,"")))</f>
        <v/>
      </c>
    </row>
    <row r="770" spans="1:14" hidden="1">
      <c r="A770" s="23"/>
      <c r="B770" s="1438"/>
      <c r="C770" s="1531">
        <f>+C769</f>
        <v>1122</v>
      </c>
      <c r="D770" s="1440" t="s">
        <v>382</v>
      </c>
      <c r="E770" s="389"/>
      <c r="F770" s="1432"/>
      <c r="G770" s="1433"/>
      <c r="H770" s="1434"/>
      <c r="I770" s="1432"/>
      <c r="J770" s="1433"/>
      <c r="K770" s="1434"/>
      <c r="L770" s="1428"/>
      <c r="M770" s="7" t="str">
        <f>(IF($E890&lt;&gt;0,$M$2,IF($L890&lt;&gt;0,$M$2,"")))</f>
        <v/>
      </c>
    </row>
    <row r="771" spans="1:14" hidden="1">
      <c r="A771" s="23"/>
      <c r="B771" s="1443"/>
      <c r="C771" s="1441"/>
      <c r="D771" s="1444" t="s">
        <v>700</v>
      </c>
      <c r="E771" s="389"/>
      <c r="F771" s="1435"/>
      <c r="G771" s="1436"/>
      <c r="H771" s="1437"/>
      <c r="I771" s="1435"/>
      <c r="J771" s="1436"/>
      <c r="K771" s="1437"/>
      <c r="L771" s="1428"/>
      <c r="M771" s="7" t="str">
        <f>(IF($E890&lt;&gt;0,$M$2,IF($L890&lt;&gt;0,$M$2,"")))</f>
        <v/>
      </c>
    </row>
    <row r="772" spans="1:14" hidden="1">
      <c r="A772" s="23"/>
      <c r="B772" s="272">
        <v>100</v>
      </c>
      <c r="C772" s="1859" t="s">
        <v>729</v>
      </c>
      <c r="D772" s="1860"/>
      <c r="E772" s="273">
        <f t="shared" ref="E772:L772" si="169">SUM(E773:E774)</f>
        <v>0</v>
      </c>
      <c r="F772" s="274">
        <f t="shared" si="169"/>
        <v>0</v>
      </c>
      <c r="G772" s="275">
        <f t="shared" si="169"/>
        <v>0</v>
      </c>
      <c r="H772" s="276">
        <f>SUM(H773:H774)</f>
        <v>0</v>
      </c>
      <c r="I772" s="274">
        <f t="shared" si="169"/>
        <v>0</v>
      </c>
      <c r="J772" s="275">
        <f t="shared" si="169"/>
        <v>0</v>
      </c>
      <c r="K772" s="276">
        <f t="shared" si="169"/>
        <v>0</v>
      </c>
      <c r="L772" s="273">
        <f t="shared" si="169"/>
        <v>0</v>
      </c>
      <c r="M772" s="12" t="str">
        <f>(IF($E772&lt;&gt;0,$M$2,IF($L772&lt;&gt;0,$M$2,"")))</f>
        <v/>
      </c>
      <c r="N772" s="13"/>
    </row>
    <row r="773" spans="1:14" hidden="1">
      <c r="A773" s="23"/>
      <c r="B773" s="278"/>
      <c r="C773" s="279">
        <v>101</v>
      </c>
      <c r="D773" s="280" t="s">
        <v>730</v>
      </c>
      <c r="E773" s="281">
        <f>F773+G773+H773</f>
        <v>0</v>
      </c>
      <c r="F773" s="152">
        <v>0</v>
      </c>
      <c r="G773" s="153">
        <v>0</v>
      </c>
      <c r="H773" s="1406">
        <v>0</v>
      </c>
      <c r="I773" s="152">
        <v>0</v>
      </c>
      <c r="J773" s="153">
        <v>0</v>
      </c>
      <c r="K773" s="1406">
        <v>0</v>
      </c>
      <c r="L773" s="281">
        <f>I773+J773+K773</f>
        <v>0</v>
      </c>
      <c r="M773" s="12" t="str">
        <f t="shared" ref="M773:M836" si="170">(IF($E773&lt;&gt;0,$M$2,IF($L773&lt;&gt;0,$M$2,"")))</f>
        <v/>
      </c>
      <c r="N773" s="13"/>
    </row>
    <row r="774" spans="1:14" hidden="1">
      <c r="A774" s="10"/>
      <c r="B774" s="278"/>
      <c r="C774" s="285">
        <v>102</v>
      </c>
      <c r="D774" s="286" t="s">
        <v>731</v>
      </c>
      <c r="E774" s="287">
        <f>F774+G774+H774</f>
        <v>0</v>
      </c>
      <c r="F774" s="173">
        <v>0</v>
      </c>
      <c r="G774" s="174">
        <v>0</v>
      </c>
      <c r="H774" s="1409">
        <v>0</v>
      </c>
      <c r="I774" s="173">
        <v>0</v>
      </c>
      <c r="J774" s="174">
        <v>0</v>
      </c>
      <c r="K774" s="1409">
        <v>0</v>
      </c>
      <c r="L774" s="287">
        <f>I774+J774+K774</f>
        <v>0</v>
      </c>
      <c r="M774" s="12" t="str">
        <f t="shared" si="170"/>
        <v/>
      </c>
      <c r="N774" s="13"/>
    </row>
    <row r="775" spans="1:14" hidden="1">
      <c r="A775" s="10"/>
      <c r="B775" s="272">
        <v>200</v>
      </c>
      <c r="C775" s="1851" t="s">
        <v>732</v>
      </c>
      <c r="D775" s="1852"/>
      <c r="E775" s="273">
        <f t="shared" ref="E775:L775" si="171">SUM(E776:E780)</f>
        <v>0</v>
      </c>
      <c r="F775" s="274">
        <f t="shared" si="171"/>
        <v>0</v>
      </c>
      <c r="G775" s="275">
        <f t="shared" si="171"/>
        <v>0</v>
      </c>
      <c r="H775" s="276">
        <f>SUM(H776:H780)</f>
        <v>0</v>
      </c>
      <c r="I775" s="274">
        <f t="shared" si="171"/>
        <v>0</v>
      </c>
      <c r="J775" s="275">
        <f t="shared" si="171"/>
        <v>0</v>
      </c>
      <c r="K775" s="276">
        <f t="shared" si="171"/>
        <v>0</v>
      </c>
      <c r="L775" s="273">
        <f t="shared" si="171"/>
        <v>0</v>
      </c>
      <c r="M775" s="12" t="str">
        <f t="shared" si="170"/>
        <v/>
      </c>
      <c r="N775" s="13"/>
    </row>
    <row r="776" spans="1:14" hidden="1">
      <c r="A776" s="10"/>
      <c r="B776" s="291"/>
      <c r="C776" s="279">
        <v>201</v>
      </c>
      <c r="D776" s="280" t="s">
        <v>733</v>
      </c>
      <c r="E776" s="281">
        <f>F776+G776+H776</f>
        <v>0</v>
      </c>
      <c r="F776" s="152">
        <v>0</v>
      </c>
      <c r="G776" s="153">
        <v>0</v>
      </c>
      <c r="H776" s="1406">
        <v>0</v>
      </c>
      <c r="I776" s="152">
        <v>0</v>
      </c>
      <c r="J776" s="153">
        <v>0</v>
      </c>
      <c r="K776" s="1406">
        <v>0</v>
      </c>
      <c r="L776" s="281">
        <f>I776+J776+K776</f>
        <v>0</v>
      </c>
      <c r="M776" s="12" t="str">
        <f t="shared" si="170"/>
        <v/>
      </c>
      <c r="N776" s="13"/>
    </row>
    <row r="777" spans="1:14" hidden="1">
      <c r="A777" s="10"/>
      <c r="B777" s="292"/>
      <c r="C777" s="293">
        <v>202</v>
      </c>
      <c r="D777" s="294" t="s">
        <v>734</v>
      </c>
      <c r="E777" s="295">
        <f>F777+G777+H777</f>
        <v>0</v>
      </c>
      <c r="F777" s="158">
        <v>0</v>
      </c>
      <c r="G777" s="159">
        <v>0</v>
      </c>
      <c r="H777" s="1408">
        <v>0</v>
      </c>
      <c r="I777" s="158">
        <v>0</v>
      </c>
      <c r="J777" s="159">
        <v>0</v>
      </c>
      <c r="K777" s="1408">
        <v>0</v>
      </c>
      <c r="L777" s="295">
        <f>I777+J777+K777</f>
        <v>0</v>
      </c>
      <c r="M777" s="12" t="str">
        <f t="shared" si="170"/>
        <v/>
      </c>
      <c r="N777" s="13"/>
    </row>
    <row r="778" spans="1:14" ht="31.5" hidden="1">
      <c r="A778" s="10"/>
      <c r="B778" s="299"/>
      <c r="C778" s="293">
        <v>205</v>
      </c>
      <c r="D778" s="294" t="s">
        <v>585</v>
      </c>
      <c r="E778" s="295">
        <f>F778+G778+H778</f>
        <v>0</v>
      </c>
      <c r="F778" s="158">
        <v>0</v>
      </c>
      <c r="G778" s="159">
        <v>0</v>
      </c>
      <c r="H778" s="1408">
        <v>0</v>
      </c>
      <c r="I778" s="158">
        <v>0</v>
      </c>
      <c r="J778" s="159">
        <v>0</v>
      </c>
      <c r="K778" s="1408">
        <v>0</v>
      </c>
      <c r="L778" s="295">
        <f>I778+J778+K778</f>
        <v>0</v>
      </c>
      <c r="M778" s="12" t="str">
        <f t="shared" si="170"/>
        <v/>
      </c>
      <c r="N778" s="13"/>
    </row>
    <row r="779" spans="1:14" hidden="1">
      <c r="A779" s="10"/>
      <c r="B779" s="299"/>
      <c r="C779" s="293">
        <v>208</v>
      </c>
      <c r="D779" s="300" t="s">
        <v>586</v>
      </c>
      <c r="E779" s="295">
        <f>F779+G779+H779</f>
        <v>0</v>
      </c>
      <c r="F779" s="158">
        <v>0</v>
      </c>
      <c r="G779" s="159">
        <v>0</v>
      </c>
      <c r="H779" s="1408">
        <v>0</v>
      </c>
      <c r="I779" s="158">
        <v>0</v>
      </c>
      <c r="J779" s="159">
        <v>0</v>
      </c>
      <c r="K779" s="1408">
        <v>0</v>
      </c>
      <c r="L779" s="295">
        <f>I779+J779+K779</f>
        <v>0</v>
      </c>
      <c r="M779" s="12" t="str">
        <f t="shared" si="170"/>
        <v/>
      </c>
      <c r="N779" s="13"/>
    </row>
    <row r="780" spans="1:14" hidden="1">
      <c r="A780" s="10"/>
      <c r="B780" s="291"/>
      <c r="C780" s="285">
        <v>209</v>
      </c>
      <c r="D780" s="301" t="s">
        <v>587</v>
      </c>
      <c r="E780" s="287">
        <f>F780+G780+H780</f>
        <v>0</v>
      </c>
      <c r="F780" s="173">
        <v>0</v>
      </c>
      <c r="G780" s="174">
        <v>0</v>
      </c>
      <c r="H780" s="1409">
        <v>0</v>
      </c>
      <c r="I780" s="173">
        <v>0</v>
      </c>
      <c r="J780" s="174">
        <v>0</v>
      </c>
      <c r="K780" s="1409">
        <v>0</v>
      </c>
      <c r="L780" s="287">
        <f>I780+J780+K780</f>
        <v>0</v>
      </c>
      <c r="M780" s="12" t="str">
        <f t="shared" si="170"/>
        <v/>
      </c>
      <c r="N780" s="13"/>
    </row>
    <row r="781" spans="1:14" hidden="1">
      <c r="A781" s="10"/>
      <c r="B781" s="272">
        <v>500</v>
      </c>
      <c r="C781" s="1861" t="s">
        <v>188</v>
      </c>
      <c r="D781" s="1862"/>
      <c r="E781" s="273">
        <f t="shared" ref="E781:L781" si="172">SUM(E782:E788)</f>
        <v>0</v>
      </c>
      <c r="F781" s="274">
        <f t="shared" si="172"/>
        <v>0</v>
      </c>
      <c r="G781" s="275">
        <f t="shared" si="172"/>
        <v>0</v>
      </c>
      <c r="H781" s="276">
        <f>SUM(H782:H788)</f>
        <v>0</v>
      </c>
      <c r="I781" s="274">
        <f t="shared" si="172"/>
        <v>0</v>
      </c>
      <c r="J781" s="275">
        <f t="shared" si="172"/>
        <v>0</v>
      </c>
      <c r="K781" s="276">
        <f t="shared" si="172"/>
        <v>0</v>
      </c>
      <c r="L781" s="273">
        <f t="shared" si="172"/>
        <v>0</v>
      </c>
      <c r="M781" s="12" t="str">
        <f t="shared" si="170"/>
        <v/>
      </c>
      <c r="N781" s="13"/>
    </row>
    <row r="782" spans="1:14" ht="18" hidden="1" customHeight="1">
      <c r="A782" s="10"/>
      <c r="B782" s="291"/>
      <c r="C782" s="302">
        <v>551</v>
      </c>
      <c r="D782" s="303" t="s">
        <v>189</v>
      </c>
      <c r="E782" s="281">
        <f t="shared" ref="E782:E789" si="173">F782+G782+H782</f>
        <v>0</v>
      </c>
      <c r="F782" s="152">
        <v>0</v>
      </c>
      <c r="G782" s="153">
        <v>0</v>
      </c>
      <c r="H782" s="1406">
        <v>0</v>
      </c>
      <c r="I782" s="152">
        <v>0</v>
      </c>
      <c r="J782" s="153">
        <v>0</v>
      </c>
      <c r="K782" s="1406">
        <v>0</v>
      </c>
      <c r="L782" s="281">
        <f t="shared" ref="L782:L789" si="174">I782+J782+K782</f>
        <v>0</v>
      </c>
      <c r="M782" s="12" t="str">
        <f t="shared" si="170"/>
        <v/>
      </c>
      <c r="N782" s="13"/>
    </row>
    <row r="783" spans="1:14" hidden="1">
      <c r="A783" s="10"/>
      <c r="B783" s="291"/>
      <c r="C783" s="304">
        <v>552</v>
      </c>
      <c r="D783" s="305" t="s">
        <v>893</v>
      </c>
      <c r="E783" s="295">
        <f t="shared" si="173"/>
        <v>0</v>
      </c>
      <c r="F783" s="158">
        <v>0</v>
      </c>
      <c r="G783" s="159">
        <v>0</v>
      </c>
      <c r="H783" s="1408">
        <v>0</v>
      </c>
      <c r="I783" s="158">
        <v>0</v>
      </c>
      <c r="J783" s="159">
        <v>0</v>
      </c>
      <c r="K783" s="1408">
        <v>0</v>
      </c>
      <c r="L783" s="295">
        <f t="shared" si="174"/>
        <v>0</v>
      </c>
      <c r="M783" s="12" t="str">
        <f t="shared" si="170"/>
        <v/>
      </c>
      <c r="N783" s="13"/>
    </row>
    <row r="784" spans="1:14" hidden="1">
      <c r="A784" s="10"/>
      <c r="B784" s="306"/>
      <c r="C784" s="304">
        <v>558</v>
      </c>
      <c r="D784" s="307" t="s">
        <v>855</v>
      </c>
      <c r="E784" s="295">
        <f>F784+G784+H784</f>
        <v>0</v>
      </c>
      <c r="F784" s="484">
        <v>0</v>
      </c>
      <c r="G784" s="485">
        <v>0</v>
      </c>
      <c r="H784" s="160">
        <v>0</v>
      </c>
      <c r="I784" s="484">
        <v>0</v>
      </c>
      <c r="J784" s="485">
        <v>0</v>
      </c>
      <c r="K784" s="160">
        <v>0</v>
      </c>
      <c r="L784" s="295">
        <f>I784+J784+K784</f>
        <v>0</v>
      </c>
      <c r="M784" s="12" t="str">
        <f t="shared" si="170"/>
        <v/>
      </c>
      <c r="N784" s="13"/>
    </row>
    <row r="785" spans="1:14" hidden="1">
      <c r="A785" s="10"/>
      <c r="B785" s="306"/>
      <c r="C785" s="304">
        <v>560</v>
      </c>
      <c r="D785" s="307" t="s">
        <v>190</v>
      </c>
      <c r="E785" s="295">
        <f t="shared" si="173"/>
        <v>0</v>
      </c>
      <c r="F785" s="158">
        <v>0</v>
      </c>
      <c r="G785" s="159">
        <v>0</v>
      </c>
      <c r="H785" s="1408">
        <v>0</v>
      </c>
      <c r="I785" s="158">
        <v>0</v>
      </c>
      <c r="J785" s="159">
        <v>0</v>
      </c>
      <c r="K785" s="1408">
        <v>0</v>
      </c>
      <c r="L785" s="295">
        <f t="shared" si="174"/>
        <v>0</v>
      </c>
      <c r="M785" s="12" t="str">
        <f t="shared" si="170"/>
        <v/>
      </c>
      <c r="N785" s="13"/>
    </row>
    <row r="786" spans="1:14" hidden="1">
      <c r="A786" s="10"/>
      <c r="B786" s="306"/>
      <c r="C786" s="304">
        <v>580</v>
      </c>
      <c r="D786" s="305" t="s">
        <v>191</v>
      </c>
      <c r="E786" s="295">
        <f t="shared" si="173"/>
        <v>0</v>
      </c>
      <c r="F786" s="158">
        <v>0</v>
      </c>
      <c r="G786" s="159">
        <v>0</v>
      </c>
      <c r="H786" s="1408">
        <v>0</v>
      </c>
      <c r="I786" s="158">
        <v>0</v>
      </c>
      <c r="J786" s="159">
        <v>0</v>
      </c>
      <c r="K786" s="1408">
        <v>0</v>
      </c>
      <c r="L786" s="295">
        <f t="shared" si="174"/>
        <v>0</v>
      </c>
      <c r="M786" s="12" t="str">
        <f t="shared" si="170"/>
        <v/>
      </c>
      <c r="N786" s="13"/>
    </row>
    <row r="787" spans="1:14" hidden="1">
      <c r="A787" s="10"/>
      <c r="B787" s="291"/>
      <c r="C787" s="304">
        <v>588</v>
      </c>
      <c r="D787" s="305" t="s">
        <v>857</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863" t="s">
        <v>193</v>
      </c>
      <c r="D789" s="1864"/>
      <c r="E789" s="310">
        <f t="shared" si="173"/>
        <v>0</v>
      </c>
      <c r="F789" s="1410"/>
      <c r="G789" s="1411"/>
      <c r="H789" s="1412"/>
      <c r="I789" s="1410"/>
      <c r="J789" s="1411"/>
      <c r="K789" s="1412"/>
      <c r="L789" s="310">
        <f t="shared" si="174"/>
        <v>0</v>
      </c>
      <c r="M789" s="12" t="str">
        <f t="shared" si="170"/>
        <v/>
      </c>
      <c r="N789" s="13"/>
    </row>
    <row r="790" spans="1:14" hidden="1">
      <c r="A790" s="23">
        <v>10</v>
      </c>
      <c r="B790" s="272">
        <v>1000</v>
      </c>
      <c r="C790" s="1851" t="s">
        <v>194</v>
      </c>
      <c r="D790" s="1852"/>
      <c r="E790" s="310">
        <f t="shared" ref="E790:L790" si="175">SUM(E791:E807)</f>
        <v>0</v>
      </c>
      <c r="F790" s="274">
        <f t="shared" si="175"/>
        <v>0</v>
      </c>
      <c r="G790" s="275">
        <f t="shared" si="175"/>
        <v>0</v>
      </c>
      <c r="H790" s="276">
        <f>SUM(H791:H807)</f>
        <v>0</v>
      </c>
      <c r="I790" s="274">
        <f t="shared" si="175"/>
        <v>0</v>
      </c>
      <c r="J790" s="275">
        <f t="shared" si="175"/>
        <v>0</v>
      </c>
      <c r="K790" s="276">
        <f t="shared" si="175"/>
        <v>0</v>
      </c>
      <c r="L790" s="310">
        <f t="shared" si="175"/>
        <v>0</v>
      </c>
      <c r="M790" s="12" t="str">
        <f t="shared" si="170"/>
        <v/>
      </c>
      <c r="N790" s="13"/>
    </row>
    <row r="791" spans="1:14" hidden="1">
      <c r="A791" s="23">
        <v>15</v>
      </c>
      <c r="B791" s="292"/>
      <c r="C791" s="279">
        <v>1011</v>
      </c>
      <c r="D791" s="311" t="s">
        <v>195</v>
      </c>
      <c r="E791" s="281">
        <f t="shared" ref="E791:E807" si="176">F791+G791+H791</f>
        <v>0</v>
      </c>
      <c r="F791" s="152">
        <v>0</v>
      </c>
      <c r="G791" s="153">
        <v>0</v>
      </c>
      <c r="H791" s="1406">
        <v>0</v>
      </c>
      <c r="I791" s="152">
        <v>0</v>
      </c>
      <c r="J791" s="153">
        <v>0</v>
      </c>
      <c r="K791" s="1406">
        <v>0</v>
      </c>
      <c r="L791" s="281">
        <f t="shared" ref="L791:L807" si="177">I791+J791+K791</f>
        <v>0</v>
      </c>
      <c r="M791" s="12" t="str">
        <f t="shared" si="170"/>
        <v/>
      </c>
      <c r="N791" s="13"/>
    </row>
    <row r="792" spans="1:14" hidden="1">
      <c r="A792" s="22">
        <v>35</v>
      </c>
      <c r="B792" s="292"/>
      <c r="C792" s="293">
        <v>1012</v>
      </c>
      <c r="D792" s="294" t="s">
        <v>196</v>
      </c>
      <c r="E792" s="295">
        <f t="shared" si="176"/>
        <v>0</v>
      </c>
      <c r="F792" s="158">
        <v>0</v>
      </c>
      <c r="G792" s="159">
        <v>0</v>
      </c>
      <c r="H792" s="1408">
        <v>0</v>
      </c>
      <c r="I792" s="158">
        <v>0</v>
      </c>
      <c r="J792" s="159">
        <v>0</v>
      </c>
      <c r="K792" s="1408">
        <v>0</v>
      </c>
      <c r="L792" s="295">
        <f t="shared" si="177"/>
        <v>0</v>
      </c>
      <c r="M792" s="12" t="str">
        <f t="shared" si="170"/>
        <v/>
      </c>
      <c r="N792" s="13"/>
    </row>
    <row r="793" spans="1:14" hidden="1">
      <c r="A793" s="23">
        <v>40</v>
      </c>
      <c r="B793" s="292"/>
      <c r="C793" s="293">
        <v>1013</v>
      </c>
      <c r="D793" s="294" t="s">
        <v>197</v>
      </c>
      <c r="E793" s="295">
        <f t="shared" si="176"/>
        <v>0</v>
      </c>
      <c r="F793" s="158">
        <v>0</v>
      </c>
      <c r="G793" s="159">
        <v>0</v>
      </c>
      <c r="H793" s="1408">
        <v>0</v>
      </c>
      <c r="I793" s="158">
        <v>0</v>
      </c>
      <c r="J793" s="159">
        <v>0</v>
      </c>
      <c r="K793" s="1408">
        <v>0</v>
      </c>
      <c r="L793" s="295">
        <f t="shared" si="177"/>
        <v>0</v>
      </c>
      <c r="M793" s="12" t="str">
        <f t="shared" si="170"/>
        <v/>
      </c>
      <c r="N793" s="13"/>
    </row>
    <row r="794" spans="1:14" hidden="1">
      <c r="A794" s="23">
        <v>45</v>
      </c>
      <c r="B794" s="292"/>
      <c r="C794" s="293">
        <v>1014</v>
      </c>
      <c r="D794" s="294" t="s">
        <v>198</v>
      </c>
      <c r="E794" s="295">
        <f t="shared" si="176"/>
        <v>0</v>
      </c>
      <c r="F794" s="158">
        <v>0</v>
      </c>
      <c r="G794" s="159">
        <v>0</v>
      </c>
      <c r="H794" s="1408">
        <v>0</v>
      </c>
      <c r="I794" s="158">
        <v>0</v>
      </c>
      <c r="J794" s="159">
        <v>0</v>
      </c>
      <c r="K794" s="1408">
        <v>0</v>
      </c>
      <c r="L794" s="295">
        <f t="shared" si="177"/>
        <v>0</v>
      </c>
      <c r="M794" s="12" t="str">
        <f t="shared" si="170"/>
        <v/>
      </c>
      <c r="N794" s="13"/>
    </row>
    <row r="795" spans="1:14" hidden="1">
      <c r="A795" s="23">
        <v>50</v>
      </c>
      <c r="B795" s="292"/>
      <c r="C795" s="293">
        <v>1015</v>
      </c>
      <c r="D795" s="294" t="s">
        <v>199</v>
      </c>
      <c r="E795" s="295">
        <f t="shared" si="176"/>
        <v>0</v>
      </c>
      <c r="F795" s="158">
        <v>0</v>
      </c>
      <c r="G795" s="159">
        <v>0</v>
      </c>
      <c r="H795" s="1408">
        <v>0</v>
      </c>
      <c r="I795" s="158">
        <v>0</v>
      </c>
      <c r="J795" s="159">
        <v>0</v>
      </c>
      <c r="K795" s="1408">
        <v>0</v>
      </c>
      <c r="L795" s="295">
        <f t="shared" si="177"/>
        <v>0</v>
      </c>
      <c r="M795" s="12" t="str">
        <f t="shared" si="170"/>
        <v/>
      </c>
      <c r="N795" s="13"/>
    </row>
    <row r="796" spans="1:14" hidden="1">
      <c r="A796" s="23">
        <v>55</v>
      </c>
      <c r="B796" s="292"/>
      <c r="C796" s="312">
        <v>1016</v>
      </c>
      <c r="D796" s="313" t="s">
        <v>200</v>
      </c>
      <c r="E796" s="314">
        <f t="shared" si="176"/>
        <v>0</v>
      </c>
      <c r="F796" s="164">
        <v>0</v>
      </c>
      <c r="G796" s="165">
        <v>0</v>
      </c>
      <c r="H796" s="1407">
        <v>0</v>
      </c>
      <c r="I796" s="164">
        <v>0</v>
      </c>
      <c r="J796" s="165">
        <v>0</v>
      </c>
      <c r="K796" s="1407">
        <v>0</v>
      </c>
      <c r="L796" s="314">
        <f t="shared" si="177"/>
        <v>0</v>
      </c>
      <c r="M796" s="12" t="str">
        <f t="shared" si="170"/>
        <v/>
      </c>
      <c r="N796" s="13"/>
    </row>
    <row r="797" spans="1:14" hidden="1">
      <c r="A797" s="23">
        <v>60</v>
      </c>
      <c r="B797" s="278"/>
      <c r="C797" s="318">
        <v>1020</v>
      </c>
      <c r="D797" s="319" t="s">
        <v>201</v>
      </c>
      <c r="E797" s="320">
        <f t="shared" si="176"/>
        <v>0</v>
      </c>
      <c r="F797" s="450">
        <v>0</v>
      </c>
      <c r="G797" s="451">
        <v>0</v>
      </c>
      <c r="H797" s="1416">
        <v>0</v>
      </c>
      <c r="I797" s="450">
        <v>0</v>
      </c>
      <c r="J797" s="451">
        <v>0</v>
      </c>
      <c r="K797" s="1416">
        <v>0</v>
      </c>
      <c r="L797" s="320">
        <f t="shared" si="177"/>
        <v>0</v>
      </c>
      <c r="M797" s="12" t="str">
        <f t="shared" si="170"/>
        <v/>
      </c>
      <c r="N797" s="13"/>
    </row>
    <row r="798" spans="1:14" hidden="1">
      <c r="A798" s="22">
        <v>65</v>
      </c>
      <c r="B798" s="292"/>
      <c r="C798" s="324">
        <v>1030</v>
      </c>
      <c r="D798" s="325" t="s">
        <v>202</v>
      </c>
      <c r="E798" s="326">
        <f t="shared" si="176"/>
        <v>0</v>
      </c>
      <c r="F798" s="445">
        <v>0</v>
      </c>
      <c r="G798" s="446">
        <v>0</v>
      </c>
      <c r="H798" s="1413">
        <v>0</v>
      </c>
      <c r="I798" s="445">
        <v>0</v>
      </c>
      <c r="J798" s="446">
        <v>0</v>
      </c>
      <c r="K798" s="1413">
        <v>0</v>
      </c>
      <c r="L798" s="326">
        <f t="shared" si="177"/>
        <v>0</v>
      </c>
      <c r="M798" s="12" t="str">
        <f t="shared" si="170"/>
        <v/>
      </c>
      <c r="N798" s="13"/>
    </row>
    <row r="799" spans="1:14" hidden="1">
      <c r="A799" s="23">
        <v>70</v>
      </c>
      <c r="B799" s="292"/>
      <c r="C799" s="318">
        <v>1051</v>
      </c>
      <c r="D799" s="331" t="s">
        <v>203</v>
      </c>
      <c r="E799" s="320">
        <f t="shared" si="176"/>
        <v>0</v>
      </c>
      <c r="F799" s="450">
        <v>0</v>
      </c>
      <c r="G799" s="451">
        <v>0</v>
      </c>
      <c r="H799" s="1416">
        <v>0</v>
      </c>
      <c r="I799" s="450">
        <v>0</v>
      </c>
      <c r="J799" s="451">
        <v>0</v>
      </c>
      <c r="K799" s="1416">
        <v>0</v>
      </c>
      <c r="L799" s="320">
        <f t="shared" si="177"/>
        <v>0</v>
      </c>
      <c r="M799" s="12" t="str">
        <f t="shared" si="170"/>
        <v/>
      </c>
      <c r="N799" s="13"/>
    </row>
    <row r="800" spans="1:14" hidden="1">
      <c r="A800" s="23">
        <v>75</v>
      </c>
      <c r="B800" s="292"/>
      <c r="C800" s="293">
        <v>1052</v>
      </c>
      <c r="D800" s="294" t="s">
        <v>204</v>
      </c>
      <c r="E800" s="295">
        <f t="shared" si="176"/>
        <v>0</v>
      </c>
      <c r="F800" s="158">
        <v>0</v>
      </c>
      <c r="G800" s="159">
        <v>0</v>
      </c>
      <c r="H800" s="1408">
        <v>0</v>
      </c>
      <c r="I800" s="158">
        <v>0</v>
      </c>
      <c r="J800" s="159">
        <v>0</v>
      </c>
      <c r="K800" s="1408">
        <v>0</v>
      </c>
      <c r="L800" s="295">
        <f t="shared" si="177"/>
        <v>0</v>
      </c>
      <c r="M800" s="12" t="str">
        <f t="shared" si="170"/>
        <v/>
      </c>
      <c r="N800" s="13"/>
    </row>
    <row r="801" spans="1:14" hidden="1">
      <c r="A801" s="23">
        <v>80</v>
      </c>
      <c r="B801" s="292"/>
      <c r="C801" s="324">
        <v>1053</v>
      </c>
      <c r="D801" s="325" t="s">
        <v>858</v>
      </c>
      <c r="E801" s="326">
        <f t="shared" si="176"/>
        <v>0</v>
      </c>
      <c r="F801" s="445"/>
      <c r="G801" s="446"/>
      <c r="H801" s="1413"/>
      <c r="I801" s="445"/>
      <c r="J801" s="446"/>
      <c r="K801" s="1413"/>
      <c r="L801" s="326">
        <f t="shared" si="177"/>
        <v>0</v>
      </c>
      <c r="M801" s="12" t="str">
        <f t="shared" si="170"/>
        <v/>
      </c>
      <c r="N801" s="13"/>
    </row>
    <row r="802" spans="1:14" hidden="1">
      <c r="A802" s="23">
        <v>80</v>
      </c>
      <c r="B802" s="292"/>
      <c r="C802" s="318">
        <v>1062</v>
      </c>
      <c r="D802" s="319" t="s">
        <v>205</v>
      </c>
      <c r="E802" s="320">
        <f t="shared" si="176"/>
        <v>0</v>
      </c>
      <c r="F802" s="450">
        <v>0</v>
      </c>
      <c r="G802" s="451">
        <v>0</v>
      </c>
      <c r="H802" s="1416">
        <v>0</v>
      </c>
      <c r="I802" s="450">
        <v>0</v>
      </c>
      <c r="J802" s="451">
        <v>0</v>
      </c>
      <c r="K802" s="1416">
        <v>0</v>
      </c>
      <c r="L802" s="320">
        <f t="shared" si="177"/>
        <v>0</v>
      </c>
      <c r="M802" s="12" t="str">
        <f t="shared" si="170"/>
        <v/>
      </c>
      <c r="N802" s="13"/>
    </row>
    <row r="803" spans="1:14" hidden="1">
      <c r="A803" s="23">
        <v>85</v>
      </c>
      <c r="B803" s="292"/>
      <c r="C803" s="324">
        <v>1063</v>
      </c>
      <c r="D803" s="332" t="s">
        <v>786</v>
      </c>
      <c r="E803" s="326">
        <f t="shared" si="176"/>
        <v>0</v>
      </c>
      <c r="F803" s="445">
        <v>0</v>
      </c>
      <c r="G803" s="446">
        <v>0</v>
      </c>
      <c r="H803" s="1413">
        <v>0</v>
      </c>
      <c r="I803" s="445">
        <v>0</v>
      </c>
      <c r="J803" s="446">
        <v>0</v>
      </c>
      <c r="K803" s="1413">
        <v>0</v>
      </c>
      <c r="L803" s="326">
        <f t="shared" si="177"/>
        <v>0</v>
      </c>
      <c r="M803" s="12" t="str">
        <f t="shared" si="170"/>
        <v/>
      </c>
      <c r="N803" s="13"/>
    </row>
    <row r="804" spans="1:14" hidden="1">
      <c r="A804" s="23">
        <v>90</v>
      </c>
      <c r="B804" s="292"/>
      <c r="C804" s="333">
        <v>1069</v>
      </c>
      <c r="D804" s="334" t="s">
        <v>206</v>
      </c>
      <c r="E804" s="335">
        <f t="shared" si="176"/>
        <v>0</v>
      </c>
      <c r="F804" s="589">
        <v>0</v>
      </c>
      <c r="G804" s="590">
        <v>0</v>
      </c>
      <c r="H804" s="1415">
        <v>0</v>
      </c>
      <c r="I804" s="589">
        <v>0</v>
      </c>
      <c r="J804" s="590">
        <v>0</v>
      </c>
      <c r="K804" s="1415">
        <v>0</v>
      </c>
      <c r="L804" s="335">
        <f t="shared" si="177"/>
        <v>0</v>
      </c>
      <c r="M804" s="12" t="str">
        <f t="shared" si="170"/>
        <v/>
      </c>
      <c r="N804" s="13"/>
    </row>
    <row r="805" spans="1:14" hidden="1">
      <c r="A805" s="23">
        <v>90</v>
      </c>
      <c r="B805" s="278"/>
      <c r="C805" s="318">
        <v>1091</v>
      </c>
      <c r="D805" s="331" t="s">
        <v>894</v>
      </c>
      <c r="E805" s="320">
        <f t="shared" si="176"/>
        <v>0</v>
      </c>
      <c r="F805" s="450">
        <v>0</v>
      </c>
      <c r="G805" s="451">
        <v>0</v>
      </c>
      <c r="H805" s="1416">
        <v>0</v>
      </c>
      <c r="I805" s="450">
        <v>0</v>
      </c>
      <c r="J805" s="451">
        <v>0</v>
      </c>
      <c r="K805" s="1416">
        <v>0</v>
      </c>
      <c r="L805" s="320">
        <f t="shared" si="177"/>
        <v>0</v>
      </c>
      <c r="M805" s="12" t="str">
        <f t="shared" si="170"/>
        <v/>
      </c>
      <c r="N805" s="13"/>
    </row>
    <row r="806" spans="1:14" hidden="1">
      <c r="A806" s="22">
        <v>115</v>
      </c>
      <c r="B806" s="292"/>
      <c r="C806" s="293">
        <v>1092</v>
      </c>
      <c r="D806" s="294" t="s">
        <v>298</v>
      </c>
      <c r="E806" s="295">
        <f t="shared" si="176"/>
        <v>0</v>
      </c>
      <c r="F806" s="158">
        <v>0</v>
      </c>
      <c r="G806" s="159">
        <v>0</v>
      </c>
      <c r="H806" s="1408">
        <v>0</v>
      </c>
      <c r="I806" s="158">
        <v>0</v>
      </c>
      <c r="J806" s="159">
        <v>0</v>
      </c>
      <c r="K806" s="1408">
        <v>0</v>
      </c>
      <c r="L806" s="295">
        <f t="shared" si="177"/>
        <v>0</v>
      </c>
      <c r="M806" s="12" t="str">
        <f t="shared" si="170"/>
        <v/>
      </c>
      <c r="N806" s="13"/>
    </row>
    <row r="807" spans="1:14" hidden="1">
      <c r="A807" s="22">
        <v>125</v>
      </c>
      <c r="B807" s="292"/>
      <c r="C807" s="285">
        <v>1098</v>
      </c>
      <c r="D807" s="339" t="s">
        <v>207</v>
      </c>
      <c r="E807" s="287">
        <f t="shared" si="176"/>
        <v>0</v>
      </c>
      <c r="F807" s="173">
        <v>0</v>
      </c>
      <c r="G807" s="174">
        <v>0</v>
      </c>
      <c r="H807" s="1409">
        <v>0</v>
      </c>
      <c r="I807" s="173">
        <v>0</v>
      </c>
      <c r="J807" s="174">
        <v>0</v>
      </c>
      <c r="K807" s="1409">
        <v>0</v>
      </c>
      <c r="L807" s="287">
        <f t="shared" si="177"/>
        <v>0</v>
      </c>
      <c r="M807" s="12" t="str">
        <f t="shared" si="170"/>
        <v/>
      </c>
      <c r="N807" s="13"/>
    </row>
    <row r="808" spans="1:14" hidden="1">
      <c r="A808" s="23">
        <v>130</v>
      </c>
      <c r="B808" s="272">
        <v>1900</v>
      </c>
      <c r="C808" s="1845" t="s">
        <v>265</v>
      </c>
      <c r="D808" s="1846"/>
      <c r="E808" s="310">
        <f t="shared" ref="E808:L808" si="178">SUM(E809:E811)</f>
        <v>0</v>
      </c>
      <c r="F808" s="274">
        <f t="shared" si="178"/>
        <v>0</v>
      </c>
      <c r="G808" s="275">
        <f t="shared" si="178"/>
        <v>0</v>
      </c>
      <c r="H808" s="276">
        <f>SUM(H809:H811)</f>
        <v>0</v>
      </c>
      <c r="I808" s="274">
        <f t="shared" si="178"/>
        <v>0</v>
      </c>
      <c r="J808" s="275">
        <f t="shared" si="178"/>
        <v>0</v>
      </c>
      <c r="K808" s="276">
        <f t="shared" si="178"/>
        <v>0</v>
      </c>
      <c r="L808" s="310">
        <f t="shared" si="178"/>
        <v>0</v>
      </c>
      <c r="M808" s="12" t="str">
        <f t="shared" si="170"/>
        <v/>
      </c>
      <c r="N808" s="13"/>
    </row>
    <row r="809" spans="1:14" hidden="1">
      <c r="A809" s="23">
        <v>135</v>
      </c>
      <c r="B809" s="292"/>
      <c r="C809" s="279">
        <v>1901</v>
      </c>
      <c r="D809" s="340" t="s">
        <v>895</v>
      </c>
      <c r="E809" s="281">
        <f>F809+G809+H809</f>
        <v>0</v>
      </c>
      <c r="F809" s="152">
        <v>0</v>
      </c>
      <c r="G809" s="153">
        <v>0</v>
      </c>
      <c r="H809" s="1406">
        <v>0</v>
      </c>
      <c r="I809" s="152">
        <v>0</v>
      </c>
      <c r="J809" s="153">
        <v>0</v>
      </c>
      <c r="K809" s="1406">
        <v>0</v>
      </c>
      <c r="L809" s="281">
        <f>I809+J809+K809</f>
        <v>0</v>
      </c>
      <c r="M809" s="12" t="str">
        <f t="shared" si="170"/>
        <v/>
      </c>
      <c r="N809" s="13"/>
    </row>
    <row r="810" spans="1:14" hidden="1">
      <c r="A810" s="23">
        <v>140</v>
      </c>
      <c r="B810" s="341"/>
      <c r="C810" s="293">
        <v>1981</v>
      </c>
      <c r="D810" s="342" t="s">
        <v>896</v>
      </c>
      <c r="E810" s="295">
        <f>F810+G810+H810</f>
        <v>0</v>
      </c>
      <c r="F810" s="158">
        <v>0</v>
      </c>
      <c r="G810" s="159">
        <v>0</v>
      </c>
      <c r="H810" s="1408">
        <v>0</v>
      </c>
      <c r="I810" s="158">
        <v>0</v>
      </c>
      <c r="J810" s="159">
        <v>0</v>
      </c>
      <c r="K810" s="1408">
        <v>0</v>
      </c>
      <c r="L810" s="295">
        <f>I810+J810+K810</f>
        <v>0</v>
      </c>
      <c r="M810" s="12" t="str">
        <f t="shared" si="170"/>
        <v/>
      </c>
      <c r="N810" s="13"/>
    </row>
    <row r="811" spans="1:14" hidden="1">
      <c r="A811" s="23">
        <v>145</v>
      </c>
      <c r="B811" s="292"/>
      <c r="C811" s="285">
        <v>1991</v>
      </c>
      <c r="D811" s="343" t="s">
        <v>897</v>
      </c>
      <c r="E811" s="287">
        <f>F811+G811+H811</f>
        <v>0</v>
      </c>
      <c r="F811" s="173"/>
      <c r="G811" s="174">
        <v>0</v>
      </c>
      <c r="H811" s="1409">
        <v>0</v>
      </c>
      <c r="I811" s="173"/>
      <c r="J811" s="174">
        <v>0</v>
      </c>
      <c r="K811" s="1409">
        <v>0</v>
      </c>
      <c r="L811" s="287">
        <f>I811+J811+K811</f>
        <v>0</v>
      </c>
      <c r="M811" s="12" t="str">
        <f t="shared" si="170"/>
        <v/>
      </c>
      <c r="N811" s="13"/>
    </row>
    <row r="812" spans="1:14" hidden="1">
      <c r="A812" s="23">
        <v>150</v>
      </c>
      <c r="B812" s="272">
        <v>2100</v>
      </c>
      <c r="C812" s="1845" t="s">
        <v>707</v>
      </c>
      <c r="D812" s="1846"/>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v>0</v>
      </c>
      <c r="G813" s="153">
        <v>0</v>
      </c>
      <c r="H813" s="1406">
        <v>0</v>
      </c>
      <c r="I813" s="152">
        <v>0</v>
      </c>
      <c r="J813" s="153">
        <v>0</v>
      </c>
      <c r="K813" s="1406">
        <v>0</v>
      </c>
      <c r="L813" s="281">
        <f>I813+J813+K813</f>
        <v>0</v>
      </c>
      <c r="M813" s="12" t="str">
        <f t="shared" si="170"/>
        <v/>
      </c>
      <c r="N813" s="13"/>
    </row>
    <row r="814" spans="1:14" hidden="1">
      <c r="A814" s="23">
        <v>160</v>
      </c>
      <c r="B814" s="341"/>
      <c r="C814" s="293">
        <v>2120</v>
      </c>
      <c r="D814" s="300" t="s">
        <v>209</v>
      </c>
      <c r="E814" s="295">
        <f>F814+G814+H814</f>
        <v>0</v>
      </c>
      <c r="F814" s="158">
        <v>0</v>
      </c>
      <c r="G814" s="159">
        <v>0</v>
      </c>
      <c r="H814" s="1408">
        <v>0</v>
      </c>
      <c r="I814" s="158">
        <v>0</v>
      </c>
      <c r="J814" s="159">
        <v>0</v>
      </c>
      <c r="K814" s="1408">
        <v>0</v>
      </c>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v>0</v>
      </c>
      <c r="G817" s="174">
        <v>0</v>
      </c>
      <c r="H817" s="1409">
        <v>0</v>
      </c>
      <c r="I817" s="173">
        <v>0</v>
      </c>
      <c r="J817" s="174">
        <v>0</v>
      </c>
      <c r="K817" s="1409">
        <v>0</v>
      </c>
      <c r="L817" s="287">
        <f>I817+J817+K817</f>
        <v>0</v>
      </c>
      <c r="M817" s="12" t="str">
        <f t="shared" si="170"/>
        <v/>
      </c>
      <c r="N817" s="13"/>
    </row>
    <row r="818" spans="1:14" hidden="1">
      <c r="A818" s="23">
        <v>185</v>
      </c>
      <c r="B818" s="272">
        <v>2200</v>
      </c>
      <c r="C818" s="1845" t="s">
        <v>213</v>
      </c>
      <c r="D818" s="1846"/>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299</v>
      </c>
      <c r="E819" s="281">
        <f>F819+G819+H819</f>
        <v>0</v>
      </c>
      <c r="F819" s="152">
        <v>0</v>
      </c>
      <c r="G819" s="153">
        <v>0</v>
      </c>
      <c r="H819" s="1406">
        <v>0</v>
      </c>
      <c r="I819" s="152">
        <v>0</v>
      </c>
      <c r="J819" s="153">
        <v>0</v>
      </c>
      <c r="K819" s="1406">
        <v>0</v>
      </c>
      <c r="L819" s="281">
        <f>I819+J819+K819</f>
        <v>0</v>
      </c>
      <c r="M819" s="12" t="str">
        <f t="shared" si="170"/>
        <v/>
      </c>
      <c r="N819" s="13"/>
    </row>
    <row r="820" spans="1:14" hidden="1">
      <c r="A820" s="23">
        <v>200</v>
      </c>
      <c r="B820" s="292"/>
      <c r="C820" s="285">
        <v>2224</v>
      </c>
      <c r="D820" s="286" t="s">
        <v>214</v>
      </c>
      <c r="E820" s="287">
        <f>F820+G820+H820</f>
        <v>0</v>
      </c>
      <c r="F820" s="173">
        <v>0</v>
      </c>
      <c r="G820" s="174">
        <v>0</v>
      </c>
      <c r="H820" s="1409">
        <v>0</v>
      </c>
      <c r="I820" s="173">
        <v>0</v>
      </c>
      <c r="J820" s="174">
        <v>0</v>
      </c>
      <c r="K820" s="1409">
        <v>0</v>
      </c>
      <c r="L820" s="287">
        <f>I820+J820+K820</f>
        <v>0</v>
      </c>
      <c r="M820" s="12" t="str">
        <f t="shared" si="170"/>
        <v/>
      </c>
      <c r="N820" s="13"/>
    </row>
    <row r="821" spans="1:14" hidden="1">
      <c r="A821" s="23">
        <v>200</v>
      </c>
      <c r="B821" s="272">
        <v>2500</v>
      </c>
      <c r="C821" s="1845" t="s">
        <v>215</v>
      </c>
      <c r="D821" s="1846"/>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849" t="s">
        <v>216</v>
      </c>
      <c r="D822" s="1850"/>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849" t="s">
        <v>217</v>
      </c>
      <c r="D823" s="1850"/>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849" t="s">
        <v>1643</v>
      </c>
      <c r="D824" s="1850"/>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2078</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2079</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2080</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845" t="s">
        <v>218</v>
      </c>
      <c r="D828" s="1846"/>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1935</v>
      </c>
      <c r="E829" s="281">
        <f>F829+G829+H829</f>
        <v>0</v>
      </c>
      <c r="F829" s="152">
        <v>0</v>
      </c>
      <c r="G829" s="153"/>
      <c r="H829" s="1406"/>
      <c r="I829" s="152">
        <v>0</v>
      </c>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1954</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v>0</v>
      </c>
      <c r="G835" s="451">
        <v>0</v>
      </c>
      <c r="H835" s="1416">
        <v>0</v>
      </c>
      <c r="I835" s="450">
        <v>0</v>
      </c>
      <c r="J835" s="451">
        <v>0</v>
      </c>
      <c r="K835" s="1416">
        <v>0</v>
      </c>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1985</v>
      </c>
      <c r="D837" s="1759"/>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701</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2081</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1996</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845" t="s">
        <v>227</v>
      </c>
      <c r="D843" s="1846"/>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845" t="s">
        <v>228</v>
      </c>
      <c r="D844" s="1846"/>
      <c r="E844" s="310">
        <f t="shared" si="187"/>
        <v>0</v>
      </c>
      <c r="F844" s="1410">
        <v>0</v>
      </c>
      <c r="G844" s="1411">
        <v>0</v>
      </c>
      <c r="H844" s="1412">
        <v>0</v>
      </c>
      <c r="I844" s="1410">
        <v>0</v>
      </c>
      <c r="J844" s="1411">
        <v>0</v>
      </c>
      <c r="K844" s="1412">
        <v>0</v>
      </c>
      <c r="L844" s="310">
        <f t="shared" si="188"/>
        <v>0</v>
      </c>
      <c r="M844" s="12" t="str">
        <f t="shared" si="186"/>
        <v/>
      </c>
      <c r="N844" s="13"/>
    </row>
    <row r="845" spans="1:14" hidden="1">
      <c r="A845" s="22">
        <v>350</v>
      </c>
      <c r="B845" s="272">
        <v>4100</v>
      </c>
      <c r="C845" s="1845" t="s">
        <v>229</v>
      </c>
      <c r="D845" s="1846"/>
      <c r="E845" s="310">
        <f t="shared" si="187"/>
        <v>0</v>
      </c>
      <c r="F845" s="1459">
        <v>0</v>
      </c>
      <c r="G845" s="1459">
        <v>0</v>
      </c>
      <c r="H845" s="1460">
        <v>0</v>
      </c>
      <c r="I845" s="1606">
        <v>0</v>
      </c>
      <c r="J845" s="1459">
        <v>0</v>
      </c>
      <c r="K845" s="1459">
        <v>0</v>
      </c>
      <c r="L845" s="310">
        <f t="shared" si="188"/>
        <v>0</v>
      </c>
      <c r="M845" s="12" t="str">
        <f t="shared" si="186"/>
        <v/>
      </c>
      <c r="N845" s="13"/>
    </row>
    <row r="846" spans="1:14" hidden="1">
      <c r="A846" s="23">
        <v>355</v>
      </c>
      <c r="B846" s="272">
        <v>4200</v>
      </c>
      <c r="C846" s="1845" t="s">
        <v>230</v>
      </c>
      <c r="D846" s="1846"/>
      <c r="E846" s="310">
        <f t="shared" ref="E846:L846" si="189">SUM(E847:E852)</f>
        <v>0</v>
      </c>
      <c r="F846" s="274">
        <f t="shared" si="189"/>
        <v>0</v>
      </c>
      <c r="G846" s="275">
        <f t="shared" si="189"/>
        <v>0</v>
      </c>
      <c r="H846" s="276">
        <f>SUM(H847:H852)</f>
        <v>0</v>
      </c>
      <c r="I846" s="274">
        <f t="shared" si="189"/>
        <v>0</v>
      </c>
      <c r="J846" s="275">
        <f t="shared" si="189"/>
        <v>0</v>
      </c>
      <c r="K846" s="276">
        <f t="shared" si="189"/>
        <v>0</v>
      </c>
      <c r="L846" s="310">
        <f t="shared" si="189"/>
        <v>0</v>
      </c>
      <c r="M846" s="12" t="str">
        <f t="shared" si="186"/>
        <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hidden="1">
      <c r="A849" s="23">
        <v>380</v>
      </c>
      <c r="B849" s="362"/>
      <c r="C849" s="293">
        <v>4214</v>
      </c>
      <c r="D849" s="363" t="s">
        <v>233</v>
      </c>
      <c r="E849" s="295">
        <f t="shared" si="190"/>
        <v>0</v>
      </c>
      <c r="F849" s="158">
        <v>0</v>
      </c>
      <c r="G849" s="159">
        <v>0</v>
      </c>
      <c r="H849" s="1408">
        <v>0</v>
      </c>
      <c r="I849" s="158">
        <v>0</v>
      </c>
      <c r="J849" s="159">
        <v>0</v>
      </c>
      <c r="K849" s="1408">
        <v>0</v>
      </c>
      <c r="L849" s="295">
        <f t="shared" si="191"/>
        <v>0</v>
      </c>
      <c r="M849" s="12" t="str">
        <f t="shared" si="186"/>
        <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hidden="1">
      <c r="A852" s="23">
        <v>390</v>
      </c>
      <c r="B852" s="362"/>
      <c r="C852" s="285">
        <v>4219</v>
      </c>
      <c r="D852" s="343" t="s">
        <v>236</v>
      </c>
      <c r="E852" s="287">
        <f t="shared" si="190"/>
        <v>0</v>
      </c>
      <c r="F852" s="173">
        <v>0</v>
      </c>
      <c r="G852" s="174">
        <v>0</v>
      </c>
      <c r="H852" s="1409">
        <v>0</v>
      </c>
      <c r="I852" s="173">
        <v>0</v>
      </c>
      <c r="J852" s="174">
        <v>0</v>
      </c>
      <c r="K852" s="1409">
        <v>0</v>
      </c>
      <c r="L852" s="287">
        <f t="shared" si="191"/>
        <v>0</v>
      </c>
      <c r="M852" s="12" t="str">
        <f t="shared" si="186"/>
        <v/>
      </c>
      <c r="N852" s="13"/>
    </row>
    <row r="853" spans="1:14" hidden="1">
      <c r="A853" s="23">
        <v>395</v>
      </c>
      <c r="B853" s="272">
        <v>4300</v>
      </c>
      <c r="C853" s="1845" t="s">
        <v>1644</v>
      </c>
      <c r="D853" s="1846"/>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v>0</v>
      </c>
      <c r="G854" s="153">
        <v>0</v>
      </c>
      <c r="H854" s="1406">
        <v>0</v>
      </c>
      <c r="I854" s="152">
        <v>0</v>
      </c>
      <c r="J854" s="153">
        <v>0</v>
      </c>
      <c r="K854" s="1406">
        <v>0</v>
      </c>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845" t="s">
        <v>1641</v>
      </c>
      <c r="D857" s="1846"/>
      <c r="E857" s="310">
        <f t="shared" si="193"/>
        <v>0</v>
      </c>
      <c r="F857" s="1410">
        <v>0</v>
      </c>
      <c r="G857" s="1411">
        <v>0</v>
      </c>
      <c r="H857" s="1412">
        <v>0</v>
      </c>
      <c r="I857" s="1410">
        <v>0</v>
      </c>
      <c r="J857" s="1411">
        <v>0</v>
      </c>
      <c r="K857" s="1412">
        <v>0</v>
      </c>
      <c r="L857" s="310">
        <f t="shared" si="194"/>
        <v>0</v>
      </c>
      <c r="M857" s="12" t="str">
        <f t="shared" si="186"/>
        <v/>
      </c>
      <c r="N857" s="13"/>
    </row>
    <row r="858" spans="1:14" hidden="1">
      <c r="A858" s="14">
        <v>401</v>
      </c>
      <c r="B858" s="272">
        <v>4500</v>
      </c>
      <c r="C858" s="1845" t="s">
        <v>1642</v>
      </c>
      <c r="D858" s="1846"/>
      <c r="E858" s="310">
        <f t="shared" si="193"/>
        <v>0</v>
      </c>
      <c r="F858" s="1410">
        <v>0</v>
      </c>
      <c r="G858" s="1411">
        <v>0</v>
      </c>
      <c r="H858" s="1412">
        <v>0</v>
      </c>
      <c r="I858" s="1410">
        <v>0</v>
      </c>
      <c r="J858" s="1411">
        <v>0</v>
      </c>
      <c r="K858" s="1412">
        <v>0</v>
      </c>
      <c r="L858" s="310">
        <f t="shared" si="194"/>
        <v>0</v>
      </c>
      <c r="M858" s="12" t="str">
        <f t="shared" si="186"/>
        <v/>
      </c>
      <c r="N858" s="13"/>
    </row>
    <row r="859" spans="1:14" hidden="1">
      <c r="A859" s="40">
        <v>404</v>
      </c>
      <c r="B859" s="272">
        <v>4600</v>
      </c>
      <c r="C859" s="1849" t="s">
        <v>240</v>
      </c>
      <c r="D859" s="1850"/>
      <c r="E859" s="310">
        <f t="shared" si="193"/>
        <v>0</v>
      </c>
      <c r="F859" s="1410">
        <v>0</v>
      </c>
      <c r="G859" s="1411">
        <v>0</v>
      </c>
      <c r="H859" s="1412">
        <v>0</v>
      </c>
      <c r="I859" s="1410">
        <v>0</v>
      </c>
      <c r="J859" s="1411">
        <v>0</v>
      </c>
      <c r="K859" s="1412">
        <v>0</v>
      </c>
      <c r="L859" s="310">
        <f t="shared" si="194"/>
        <v>0</v>
      </c>
      <c r="M859" s="12" t="str">
        <f t="shared" si="186"/>
        <v/>
      </c>
      <c r="N859" s="13"/>
    </row>
    <row r="860" spans="1:14" hidden="1">
      <c r="A860" s="40">
        <v>404</v>
      </c>
      <c r="B860" s="272">
        <v>4900</v>
      </c>
      <c r="C860" s="1845" t="s">
        <v>266</v>
      </c>
      <c r="D860" s="1846"/>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267</v>
      </c>
      <c r="E861" s="281">
        <f>F861+G861+H861</f>
        <v>0</v>
      </c>
      <c r="F861" s="152">
        <v>0</v>
      </c>
      <c r="G861" s="153">
        <v>0</v>
      </c>
      <c r="H861" s="1406">
        <v>0</v>
      </c>
      <c r="I861" s="152">
        <v>0</v>
      </c>
      <c r="J861" s="153">
        <v>0</v>
      </c>
      <c r="K861" s="1406">
        <v>0</v>
      </c>
      <c r="L861" s="281">
        <f>I861+J861+K861</f>
        <v>0</v>
      </c>
      <c r="M861" s="12" t="str">
        <f t="shared" si="186"/>
        <v/>
      </c>
      <c r="N861" s="13"/>
    </row>
    <row r="862" spans="1:14" hidden="1">
      <c r="A862" s="22">
        <v>450</v>
      </c>
      <c r="B862" s="362"/>
      <c r="C862" s="285">
        <v>4902</v>
      </c>
      <c r="D862" s="301" t="s">
        <v>268</v>
      </c>
      <c r="E862" s="287">
        <f>F862+G862+H862</f>
        <v>0</v>
      </c>
      <c r="F862" s="173"/>
      <c r="G862" s="174"/>
      <c r="H862" s="1409"/>
      <c r="I862" s="173"/>
      <c r="J862" s="174"/>
      <c r="K862" s="1409"/>
      <c r="L862" s="287">
        <f>I862+J862+K862</f>
        <v>0</v>
      </c>
      <c r="M862" s="12" t="str">
        <f t="shared" si="186"/>
        <v/>
      </c>
      <c r="N862" s="13"/>
    </row>
    <row r="863" spans="1:14" hidden="1">
      <c r="A863" s="22">
        <v>495</v>
      </c>
      <c r="B863" s="365">
        <v>5100</v>
      </c>
      <c r="C863" s="1843" t="s">
        <v>241</v>
      </c>
      <c r="D863" s="1844"/>
      <c r="E863" s="310">
        <f>F863+G863+H863</f>
        <v>0</v>
      </c>
      <c r="F863" s="1410">
        <v>0</v>
      </c>
      <c r="G863" s="1411">
        <v>0</v>
      </c>
      <c r="H863" s="1412">
        <v>0</v>
      </c>
      <c r="I863" s="1410">
        <v>0</v>
      </c>
      <c r="J863" s="1411">
        <v>0</v>
      </c>
      <c r="K863" s="1412">
        <v>0</v>
      </c>
      <c r="L863" s="310">
        <f>I863+J863+K863</f>
        <v>0</v>
      </c>
      <c r="M863" s="12" t="str">
        <f t="shared" si="186"/>
        <v/>
      </c>
      <c r="N863" s="13"/>
    </row>
    <row r="864" spans="1:14" hidden="1">
      <c r="A864" s="23">
        <v>500</v>
      </c>
      <c r="B864" s="365">
        <v>5200</v>
      </c>
      <c r="C864" s="1843" t="s">
        <v>242</v>
      </c>
      <c r="D864" s="1844"/>
      <c r="E864" s="310">
        <f t="shared" ref="E864:L864" si="196">SUM(E865:E871)</f>
        <v>0</v>
      </c>
      <c r="F864" s="274">
        <f t="shared" si="196"/>
        <v>0</v>
      </c>
      <c r="G864" s="275">
        <f t="shared" si="196"/>
        <v>0</v>
      </c>
      <c r="H864" s="276">
        <f>SUM(H865:H871)</f>
        <v>0</v>
      </c>
      <c r="I864" s="274">
        <f t="shared" si="196"/>
        <v>0</v>
      </c>
      <c r="J864" s="275">
        <f t="shared" si="196"/>
        <v>0</v>
      </c>
      <c r="K864" s="276">
        <f t="shared" si="196"/>
        <v>0</v>
      </c>
      <c r="L864" s="310">
        <f t="shared" si="196"/>
        <v>0</v>
      </c>
      <c r="M864" s="12" t="str">
        <f t="shared" si="186"/>
        <v/>
      </c>
      <c r="N864" s="13"/>
    </row>
    <row r="865" spans="1:14" hidden="1">
      <c r="A865" s="23">
        <v>505</v>
      </c>
      <c r="B865" s="366"/>
      <c r="C865" s="367">
        <v>5201</v>
      </c>
      <c r="D865" s="368" t="s">
        <v>243</v>
      </c>
      <c r="E865" s="281">
        <f t="shared" ref="E865:E871" si="197">F865+G865+H865</f>
        <v>0</v>
      </c>
      <c r="F865" s="152">
        <v>0</v>
      </c>
      <c r="G865" s="153">
        <v>0</v>
      </c>
      <c r="H865" s="1406">
        <v>0</v>
      </c>
      <c r="I865" s="152">
        <v>0</v>
      </c>
      <c r="J865" s="153">
        <v>0</v>
      </c>
      <c r="K865" s="1406">
        <v>0</v>
      </c>
      <c r="L865" s="281">
        <f t="shared" ref="L865:L871" si="198">I865+J865+K865</f>
        <v>0</v>
      </c>
      <c r="M865" s="12" t="str">
        <f t="shared" si="186"/>
        <v/>
      </c>
      <c r="N865" s="13"/>
    </row>
    <row r="866" spans="1:14" hidden="1">
      <c r="A866" s="23">
        <v>510</v>
      </c>
      <c r="B866" s="366"/>
      <c r="C866" s="369">
        <v>5202</v>
      </c>
      <c r="D866" s="370" t="s">
        <v>244</v>
      </c>
      <c r="E866" s="295">
        <f t="shared" si="197"/>
        <v>0</v>
      </c>
      <c r="F866" s="158">
        <v>0</v>
      </c>
      <c r="G866" s="159">
        <v>0</v>
      </c>
      <c r="H866" s="1408">
        <v>0</v>
      </c>
      <c r="I866" s="158">
        <v>0</v>
      </c>
      <c r="J866" s="159">
        <v>0</v>
      </c>
      <c r="K866" s="1408">
        <v>0</v>
      </c>
      <c r="L866" s="295">
        <f t="shared" si="198"/>
        <v>0</v>
      </c>
      <c r="M866" s="12" t="str">
        <f t="shared" si="186"/>
        <v/>
      </c>
      <c r="N866" s="13"/>
    </row>
    <row r="867" spans="1:14" hidden="1">
      <c r="A867" s="23">
        <v>515</v>
      </c>
      <c r="B867" s="366"/>
      <c r="C867" s="369">
        <v>5203</v>
      </c>
      <c r="D867" s="370" t="s">
        <v>608</v>
      </c>
      <c r="E867" s="295">
        <f t="shared" si="197"/>
        <v>0</v>
      </c>
      <c r="F867" s="158">
        <v>0</v>
      </c>
      <c r="G867" s="159">
        <v>0</v>
      </c>
      <c r="H867" s="1408">
        <v>0</v>
      </c>
      <c r="I867" s="158">
        <v>0</v>
      </c>
      <c r="J867" s="159">
        <v>0</v>
      </c>
      <c r="K867" s="1408">
        <v>0</v>
      </c>
      <c r="L867" s="295">
        <f t="shared" si="198"/>
        <v>0</v>
      </c>
      <c r="M867" s="12" t="str">
        <f t="shared" si="186"/>
        <v/>
      </c>
      <c r="N867" s="13"/>
    </row>
    <row r="868" spans="1:14" hidden="1">
      <c r="A868" s="23">
        <v>520</v>
      </c>
      <c r="B868" s="366"/>
      <c r="C868" s="369">
        <v>5204</v>
      </c>
      <c r="D868" s="370" t="s">
        <v>609</v>
      </c>
      <c r="E868" s="295">
        <f t="shared" si="197"/>
        <v>0</v>
      </c>
      <c r="F868" s="158">
        <v>0</v>
      </c>
      <c r="G868" s="159">
        <v>0</v>
      </c>
      <c r="H868" s="1408">
        <v>0</v>
      </c>
      <c r="I868" s="158">
        <v>0</v>
      </c>
      <c r="J868" s="159">
        <v>0</v>
      </c>
      <c r="K868" s="1408">
        <v>0</v>
      </c>
      <c r="L868" s="295">
        <f t="shared" si="198"/>
        <v>0</v>
      </c>
      <c r="M868" s="12" t="str">
        <f t="shared" si="186"/>
        <v/>
      </c>
      <c r="N868" s="13"/>
    </row>
    <row r="869" spans="1:14" hidden="1">
      <c r="A869" s="23">
        <v>525</v>
      </c>
      <c r="B869" s="366"/>
      <c r="C869" s="369">
        <v>5205</v>
      </c>
      <c r="D869" s="370" t="s">
        <v>610</v>
      </c>
      <c r="E869" s="295">
        <f t="shared" si="197"/>
        <v>0</v>
      </c>
      <c r="F869" s="158">
        <v>0</v>
      </c>
      <c r="G869" s="159">
        <v>0</v>
      </c>
      <c r="H869" s="1408">
        <v>0</v>
      </c>
      <c r="I869" s="158">
        <v>0</v>
      </c>
      <c r="J869" s="159">
        <v>0</v>
      </c>
      <c r="K869" s="1408">
        <v>0</v>
      </c>
      <c r="L869" s="295">
        <f t="shared" si="198"/>
        <v>0</v>
      </c>
      <c r="M869" s="12" t="str">
        <f t="shared" si="186"/>
        <v/>
      </c>
      <c r="N869" s="13"/>
    </row>
    <row r="870" spans="1:14" hidden="1">
      <c r="A870" s="22">
        <v>635</v>
      </c>
      <c r="B870" s="366"/>
      <c r="C870" s="369">
        <v>5206</v>
      </c>
      <c r="D870" s="370" t="s">
        <v>611</v>
      </c>
      <c r="E870" s="295">
        <f t="shared" si="197"/>
        <v>0</v>
      </c>
      <c r="F870" s="158">
        <v>0</v>
      </c>
      <c r="G870" s="159">
        <v>0</v>
      </c>
      <c r="H870" s="1408">
        <v>0</v>
      </c>
      <c r="I870" s="158">
        <v>0</v>
      </c>
      <c r="J870" s="159">
        <v>0</v>
      </c>
      <c r="K870" s="1408">
        <v>0</v>
      </c>
      <c r="L870" s="295">
        <f t="shared" si="198"/>
        <v>0</v>
      </c>
      <c r="M870" s="12" t="str">
        <f t="shared" si="186"/>
        <v/>
      </c>
      <c r="N870" s="13"/>
    </row>
    <row r="871" spans="1:14" hidden="1">
      <c r="A871" s="23">
        <v>640</v>
      </c>
      <c r="B871" s="366"/>
      <c r="C871" s="371">
        <v>5219</v>
      </c>
      <c r="D871" s="372" t="s">
        <v>612</v>
      </c>
      <c r="E871" s="287">
        <f t="shared" si="197"/>
        <v>0</v>
      </c>
      <c r="F871" s="173">
        <v>0</v>
      </c>
      <c r="G871" s="174">
        <v>0</v>
      </c>
      <c r="H871" s="1409">
        <v>0</v>
      </c>
      <c r="I871" s="173">
        <v>0</v>
      </c>
      <c r="J871" s="174">
        <v>0</v>
      </c>
      <c r="K871" s="1409">
        <v>0</v>
      </c>
      <c r="L871" s="287">
        <f t="shared" si="198"/>
        <v>0</v>
      </c>
      <c r="M871" s="12" t="str">
        <f t="shared" si="186"/>
        <v/>
      </c>
      <c r="N871" s="13"/>
    </row>
    <row r="872" spans="1:14" hidden="1">
      <c r="A872" s="23">
        <v>645</v>
      </c>
      <c r="B872" s="365">
        <v>5300</v>
      </c>
      <c r="C872" s="1843" t="s">
        <v>613</v>
      </c>
      <c r="D872" s="1844"/>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300</v>
      </c>
      <c r="E873" s="281">
        <f>F873+G873+H873</f>
        <v>0</v>
      </c>
      <c r="F873" s="152">
        <v>0</v>
      </c>
      <c r="G873" s="153">
        <v>0</v>
      </c>
      <c r="H873" s="1406">
        <v>0</v>
      </c>
      <c r="I873" s="152">
        <v>0</v>
      </c>
      <c r="J873" s="153">
        <v>0</v>
      </c>
      <c r="K873" s="1406">
        <v>0</v>
      </c>
      <c r="L873" s="281">
        <f>I873+J873+K873</f>
        <v>0</v>
      </c>
      <c r="M873" s="12" t="str">
        <f t="shared" si="186"/>
        <v/>
      </c>
      <c r="N873" s="13"/>
    </row>
    <row r="874" spans="1:14" hidden="1">
      <c r="A874" s="22">
        <v>655</v>
      </c>
      <c r="B874" s="366"/>
      <c r="C874" s="371">
        <v>5309</v>
      </c>
      <c r="D874" s="372" t="s">
        <v>614</v>
      </c>
      <c r="E874" s="287">
        <f>F874+G874+H874</f>
        <v>0</v>
      </c>
      <c r="F874" s="173">
        <v>0</v>
      </c>
      <c r="G874" s="174">
        <v>0</v>
      </c>
      <c r="H874" s="1409">
        <v>0</v>
      </c>
      <c r="I874" s="173">
        <v>0</v>
      </c>
      <c r="J874" s="174">
        <v>0</v>
      </c>
      <c r="K874" s="1409">
        <v>0</v>
      </c>
      <c r="L874" s="287">
        <f>I874+J874+K874</f>
        <v>0</v>
      </c>
      <c r="M874" s="12" t="str">
        <f t="shared" si="186"/>
        <v/>
      </c>
      <c r="N874" s="13"/>
    </row>
    <row r="875" spans="1:14" hidden="1">
      <c r="A875" s="22">
        <v>665</v>
      </c>
      <c r="B875" s="365">
        <v>5400</v>
      </c>
      <c r="C875" s="1843" t="s">
        <v>671</v>
      </c>
      <c r="D875" s="1844"/>
      <c r="E875" s="310">
        <f>F875+G875+H875</f>
        <v>0</v>
      </c>
      <c r="F875" s="1410"/>
      <c r="G875" s="1411">
        <v>0</v>
      </c>
      <c r="H875" s="1412">
        <v>0</v>
      </c>
      <c r="I875" s="1410">
        <v>0</v>
      </c>
      <c r="J875" s="1411"/>
      <c r="K875" s="1412">
        <v>0</v>
      </c>
      <c r="L875" s="310">
        <f>I875+J875+K875</f>
        <v>0</v>
      </c>
      <c r="M875" s="12" t="str">
        <f t="shared" si="186"/>
        <v/>
      </c>
      <c r="N875" s="13"/>
    </row>
    <row r="876" spans="1:14" hidden="1">
      <c r="A876" s="22">
        <v>675</v>
      </c>
      <c r="B876" s="272">
        <v>5500</v>
      </c>
      <c r="C876" s="1845" t="s">
        <v>672</v>
      </c>
      <c r="D876" s="1846"/>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673</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674</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675</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676</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847" t="s">
        <v>898</v>
      </c>
      <c r="D881" s="1848"/>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677</v>
      </c>
      <c r="E882" s="281">
        <f>F882+G882+H882</f>
        <v>0</v>
      </c>
      <c r="F882" s="1459">
        <v>0</v>
      </c>
      <c r="G882" s="1459">
        <v>0</v>
      </c>
      <c r="H882" s="1460">
        <v>0</v>
      </c>
      <c r="I882" s="1606">
        <v>0</v>
      </c>
      <c r="J882" s="1459">
        <v>0</v>
      </c>
      <c r="K882" s="1459">
        <v>0</v>
      </c>
      <c r="L882" s="281">
        <f>I882+J882+K882</f>
        <v>0</v>
      </c>
      <c r="M882" s="12" t="str">
        <f t="shared" si="186"/>
        <v/>
      </c>
      <c r="N882" s="13"/>
    </row>
    <row r="883" spans="1:14" hidden="1">
      <c r="A883" s="23">
        <v>720</v>
      </c>
      <c r="B883" s="366"/>
      <c r="C883" s="373">
        <v>5702</v>
      </c>
      <c r="D883" s="374" t="s">
        <v>678</v>
      </c>
      <c r="E883" s="314">
        <f>F883+G883+H883</f>
        <v>0</v>
      </c>
      <c r="F883" s="1459">
        <v>0</v>
      </c>
      <c r="G883" s="1459">
        <v>0</v>
      </c>
      <c r="H883" s="1460">
        <v>0</v>
      </c>
      <c r="I883" s="1606">
        <v>0</v>
      </c>
      <c r="J883" s="1459">
        <v>0</v>
      </c>
      <c r="K883" s="1459">
        <v>0</v>
      </c>
      <c r="L883" s="314">
        <f>I883+J883+K883</f>
        <v>0</v>
      </c>
      <c r="M883" s="12" t="str">
        <f t="shared" si="186"/>
        <v/>
      </c>
      <c r="N883" s="13"/>
    </row>
    <row r="884" spans="1:14" hidden="1">
      <c r="A884" s="23">
        <v>725</v>
      </c>
      <c r="B884" s="292"/>
      <c r="C884" s="375">
        <v>4071</v>
      </c>
      <c r="D884" s="376" t="s">
        <v>679</v>
      </c>
      <c r="E884" s="377">
        <f>F884+G884+H884</f>
        <v>0</v>
      </c>
      <c r="F884" s="1459">
        <v>0</v>
      </c>
      <c r="G884" s="1459">
        <v>0</v>
      </c>
      <c r="H884" s="1460">
        <v>0</v>
      </c>
      <c r="I884" s="1606">
        <v>0</v>
      </c>
      <c r="J884" s="1459">
        <v>0</v>
      </c>
      <c r="K884" s="1459">
        <v>0</v>
      </c>
      <c r="L884" s="377">
        <f>I884+J884+K884</f>
        <v>0</v>
      </c>
      <c r="M884" s="12" t="str">
        <f t="shared" si="186"/>
        <v/>
      </c>
      <c r="N884" s="13"/>
    </row>
    <row r="885" spans="1:14" hidden="1">
      <c r="A885" s="23">
        <v>730</v>
      </c>
      <c r="B885" s="571"/>
      <c r="C885" s="1841" t="s">
        <v>680</v>
      </c>
      <c r="D885" s="1842"/>
      <c r="E885" s="1426"/>
      <c r="F885" s="1426"/>
      <c r="G885" s="1426"/>
      <c r="H885" s="1426"/>
      <c r="I885" s="1426"/>
      <c r="J885" s="1426"/>
      <c r="K885" s="1426"/>
      <c r="L885" s="1427"/>
      <c r="M885" s="12" t="str">
        <f t="shared" si="186"/>
        <v/>
      </c>
      <c r="N885" s="13"/>
    </row>
    <row r="886" spans="1:14" hidden="1">
      <c r="A886" s="23">
        <v>735</v>
      </c>
      <c r="B886" s="381">
        <v>98</v>
      </c>
      <c r="C886" s="1841" t="s">
        <v>680</v>
      </c>
      <c r="D886" s="1842"/>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hidden="1" thickBot="1">
      <c r="A890" s="23">
        <v>755</v>
      </c>
      <c r="B890" s="1451"/>
      <c r="C890" s="393" t="s">
        <v>726</v>
      </c>
      <c r="D890" s="1420">
        <f>+B890</f>
        <v>0</v>
      </c>
      <c r="E890" s="395">
        <f t="shared" ref="E890:L890" si="201">SUM(E772,E775,E781,E789,E790,E808,E812,E818,E821,E822,E823,E824,E828,E837,E843,E844,E845,E846,E853,E857,E858,E859,E860,E863,E864,E872,E875,E876,E881)+E886</f>
        <v>0</v>
      </c>
      <c r="F890" s="396">
        <f t="shared" si="201"/>
        <v>0</v>
      </c>
      <c r="G890" s="397">
        <f t="shared" si="201"/>
        <v>0</v>
      </c>
      <c r="H890" s="398">
        <f t="shared" si="201"/>
        <v>0</v>
      </c>
      <c r="I890" s="396">
        <f t="shared" si="201"/>
        <v>0</v>
      </c>
      <c r="J890" s="397">
        <f t="shared" si="201"/>
        <v>0</v>
      </c>
      <c r="K890" s="398">
        <f t="shared" si="201"/>
        <v>0</v>
      </c>
      <c r="L890" s="395">
        <f t="shared" si="201"/>
        <v>0</v>
      </c>
      <c r="M890" s="1652" t="str">
        <f t="shared" si="186"/>
        <v/>
      </c>
      <c r="N890" s="65"/>
    </row>
    <row r="891" spans="1:14" ht="18.75" hidden="1">
      <c r="A891" s="23">
        <v>760</v>
      </c>
      <c r="B891" s="79" t="s">
        <v>120</v>
      </c>
      <c r="C891" s="1"/>
      <c r="L891" s="6"/>
      <c r="M891" s="1652" t="str">
        <f>(IF($E890&lt;&gt;0,$M$2,IF($L890&lt;&gt;0,$M$2,"")))</f>
        <v/>
      </c>
      <c r="N891" s="65"/>
    </row>
    <row r="892" spans="1:14" ht="18.75" hidden="1">
      <c r="A892" s="22">
        <v>765</v>
      </c>
      <c r="B892" s="1355"/>
      <c r="C892" s="1355"/>
      <c r="D892" s="1356"/>
      <c r="E892" s="1355"/>
      <c r="F892" s="1355"/>
      <c r="G892" s="1355"/>
      <c r="H892" s="1355"/>
      <c r="I892" s="1355"/>
      <c r="J892" s="1355"/>
      <c r="K892" s="1355"/>
      <c r="L892" s="1357"/>
      <c r="M892" s="1652" t="str">
        <f>(IF($E890&lt;&gt;0,$M$2,IF($L890&lt;&gt;0,$M$2,"")))</f>
        <v/>
      </c>
      <c r="N892" s="65"/>
    </row>
    <row r="893" spans="1:14" ht="18.75" hidden="1">
      <c r="A893" s="22">
        <v>775</v>
      </c>
      <c r="B893" s="65"/>
      <c r="C893" s="65"/>
      <c r="D893" s="65"/>
      <c r="E893" s="65"/>
      <c r="F893" s="65"/>
      <c r="G893" s="65"/>
      <c r="H893" s="65"/>
      <c r="I893" s="65"/>
      <c r="J893" s="65"/>
      <c r="K893" s="65"/>
      <c r="L893" s="77"/>
      <c r="M893" s="74" t="str">
        <f>(IF(E890&lt;&gt;0,$G$2,IF(L890&lt;&gt;0,$G$2,"")))</f>
        <v/>
      </c>
      <c r="N893" s="65"/>
    </row>
    <row r="894" spans="1:14" hidden="1">
      <c r="A894" s="23">
        <v>780</v>
      </c>
      <c r="B894" s="6"/>
      <c r="C894" s="6"/>
      <c r="D894" s="517"/>
      <c r="E894" s="38"/>
      <c r="F894" s="38"/>
      <c r="G894" s="38"/>
      <c r="H894" s="38"/>
      <c r="I894" s="38"/>
      <c r="J894" s="38"/>
      <c r="K894" s="38"/>
      <c r="L894" s="38"/>
      <c r="M894" s="7" t="str">
        <f>(IF($E1030&lt;&gt;0,$M$2,IF($L1030&lt;&gt;0,$M$2,"")))</f>
        <v/>
      </c>
    </row>
    <row r="895" spans="1:14" hidden="1">
      <c r="A895" s="23">
        <v>785</v>
      </c>
      <c r="B895" s="6"/>
      <c r="C895" s="1353"/>
      <c r="D895" s="1354"/>
      <c r="E895" s="38"/>
      <c r="F895" s="38"/>
      <c r="G895" s="38"/>
      <c r="H895" s="38"/>
      <c r="I895" s="38"/>
      <c r="J895" s="38"/>
      <c r="K895" s="38"/>
      <c r="L895" s="38"/>
      <c r="M895" s="7" t="str">
        <f>(IF($E1030&lt;&gt;0,$M$2,IF($L1030&lt;&gt;0,$M$2,"")))</f>
        <v/>
      </c>
    </row>
    <row r="896" spans="1:14" hidden="1">
      <c r="A896" s="23">
        <v>790</v>
      </c>
      <c r="B896" s="1865" t="str">
        <f>$B$7</f>
        <v>ОТЧЕТНИ ДАННИ ПО ЕБК ЗА ИЗПЪЛНЕНИЕТО НА БЮДЖЕТА</v>
      </c>
      <c r="C896" s="1866"/>
      <c r="D896" s="1866"/>
      <c r="E896" s="242"/>
      <c r="F896" s="242"/>
      <c r="G896" s="237"/>
      <c r="H896" s="237"/>
      <c r="I896" s="237"/>
      <c r="J896" s="237"/>
      <c r="K896" s="237"/>
      <c r="L896" s="237"/>
      <c r="M896" s="7" t="str">
        <f>(IF($E1030&lt;&gt;0,$M$2,IF($L1030&lt;&gt;0,$M$2,"")))</f>
        <v/>
      </c>
    </row>
    <row r="897" spans="1:14" hidden="1">
      <c r="A897" s="23">
        <v>795</v>
      </c>
      <c r="B897" s="228"/>
      <c r="C897" s="391"/>
      <c r="D897" s="400"/>
      <c r="E897" s="406" t="s">
        <v>457</v>
      </c>
      <c r="F897" s="406" t="s">
        <v>819</v>
      </c>
      <c r="G897" s="237"/>
      <c r="H897" s="1350" t="s">
        <v>1234</v>
      </c>
      <c r="I897" s="1351"/>
      <c r="J897" s="1352"/>
      <c r="K897" s="237"/>
      <c r="L897" s="237"/>
      <c r="M897" s="7" t="str">
        <f>(IF($E1030&lt;&gt;0,$M$2,IF($L1030&lt;&gt;0,$M$2,"")))</f>
        <v/>
      </c>
    </row>
    <row r="898" spans="1:14" ht="18.75" hidden="1">
      <c r="A898" s="22">
        <v>805</v>
      </c>
      <c r="B898" s="1867" t="str">
        <f>$B$9</f>
        <v>ДГ Радост Каблешково</v>
      </c>
      <c r="C898" s="1868"/>
      <c r="D898" s="1869"/>
      <c r="E898" s="115">
        <f>$E$9</f>
        <v>45658</v>
      </c>
      <c r="F898" s="226">
        <f>$F$9</f>
        <v>45747</v>
      </c>
      <c r="G898" s="237"/>
      <c r="H898" s="237"/>
      <c r="I898" s="237"/>
      <c r="J898" s="237"/>
      <c r="K898" s="237"/>
      <c r="L898" s="237"/>
      <c r="M898" s="7" t="str">
        <f>(IF($E1030&lt;&gt;0,$M$2,IF($L1030&lt;&gt;0,$M$2,"")))</f>
        <v/>
      </c>
    </row>
    <row r="899" spans="1:14" hidden="1">
      <c r="A899" s="23">
        <v>810</v>
      </c>
      <c r="B899" s="227" t="str">
        <f>$B$10</f>
        <v>(наименование на разпоредителя с бюджет)</v>
      </c>
      <c r="C899" s="228"/>
      <c r="D899" s="229"/>
      <c r="E899" s="237"/>
      <c r="F899" s="237"/>
      <c r="G899" s="237"/>
      <c r="H899" s="237"/>
      <c r="I899" s="237"/>
      <c r="J899" s="237"/>
      <c r="K899" s="237"/>
      <c r="L899" s="237"/>
      <c r="M899" s="7" t="str">
        <f>(IF($E1030&lt;&gt;0,$M$2,IF($L1030&lt;&gt;0,$M$2,"")))</f>
        <v/>
      </c>
    </row>
    <row r="900" spans="1:14" hidden="1">
      <c r="A900" s="23">
        <v>815</v>
      </c>
      <c r="B900" s="227"/>
      <c r="C900" s="228"/>
      <c r="D900" s="229"/>
      <c r="E900" s="237"/>
      <c r="F900" s="237"/>
      <c r="G900" s="237"/>
      <c r="H900" s="237"/>
      <c r="I900" s="237"/>
      <c r="J900" s="237"/>
      <c r="K900" s="237"/>
      <c r="L900" s="237"/>
      <c r="M900" s="7" t="str">
        <f>(IF($E1030&lt;&gt;0,$M$2,IF($L1030&lt;&gt;0,$M$2,"")))</f>
        <v/>
      </c>
    </row>
    <row r="901" spans="1:14" ht="19.5" hidden="1">
      <c r="A901" s="28">
        <v>525</v>
      </c>
      <c r="B901" s="1870" t="str">
        <f>$B$12</f>
        <v>Поморие</v>
      </c>
      <c r="C901" s="1871"/>
      <c r="D901" s="1872"/>
      <c r="E901" s="410" t="s">
        <v>874</v>
      </c>
      <c r="F901" s="1348" t="str">
        <f>$F$12</f>
        <v>5207</v>
      </c>
      <c r="G901" s="237"/>
      <c r="H901" s="237"/>
      <c r="I901" s="237"/>
      <c r="J901" s="237"/>
      <c r="K901" s="237"/>
      <c r="L901" s="237"/>
      <c r="M901" s="7" t="str">
        <f>(IF($E1030&lt;&gt;0,$M$2,IF($L1030&lt;&gt;0,$M$2,"")))</f>
        <v/>
      </c>
    </row>
    <row r="902" spans="1:14" hidden="1">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t="str">
        <f>(IF($E1030&lt;&gt;0,$M$2,IF($L1030&lt;&gt;0,$M$2,"")))</f>
        <v/>
      </c>
    </row>
    <row r="903" spans="1:14" ht="19.5" hidden="1">
      <c r="A903" s="23">
        <v>821</v>
      </c>
      <c r="B903" s="236"/>
      <c r="C903" s="237"/>
      <c r="D903" s="124" t="s">
        <v>875</v>
      </c>
      <c r="E903" s="238">
        <f>$E$15</f>
        <v>0</v>
      </c>
      <c r="F903" s="414" t="str">
        <f>$F$15</f>
        <v>БЮДЖЕТ</v>
      </c>
      <c r="G903" s="218"/>
      <c r="H903" s="218"/>
      <c r="I903" s="218"/>
      <c r="J903" s="218"/>
      <c r="K903" s="218"/>
      <c r="L903" s="218"/>
      <c r="M903" s="7" t="str">
        <f>(IF($E1030&lt;&gt;0,$M$2,IF($L1030&lt;&gt;0,$M$2,"")))</f>
        <v/>
      </c>
    </row>
    <row r="904" spans="1:14" hidden="1">
      <c r="A904" s="23">
        <v>822</v>
      </c>
      <c r="B904" s="228"/>
      <c r="C904" s="391"/>
      <c r="D904" s="400"/>
      <c r="E904" s="237"/>
      <c r="F904" s="409"/>
      <c r="G904" s="409"/>
      <c r="H904" s="409"/>
      <c r="I904" s="409"/>
      <c r="J904" s="409"/>
      <c r="K904" s="409"/>
      <c r="L904" s="1365" t="s">
        <v>458</v>
      </c>
      <c r="M904" s="7" t="str">
        <f>(IF($E1030&lt;&gt;0,$M$2,IF($L1030&lt;&gt;0,$M$2,"")))</f>
        <v/>
      </c>
    </row>
    <row r="905" spans="1:14" ht="24.95" hidden="1" customHeight="1">
      <c r="A905" s="23">
        <v>823</v>
      </c>
      <c r="B905" s="247"/>
      <c r="C905" s="248"/>
      <c r="D905" s="249" t="s">
        <v>698</v>
      </c>
      <c r="E905" s="1853" t="str">
        <f>CONCATENATE("Уточнен план ",$C$3)</f>
        <v>Уточнен план 2025</v>
      </c>
      <c r="F905" s="1854"/>
      <c r="G905" s="1854"/>
      <c r="H905" s="1855"/>
      <c r="I905" s="1856" t="str">
        <f>CONCATENATE("Отчет ",$C$3)</f>
        <v>Отчет 2025</v>
      </c>
      <c r="J905" s="1857"/>
      <c r="K905" s="1857"/>
      <c r="L905" s="1858"/>
      <c r="M905" s="7" t="str">
        <f>(IF($E1030&lt;&gt;0,$M$2,IF($L1030&lt;&gt;0,$M$2,"")))</f>
        <v/>
      </c>
    </row>
    <row r="906" spans="1:14" ht="54.95" hidden="1" customHeight="1" thickBot="1">
      <c r="A906" s="23">
        <v>825</v>
      </c>
      <c r="B906" s="250" t="s">
        <v>62</v>
      </c>
      <c r="C906" s="251" t="s">
        <v>459</v>
      </c>
      <c r="D906" s="252" t="s">
        <v>699</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570" t="str">
        <f>$L$20</f>
        <v>ОТЧЕТ                                    ОБЩО</v>
      </c>
      <c r="M906" s="7" t="str">
        <f>(IF($E1030&lt;&gt;0,$M$2,IF($L1030&lt;&gt;0,$M$2,"")))</f>
        <v/>
      </c>
    </row>
    <row r="907" spans="1:14" ht="18.75" hidden="1">
      <c r="A907" s="23"/>
      <c r="B907" s="258"/>
      <c r="C907" s="259"/>
      <c r="D907" s="260" t="s">
        <v>728</v>
      </c>
      <c r="E907" s="1442" t="str">
        <f>$E$21</f>
        <v>(1)</v>
      </c>
      <c r="F907" s="143" t="str">
        <f>$F$21</f>
        <v>(2)</v>
      </c>
      <c r="G907" s="144" t="str">
        <f>$G$21</f>
        <v>(3)</v>
      </c>
      <c r="H907" s="145" t="str">
        <f>$H$21</f>
        <v>(4)</v>
      </c>
      <c r="I907" s="261" t="str">
        <f>$I$21</f>
        <v>(5)</v>
      </c>
      <c r="J907" s="262" t="str">
        <f>$J$21</f>
        <v>(6)</v>
      </c>
      <c r="K907" s="263" t="str">
        <f>$K$21</f>
        <v>(7)</v>
      </c>
      <c r="L907" s="264" t="str">
        <f>$L$21</f>
        <v>(8)</v>
      </c>
      <c r="M907" s="7" t="str">
        <f>(IF($E1030&lt;&gt;0,$M$2,IF($L1030&lt;&gt;0,$M$2,"")))</f>
        <v/>
      </c>
    </row>
    <row r="908" spans="1:14" hidden="1">
      <c r="A908" s="23"/>
      <c r="B908" s="1439"/>
      <c r="C908" s="1540" t="e">
        <f>VLOOKUP(D908,OP_LIST2,2,FALSE)</f>
        <v>#N/A</v>
      </c>
      <c r="D908" s="1445"/>
      <c r="E908" s="389"/>
      <c r="F908" s="1429"/>
      <c r="G908" s="1430"/>
      <c r="H908" s="1431"/>
      <c r="I908" s="1429"/>
      <c r="J908" s="1430"/>
      <c r="K908" s="1431"/>
      <c r="L908" s="1428"/>
      <c r="M908" s="7" t="str">
        <f>(IF($E1030&lt;&gt;0,$M$2,IF($L1030&lt;&gt;0,$M$2,"")))</f>
        <v/>
      </c>
    </row>
    <row r="909" spans="1:14" hidden="1">
      <c r="A909" s="23"/>
      <c r="B909" s="1608" t="s">
        <v>2003</v>
      </c>
      <c r="C909" s="1446">
        <f>VLOOKUP(D910,EBK_DEIN2,2,FALSE)</f>
        <v>1123</v>
      </c>
      <c r="D909" s="1445" t="s">
        <v>777</v>
      </c>
      <c r="E909" s="389"/>
      <c r="F909" s="1432"/>
      <c r="G909" s="1433"/>
      <c r="H909" s="1434"/>
      <c r="I909" s="1432"/>
      <c r="J909" s="1433"/>
      <c r="K909" s="1434"/>
      <c r="L909" s="1428"/>
      <c r="M909" s="7" t="str">
        <f>(IF($E1030&lt;&gt;0,$M$2,IF($L1030&lt;&gt;0,$M$2,"")))</f>
        <v/>
      </c>
    </row>
    <row r="910" spans="1:14" hidden="1">
      <c r="A910" s="23"/>
      <c r="B910" s="1438"/>
      <c r="C910" s="1531">
        <f>+C909</f>
        <v>1123</v>
      </c>
      <c r="D910" s="1440" t="s">
        <v>383</v>
      </c>
      <c r="E910" s="389"/>
      <c r="F910" s="1432"/>
      <c r="G910" s="1433"/>
      <c r="H910" s="1434"/>
      <c r="I910" s="1432"/>
      <c r="J910" s="1433"/>
      <c r="K910" s="1434"/>
      <c r="L910" s="1428"/>
      <c r="M910" s="7" t="str">
        <f>(IF($E1030&lt;&gt;0,$M$2,IF($L1030&lt;&gt;0,$M$2,"")))</f>
        <v/>
      </c>
    </row>
    <row r="911" spans="1:14" hidden="1">
      <c r="A911" s="23"/>
      <c r="B911" s="1443"/>
      <c r="C911" s="1441"/>
      <c r="D911" s="1444" t="s">
        <v>700</v>
      </c>
      <c r="E911" s="389"/>
      <c r="F911" s="1435"/>
      <c r="G911" s="1436"/>
      <c r="H911" s="1437"/>
      <c r="I911" s="1435"/>
      <c r="J911" s="1436"/>
      <c r="K911" s="1437"/>
      <c r="L911" s="1428"/>
      <c r="M911" s="7" t="str">
        <f>(IF($E1030&lt;&gt;0,$M$2,IF($L1030&lt;&gt;0,$M$2,"")))</f>
        <v/>
      </c>
    </row>
    <row r="912" spans="1:14" hidden="1">
      <c r="A912" s="23"/>
      <c r="B912" s="272">
        <v>100</v>
      </c>
      <c r="C912" s="1859" t="s">
        <v>729</v>
      </c>
      <c r="D912" s="1860"/>
      <c r="E912" s="273">
        <f t="shared" ref="E912:L912" si="202">SUM(E913:E914)</f>
        <v>0</v>
      </c>
      <c r="F912" s="274">
        <f t="shared" si="202"/>
        <v>0</v>
      </c>
      <c r="G912" s="275">
        <f t="shared" si="202"/>
        <v>0</v>
      </c>
      <c r="H912" s="276">
        <f>SUM(H913:H914)</f>
        <v>0</v>
      </c>
      <c r="I912" s="274">
        <f t="shared" si="202"/>
        <v>0</v>
      </c>
      <c r="J912" s="275">
        <f t="shared" si="202"/>
        <v>0</v>
      </c>
      <c r="K912" s="276">
        <f t="shared" si="202"/>
        <v>0</v>
      </c>
      <c r="L912" s="273">
        <f t="shared" si="202"/>
        <v>0</v>
      </c>
      <c r="M912" s="12" t="str">
        <f>(IF($E912&lt;&gt;0,$M$2,IF($L912&lt;&gt;0,$M$2,"")))</f>
        <v/>
      </c>
      <c r="N912" s="13"/>
    </row>
    <row r="913" spans="1:14" hidden="1">
      <c r="A913" s="23"/>
      <c r="B913" s="278"/>
      <c r="C913" s="279">
        <v>101</v>
      </c>
      <c r="D913" s="280" t="s">
        <v>730</v>
      </c>
      <c r="E913" s="281">
        <f>F913+G913+H913</f>
        <v>0</v>
      </c>
      <c r="F913" s="152">
        <v>0</v>
      </c>
      <c r="G913" s="153">
        <v>0</v>
      </c>
      <c r="H913" s="1406">
        <v>0</v>
      </c>
      <c r="I913" s="152">
        <v>0</v>
      </c>
      <c r="J913" s="153">
        <v>0</v>
      </c>
      <c r="K913" s="1406">
        <v>0</v>
      </c>
      <c r="L913" s="281">
        <f>I913+J913+K913</f>
        <v>0</v>
      </c>
      <c r="M913" s="12" t="str">
        <f t="shared" ref="M913:M976" si="203">(IF($E913&lt;&gt;0,$M$2,IF($L913&lt;&gt;0,$M$2,"")))</f>
        <v/>
      </c>
      <c r="N913" s="13"/>
    </row>
    <row r="914" spans="1:14" hidden="1">
      <c r="A914" s="10"/>
      <c r="B914" s="278"/>
      <c r="C914" s="285">
        <v>102</v>
      </c>
      <c r="D914" s="286" t="s">
        <v>731</v>
      </c>
      <c r="E914" s="287">
        <f>F914+G914+H914</f>
        <v>0</v>
      </c>
      <c r="F914" s="173">
        <v>0</v>
      </c>
      <c r="G914" s="174">
        <v>0</v>
      </c>
      <c r="H914" s="1409">
        <v>0</v>
      </c>
      <c r="I914" s="173">
        <v>0</v>
      </c>
      <c r="J914" s="174">
        <v>0</v>
      </c>
      <c r="K914" s="1409">
        <v>0</v>
      </c>
      <c r="L914" s="287">
        <f>I914+J914+K914</f>
        <v>0</v>
      </c>
      <c r="M914" s="12" t="str">
        <f t="shared" si="203"/>
        <v/>
      </c>
      <c r="N914" s="13"/>
    </row>
    <row r="915" spans="1:14" hidden="1">
      <c r="A915" s="10"/>
      <c r="B915" s="272">
        <v>200</v>
      </c>
      <c r="C915" s="1851" t="s">
        <v>732</v>
      </c>
      <c r="D915" s="1852"/>
      <c r="E915" s="273">
        <f t="shared" ref="E915:L915" si="204">SUM(E916:E920)</f>
        <v>0</v>
      </c>
      <c r="F915" s="274">
        <f t="shared" si="204"/>
        <v>0</v>
      </c>
      <c r="G915" s="275">
        <f t="shared" si="204"/>
        <v>0</v>
      </c>
      <c r="H915" s="276">
        <f>SUM(H916:H920)</f>
        <v>0</v>
      </c>
      <c r="I915" s="274">
        <f t="shared" si="204"/>
        <v>0</v>
      </c>
      <c r="J915" s="275">
        <f t="shared" si="204"/>
        <v>0</v>
      </c>
      <c r="K915" s="276">
        <f t="shared" si="204"/>
        <v>0</v>
      </c>
      <c r="L915" s="273">
        <f t="shared" si="204"/>
        <v>0</v>
      </c>
      <c r="M915" s="12" t="str">
        <f t="shared" si="203"/>
        <v/>
      </c>
      <c r="N915" s="13"/>
    </row>
    <row r="916" spans="1:14" hidden="1">
      <c r="A916" s="10"/>
      <c r="B916" s="291"/>
      <c r="C916" s="279">
        <v>201</v>
      </c>
      <c r="D916" s="280" t="s">
        <v>733</v>
      </c>
      <c r="E916" s="281">
        <f>F916+G916+H916</f>
        <v>0</v>
      </c>
      <c r="F916" s="152">
        <v>0</v>
      </c>
      <c r="G916" s="153">
        <v>0</v>
      </c>
      <c r="H916" s="1406">
        <v>0</v>
      </c>
      <c r="I916" s="152">
        <v>0</v>
      </c>
      <c r="J916" s="153">
        <v>0</v>
      </c>
      <c r="K916" s="1406">
        <v>0</v>
      </c>
      <c r="L916" s="281">
        <f>I916+J916+K916</f>
        <v>0</v>
      </c>
      <c r="M916" s="12" t="str">
        <f t="shared" si="203"/>
        <v/>
      </c>
      <c r="N916" s="13"/>
    </row>
    <row r="917" spans="1:14" hidden="1">
      <c r="A917" s="10"/>
      <c r="B917" s="292"/>
      <c r="C917" s="293">
        <v>202</v>
      </c>
      <c r="D917" s="294" t="s">
        <v>734</v>
      </c>
      <c r="E917" s="295">
        <f>F917+G917+H917</f>
        <v>0</v>
      </c>
      <c r="F917" s="158">
        <v>0</v>
      </c>
      <c r="G917" s="159">
        <v>0</v>
      </c>
      <c r="H917" s="1408">
        <v>0</v>
      </c>
      <c r="I917" s="158">
        <v>0</v>
      </c>
      <c r="J917" s="159">
        <v>0</v>
      </c>
      <c r="K917" s="1408">
        <v>0</v>
      </c>
      <c r="L917" s="295">
        <f>I917+J917+K917</f>
        <v>0</v>
      </c>
      <c r="M917" s="12" t="str">
        <f t="shared" si="203"/>
        <v/>
      </c>
      <c r="N917" s="13"/>
    </row>
    <row r="918" spans="1:14" ht="31.5" hidden="1">
      <c r="A918" s="10"/>
      <c r="B918" s="299"/>
      <c r="C918" s="293">
        <v>205</v>
      </c>
      <c r="D918" s="294" t="s">
        <v>585</v>
      </c>
      <c r="E918" s="295">
        <f>F918+G918+H918</f>
        <v>0</v>
      </c>
      <c r="F918" s="158">
        <v>0</v>
      </c>
      <c r="G918" s="159">
        <v>0</v>
      </c>
      <c r="H918" s="1408">
        <v>0</v>
      </c>
      <c r="I918" s="158">
        <v>0</v>
      </c>
      <c r="J918" s="159">
        <v>0</v>
      </c>
      <c r="K918" s="1408">
        <v>0</v>
      </c>
      <c r="L918" s="295">
        <f>I918+J918+K918</f>
        <v>0</v>
      </c>
      <c r="M918" s="12" t="str">
        <f t="shared" si="203"/>
        <v/>
      </c>
      <c r="N918" s="13"/>
    </row>
    <row r="919" spans="1:14" hidden="1">
      <c r="A919" s="10"/>
      <c r="B919" s="299"/>
      <c r="C919" s="293">
        <v>208</v>
      </c>
      <c r="D919" s="300" t="s">
        <v>586</v>
      </c>
      <c r="E919" s="295">
        <f>F919+G919+H919</f>
        <v>0</v>
      </c>
      <c r="F919" s="158">
        <v>0</v>
      </c>
      <c r="G919" s="159">
        <v>0</v>
      </c>
      <c r="H919" s="1408">
        <v>0</v>
      </c>
      <c r="I919" s="158">
        <v>0</v>
      </c>
      <c r="J919" s="159">
        <v>0</v>
      </c>
      <c r="K919" s="1408">
        <v>0</v>
      </c>
      <c r="L919" s="295">
        <f>I919+J919+K919</f>
        <v>0</v>
      </c>
      <c r="M919" s="12" t="str">
        <f t="shared" si="203"/>
        <v/>
      </c>
      <c r="N919" s="13"/>
    </row>
    <row r="920" spans="1:14" hidden="1">
      <c r="A920" s="10"/>
      <c r="B920" s="291"/>
      <c r="C920" s="285">
        <v>209</v>
      </c>
      <c r="D920" s="301" t="s">
        <v>587</v>
      </c>
      <c r="E920" s="287">
        <f>F920+G920+H920</f>
        <v>0</v>
      </c>
      <c r="F920" s="173">
        <v>0</v>
      </c>
      <c r="G920" s="174">
        <v>0</v>
      </c>
      <c r="H920" s="1409">
        <v>0</v>
      </c>
      <c r="I920" s="173">
        <v>0</v>
      </c>
      <c r="J920" s="174">
        <v>0</v>
      </c>
      <c r="K920" s="1409">
        <v>0</v>
      </c>
      <c r="L920" s="287">
        <f>I920+J920+K920</f>
        <v>0</v>
      </c>
      <c r="M920" s="12" t="str">
        <f t="shared" si="203"/>
        <v/>
      </c>
      <c r="N920" s="13"/>
    </row>
    <row r="921" spans="1:14" hidden="1">
      <c r="A921" s="10"/>
      <c r="B921" s="272">
        <v>500</v>
      </c>
      <c r="C921" s="1861" t="s">
        <v>188</v>
      </c>
      <c r="D921" s="1862"/>
      <c r="E921" s="273">
        <f t="shared" ref="E921:L921" si="205">SUM(E922:E928)</f>
        <v>0</v>
      </c>
      <c r="F921" s="274">
        <f t="shared" si="205"/>
        <v>0</v>
      </c>
      <c r="G921" s="275">
        <f t="shared" si="205"/>
        <v>0</v>
      </c>
      <c r="H921" s="276">
        <f>SUM(H922:H928)</f>
        <v>0</v>
      </c>
      <c r="I921" s="274">
        <f t="shared" si="205"/>
        <v>0</v>
      </c>
      <c r="J921" s="275">
        <f t="shared" si="205"/>
        <v>0</v>
      </c>
      <c r="K921" s="276">
        <f t="shared" si="205"/>
        <v>0</v>
      </c>
      <c r="L921" s="273">
        <f t="shared" si="205"/>
        <v>0</v>
      </c>
      <c r="M921" s="12" t="str">
        <f t="shared" si="203"/>
        <v/>
      </c>
      <c r="N921" s="13"/>
    </row>
    <row r="922" spans="1:14" ht="18" hidden="1" customHeight="1">
      <c r="A922" s="10"/>
      <c r="B922" s="291"/>
      <c r="C922" s="302">
        <v>551</v>
      </c>
      <c r="D922" s="303" t="s">
        <v>189</v>
      </c>
      <c r="E922" s="281">
        <f t="shared" ref="E922:E929" si="206">F922+G922+H922</f>
        <v>0</v>
      </c>
      <c r="F922" s="152">
        <v>0</v>
      </c>
      <c r="G922" s="153">
        <v>0</v>
      </c>
      <c r="H922" s="1406">
        <v>0</v>
      </c>
      <c r="I922" s="152">
        <v>0</v>
      </c>
      <c r="J922" s="153">
        <v>0</v>
      </c>
      <c r="K922" s="1406">
        <v>0</v>
      </c>
      <c r="L922" s="281">
        <f t="shared" ref="L922:L929" si="207">I922+J922+K922</f>
        <v>0</v>
      </c>
      <c r="M922" s="12" t="str">
        <f t="shared" si="203"/>
        <v/>
      </c>
      <c r="N922" s="13"/>
    </row>
    <row r="923" spans="1:14" hidden="1">
      <c r="A923" s="10"/>
      <c r="B923" s="291"/>
      <c r="C923" s="304">
        <v>552</v>
      </c>
      <c r="D923" s="305" t="s">
        <v>893</v>
      </c>
      <c r="E923" s="295">
        <f t="shared" si="206"/>
        <v>0</v>
      </c>
      <c r="F923" s="158">
        <v>0</v>
      </c>
      <c r="G923" s="159">
        <v>0</v>
      </c>
      <c r="H923" s="1408">
        <v>0</v>
      </c>
      <c r="I923" s="158">
        <v>0</v>
      </c>
      <c r="J923" s="159">
        <v>0</v>
      </c>
      <c r="K923" s="1408">
        <v>0</v>
      </c>
      <c r="L923" s="295">
        <f t="shared" si="207"/>
        <v>0</v>
      </c>
      <c r="M923" s="12" t="str">
        <f t="shared" si="203"/>
        <v/>
      </c>
      <c r="N923" s="13"/>
    </row>
    <row r="924" spans="1:14" hidden="1">
      <c r="A924" s="10"/>
      <c r="B924" s="306"/>
      <c r="C924" s="304">
        <v>558</v>
      </c>
      <c r="D924" s="307" t="s">
        <v>855</v>
      </c>
      <c r="E924" s="295">
        <f>F924+G924+H924</f>
        <v>0</v>
      </c>
      <c r="F924" s="484">
        <v>0</v>
      </c>
      <c r="G924" s="485">
        <v>0</v>
      </c>
      <c r="H924" s="160">
        <v>0</v>
      </c>
      <c r="I924" s="484">
        <v>0</v>
      </c>
      <c r="J924" s="485">
        <v>0</v>
      </c>
      <c r="K924" s="160">
        <v>0</v>
      </c>
      <c r="L924" s="295">
        <f>I924+J924+K924</f>
        <v>0</v>
      </c>
      <c r="M924" s="12" t="str">
        <f t="shared" si="203"/>
        <v/>
      </c>
      <c r="N924" s="13"/>
    </row>
    <row r="925" spans="1:14" hidden="1">
      <c r="A925" s="10"/>
      <c r="B925" s="306"/>
      <c r="C925" s="304">
        <v>560</v>
      </c>
      <c r="D925" s="307" t="s">
        <v>190</v>
      </c>
      <c r="E925" s="295">
        <f t="shared" si="206"/>
        <v>0</v>
      </c>
      <c r="F925" s="158">
        <v>0</v>
      </c>
      <c r="G925" s="159">
        <v>0</v>
      </c>
      <c r="H925" s="1408">
        <v>0</v>
      </c>
      <c r="I925" s="158">
        <v>0</v>
      </c>
      <c r="J925" s="159">
        <v>0</v>
      </c>
      <c r="K925" s="1408">
        <v>0</v>
      </c>
      <c r="L925" s="295">
        <f t="shared" si="207"/>
        <v>0</v>
      </c>
      <c r="M925" s="12" t="str">
        <f t="shared" si="203"/>
        <v/>
      </c>
      <c r="N925" s="13"/>
    </row>
    <row r="926" spans="1:14" hidden="1">
      <c r="A926" s="10"/>
      <c r="B926" s="306"/>
      <c r="C926" s="304">
        <v>580</v>
      </c>
      <c r="D926" s="305" t="s">
        <v>191</v>
      </c>
      <c r="E926" s="295">
        <f t="shared" si="206"/>
        <v>0</v>
      </c>
      <c r="F926" s="158">
        <v>0</v>
      </c>
      <c r="G926" s="159">
        <v>0</v>
      </c>
      <c r="H926" s="1408">
        <v>0</v>
      </c>
      <c r="I926" s="158">
        <v>0</v>
      </c>
      <c r="J926" s="159">
        <v>0</v>
      </c>
      <c r="K926" s="1408">
        <v>0</v>
      </c>
      <c r="L926" s="295">
        <f t="shared" si="207"/>
        <v>0</v>
      </c>
      <c r="M926" s="12" t="str">
        <f t="shared" si="203"/>
        <v/>
      </c>
      <c r="N926" s="13"/>
    </row>
    <row r="927" spans="1:14" hidden="1">
      <c r="A927" s="10"/>
      <c r="B927" s="291"/>
      <c r="C927" s="304">
        <v>588</v>
      </c>
      <c r="D927" s="305" t="s">
        <v>857</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863" t="s">
        <v>193</v>
      </c>
      <c r="D929" s="1864"/>
      <c r="E929" s="310">
        <f t="shared" si="206"/>
        <v>0</v>
      </c>
      <c r="F929" s="1410"/>
      <c r="G929" s="1411"/>
      <c r="H929" s="1412"/>
      <c r="I929" s="1410"/>
      <c r="J929" s="1411"/>
      <c r="K929" s="1412"/>
      <c r="L929" s="310">
        <f t="shared" si="207"/>
        <v>0</v>
      </c>
      <c r="M929" s="12" t="str">
        <f t="shared" si="203"/>
        <v/>
      </c>
      <c r="N929" s="13"/>
    </row>
    <row r="930" spans="1:14" hidden="1">
      <c r="A930" s="23">
        <v>10</v>
      </c>
      <c r="B930" s="272">
        <v>1000</v>
      </c>
      <c r="C930" s="1851" t="s">
        <v>194</v>
      </c>
      <c r="D930" s="1852"/>
      <c r="E930" s="310">
        <f t="shared" ref="E930:L930" si="208">SUM(E931:E947)</f>
        <v>0</v>
      </c>
      <c r="F930" s="274">
        <f t="shared" si="208"/>
        <v>0</v>
      </c>
      <c r="G930" s="275">
        <f t="shared" si="208"/>
        <v>0</v>
      </c>
      <c r="H930" s="276">
        <f>SUM(H931:H947)</f>
        <v>0</v>
      </c>
      <c r="I930" s="274">
        <f t="shared" si="208"/>
        <v>0</v>
      </c>
      <c r="J930" s="275">
        <f t="shared" si="208"/>
        <v>0</v>
      </c>
      <c r="K930" s="276">
        <f t="shared" si="208"/>
        <v>0</v>
      </c>
      <c r="L930" s="310">
        <f t="shared" si="208"/>
        <v>0</v>
      </c>
      <c r="M930" s="12" t="str">
        <f t="shared" si="203"/>
        <v/>
      </c>
      <c r="N930" s="13"/>
    </row>
    <row r="931" spans="1:14" hidden="1">
      <c r="A931" s="23">
        <v>15</v>
      </c>
      <c r="B931" s="292"/>
      <c r="C931" s="279">
        <v>1011</v>
      </c>
      <c r="D931" s="311" t="s">
        <v>195</v>
      </c>
      <c r="E931" s="281">
        <f t="shared" ref="E931:E947" si="209">F931+G931+H931</f>
        <v>0</v>
      </c>
      <c r="F931" s="152">
        <v>0</v>
      </c>
      <c r="G931" s="153">
        <v>0</v>
      </c>
      <c r="H931" s="1406">
        <v>0</v>
      </c>
      <c r="I931" s="152">
        <v>0</v>
      </c>
      <c r="J931" s="153">
        <v>0</v>
      </c>
      <c r="K931" s="1406">
        <v>0</v>
      </c>
      <c r="L931" s="281">
        <f t="shared" ref="L931:L947" si="210">I931+J931+K931</f>
        <v>0</v>
      </c>
      <c r="M931" s="12" t="str">
        <f t="shared" si="203"/>
        <v/>
      </c>
      <c r="N931" s="13"/>
    </row>
    <row r="932" spans="1:14" hidden="1">
      <c r="A932" s="22">
        <v>35</v>
      </c>
      <c r="B932" s="292"/>
      <c r="C932" s="293">
        <v>1012</v>
      </c>
      <c r="D932" s="294" t="s">
        <v>196</v>
      </c>
      <c r="E932" s="295">
        <f t="shared" si="209"/>
        <v>0</v>
      </c>
      <c r="F932" s="158">
        <v>0</v>
      </c>
      <c r="G932" s="159">
        <v>0</v>
      </c>
      <c r="H932" s="1408">
        <v>0</v>
      </c>
      <c r="I932" s="158">
        <v>0</v>
      </c>
      <c r="J932" s="159">
        <v>0</v>
      </c>
      <c r="K932" s="1408">
        <v>0</v>
      </c>
      <c r="L932" s="295">
        <f t="shared" si="210"/>
        <v>0</v>
      </c>
      <c r="M932" s="12" t="str">
        <f t="shared" si="203"/>
        <v/>
      </c>
      <c r="N932" s="13"/>
    </row>
    <row r="933" spans="1:14" hidden="1">
      <c r="A933" s="23">
        <v>40</v>
      </c>
      <c r="B933" s="292"/>
      <c r="C933" s="293">
        <v>1013</v>
      </c>
      <c r="D933" s="294" t="s">
        <v>197</v>
      </c>
      <c r="E933" s="295">
        <f t="shared" si="209"/>
        <v>0</v>
      </c>
      <c r="F933" s="158">
        <v>0</v>
      </c>
      <c r="G933" s="159">
        <v>0</v>
      </c>
      <c r="H933" s="1408">
        <v>0</v>
      </c>
      <c r="I933" s="158">
        <v>0</v>
      </c>
      <c r="J933" s="159">
        <v>0</v>
      </c>
      <c r="K933" s="1408">
        <v>0</v>
      </c>
      <c r="L933" s="295">
        <f t="shared" si="210"/>
        <v>0</v>
      </c>
      <c r="M933" s="12" t="str">
        <f t="shared" si="203"/>
        <v/>
      </c>
      <c r="N933" s="13"/>
    </row>
    <row r="934" spans="1:14" hidden="1">
      <c r="A934" s="23">
        <v>45</v>
      </c>
      <c r="B934" s="292"/>
      <c r="C934" s="293">
        <v>1014</v>
      </c>
      <c r="D934" s="294" t="s">
        <v>198</v>
      </c>
      <c r="E934" s="295">
        <f t="shared" si="209"/>
        <v>0</v>
      </c>
      <c r="F934" s="158">
        <v>0</v>
      </c>
      <c r="G934" s="159">
        <v>0</v>
      </c>
      <c r="H934" s="1408">
        <v>0</v>
      </c>
      <c r="I934" s="158">
        <v>0</v>
      </c>
      <c r="J934" s="159">
        <v>0</v>
      </c>
      <c r="K934" s="1408">
        <v>0</v>
      </c>
      <c r="L934" s="295">
        <f t="shared" si="210"/>
        <v>0</v>
      </c>
      <c r="M934" s="12" t="str">
        <f t="shared" si="203"/>
        <v/>
      </c>
      <c r="N934" s="13"/>
    </row>
    <row r="935" spans="1:14" hidden="1">
      <c r="A935" s="23">
        <v>50</v>
      </c>
      <c r="B935" s="292"/>
      <c r="C935" s="293">
        <v>1015</v>
      </c>
      <c r="D935" s="294" t="s">
        <v>199</v>
      </c>
      <c r="E935" s="295">
        <f t="shared" si="209"/>
        <v>0</v>
      </c>
      <c r="F935" s="158">
        <v>0</v>
      </c>
      <c r="G935" s="159">
        <v>0</v>
      </c>
      <c r="H935" s="1408">
        <v>0</v>
      </c>
      <c r="I935" s="158">
        <v>0</v>
      </c>
      <c r="J935" s="159">
        <v>0</v>
      </c>
      <c r="K935" s="1408">
        <v>0</v>
      </c>
      <c r="L935" s="295">
        <f t="shared" si="210"/>
        <v>0</v>
      </c>
      <c r="M935" s="12" t="str">
        <f t="shared" si="203"/>
        <v/>
      </c>
      <c r="N935" s="13"/>
    </row>
    <row r="936" spans="1:14" hidden="1">
      <c r="A936" s="23">
        <v>55</v>
      </c>
      <c r="B936" s="292"/>
      <c r="C936" s="312">
        <v>1016</v>
      </c>
      <c r="D936" s="313" t="s">
        <v>200</v>
      </c>
      <c r="E936" s="314">
        <f t="shared" si="209"/>
        <v>0</v>
      </c>
      <c r="F936" s="164">
        <v>0</v>
      </c>
      <c r="G936" s="165">
        <v>0</v>
      </c>
      <c r="H936" s="1407">
        <v>0</v>
      </c>
      <c r="I936" s="164">
        <v>0</v>
      </c>
      <c r="J936" s="165">
        <v>0</v>
      </c>
      <c r="K936" s="1407">
        <v>0</v>
      </c>
      <c r="L936" s="314">
        <f t="shared" si="210"/>
        <v>0</v>
      </c>
      <c r="M936" s="12" t="str">
        <f t="shared" si="203"/>
        <v/>
      </c>
      <c r="N936" s="13"/>
    </row>
    <row r="937" spans="1:14" hidden="1">
      <c r="A937" s="23">
        <v>60</v>
      </c>
      <c r="B937" s="278"/>
      <c r="C937" s="318">
        <v>1020</v>
      </c>
      <c r="D937" s="319" t="s">
        <v>201</v>
      </c>
      <c r="E937" s="320">
        <f t="shared" si="209"/>
        <v>0</v>
      </c>
      <c r="F937" s="450">
        <v>0</v>
      </c>
      <c r="G937" s="451">
        <v>0</v>
      </c>
      <c r="H937" s="1416">
        <v>0</v>
      </c>
      <c r="I937" s="450">
        <v>0</v>
      </c>
      <c r="J937" s="451">
        <v>0</v>
      </c>
      <c r="K937" s="1416">
        <v>0</v>
      </c>
      <c r="L937" s="320">
        <f t="shared" si="210"/>
        <v>0</v>
      </c>
      <c r="M937" s="12" t="str">
        <f t="shared" si="203"/>
        <v/>
      </c>
      <c r="N937" s="13"/>
    </row>
    <row r="938" spans="1:14" hidden="1">
      <c r="A938" s="22">
        <v>65</v>
      </c>
      <c r="B938" s="292"/>
      <c r="C938" s="324">
        <v>1030</v>
      </c>
      <c r="D938" s="325" t="s">
        <v>202</v>
      </c>
      <c r="E938" s="326">
        <f t="shared" si="209"/>
        <v>0</v>
      </c>
      <c r="F938" s="445">
        <v>0</v>
      </c>
      <c r="G938" s="446">
        <v>0</v>
      </c>
      <c r="H938" s="1413">
        <v>0</v>
      </c>
      <c r="I938" s="445">
        <v>0</v>
      </c>
      <c r="J938" s="446">
        <v>0</v>
      </c>
      <c r="K938" s="1413">
        <v>0</v>
      </c>
      <c r="L938" s="326">
        <f t="shared" si="210"/>
        <v>0</v>
      </c>
      <c r="M938" s="12" t="str">
        <f t="shared" si="203"/>
        <v/>
      </c>
      <c r="N938" s="13"/>
    </row>
    <row r="939" spans="1:14" hidden="1">
      <c r="A939" s="23">
        <v>70</v>
      </c>
      <c r="B939" s="292"/>
      <c r="C939" s="318">
        <v>1051</v>
      </c>
      <c r="D939" s="331" t="s">
        <v>203</v>
      </c>
      <c r="E939" s="320">
        <f t="shared" si="209"/>
        <v>0</v>
      </c>
      <c r="F939" s="450">
        <v>0</v>
      </c>
      <c r="G939" s="451">
        <v>0</v>
      </c>
      <c r="H939" s="1416">
        <v>0</v>
      </c>
      <c r="I939" s="450">
        <v>0</v>
      </c>
      <c r="J939" s="451">
        <v>0</v>
      </c>
      <c r="K939" s="1416">
        <v>0</v>
      </c>
      <c r="L939" s="320">
        <f t="shared" si="210"/>
        <v>0</v>
      </c>
      <c r="M939" s="12" t="str">
        <f t="shared" si="203"/>
        <v/>
      </c>
      <c r="N939" s="13"/>
    </row>
    <row r="940" spans="1:14" hidden="1">
      <c r="A940" s="23">
        <v>75</v>
      </c>
      <c r="B940" s="292"/>
      <c r="C940" s="293">
        <v>1052</v>
      </c>
      <c r="D940" s="294" t="s">
        <v>204</v>
      </c>
      <c r="E940" s="295">
        <f t="shared" si="209"/>
        <v>0</v>
      </c>
      <c r="F940" s="158">
        <v>0</v>
      </c>
      <c r="G940" s="159">
        <v>0</v>
      </c>
      <c r="H940" s="1408">
        <v>0</v>
      </c>
      <c r="I940" s="158">
        <v>0</v>
      </c>
      <c r="J940" s="159">
        <v>0</v>
      </c>
      <c r="K940" s="1408">
        <v>0</v>
      </c>
      <c r="L940" s="295">
        <f t="shared" si="210"/>
        <v>0</v>
      </c>
      <c r="M940" s="12" t="str">
        <f t="shared" si="203"/>
        <v/>
      </c>
      <c r="N940" s="13"/>
    </row>
    <row r="941" spans="1:14" hidden="1">
      <c r="A941" s="23">
        <v>80</v>
      </c>
      <c r="B941" s="292"/>
      <c r="C941" s="324">
        <v>1053</v>
      </c>
      <c r="D941" s="325" t="s">
        <v>858</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v>0</v>
      </c>
      <c r="G942" s="451">
        <v>0</v>
      </c>
      <c r="H942" s="1416">
        <v>0</v>
      </c>
      <c r="I942" s="450">
        <v>0</v>
      </c>
      <c r="J942" s="451">
        <v>0</v>
      </c>
      <c r="K942" s="1416">
        <v>0</v>
      </c>
      <c r="L942" s="320">
        <f t="shared" si="210"/>
        <v>0</v>
      </c>
      <c r="M942" s="12" t="str">
        <f t="shared" si="203"/>
        <v/>
      </c>
      <c r="N942" s="13"/>
    </row>
    <row r="943" spans="1:14" hidden="1">
      <c r="A943" s="23">
        <v>85</v>
      </c>
      <c r="B943" s="292"/>
      <c r="C943" s="324">
        <v>1063</v>
      </c>
      <c r="D943" s="332" t="s">
        <v>786</v>
      </c>
      <c r="E943" s="326">
        <f t="shared" si="209"/>
        <v>0</v>
      </c>
      <c r="F943" s="445">
        <v>0</v>
      </c>
      <c r="G943" s="446">
        <v>0</v>
      </c>
      <c r="H943" s="1413">
        <v>0</v>
      </c>
      <c r="I943" s="445">
        <v>0</v>
      </c>
      <c r="J943" s="446">
        <v>0</v>
      </c>
      <c r="K943" s="1413">
        <v>0</v>
      </c>
      <c r="L943" s="326">
        <f t="shared" si="210"/>
        <v>0</v>
      </c>
      <c r="M943" s="12" t="str">
        <f t="shared" si="203"/>
        <v/>
      </c>
      <c r="N943" s="13"/>
    </row>
    <row r="944" spans="1:14" hidden="1">
      <c r="A944" s="23">
        <v>90</v>
      </c>
      <c r="B944" s="292"/>
      <c r="C944" s="333">
        <v>1069</v>
      </c>
      <c r="D944" s="334" t="s">
        <v>206</v>
      </c>
      <c r="E944" s="335">
        <f t="shared" si="209"/>
        <v>0</v>
      </c>
      <c r="F944" s="589">
        <v>0</v>
      </c>
      <c r="G944" s="590">
        <v>0</v>
      </c>
      <c r="H944" s="1415">
        <v>0</v>
      </c>
      <c r="I944" s="589">
        <v>0</v>
      </c>
      <c r="J944" s="590">
        <v>0</v>
      </c>
      <c r="K944" s="1415">
        <v>0</v>
      </c>
      <c r="L944" s="335">
        <f t="shared" si="210"/>
        <v>0</v>
      </c>
      <c r="M944" s="12" t="str">
        <f t="shared" si="203"/>
        <v/>
      </c>
      <c r="N944" s="13"/>
    </row>
    <row r="945" spans="1:14" hidden="1">
      <c r="A945" s="23">
        <v>90</v>
      </c>
      <c r="B945" s="278"/>
      <c r="C945" s="318">
        <v>1091</v>
      </c>
      <c r="D945" s="331" t="s">
        <v>894</v>
      </c>
      <c r="E945" s="320">
        <f t="shared" si="209"/>
        <v>0</v>
      </c>
      <c r="F945" s="450">
        <v>0</v>
      </c>
      <c r="G945" s="451">
        <v>0</v>
      </c>
      <c r="H945" s="1416">
        <v>0</v>
      </c>
      <c r="I945" s="450">
        <v>0</v>
      </c>
      <c r="J945" s="451">
        <v>0</v>
      </c>
      <c r="K945" s="1416">
        <v>0</v>
      </c>
      <c r="L945" s="320">
        <f t="shared" si="210"/>
        <v>0</v>
      </c>
      <c r="M945" s="12" t="str">
        <f t="shared" si="203"/>
        <v/>
      </c>
      <c r="N945" s="13"/>
    </row>
    <row r="946" spans="1:14" hidden="1">
      <c r="A946" s="22">
        <v>115</v>
      </c>
      <c r="B946" s="292"/>
      <c r="C946" s="293">
        <v>1092</v>
      </c>
      <c r="D946" s="294" t="s">
        <v>298</v>
      </c>
      <c r="E946" s="295">
        <f t="shared" si="209"/>
        <v>0</v>
      </c>
      <c r="F946" s="158">
        <v>0</v>
      </c>
      <c r="G946" s="159">
        <v>0</v>
      </c>
      <c r="H946" s="1408">
        <v>0</v>
      </c>
      <c r="I946" s="158">
        <v>0</v>
      </c>
      <c r="J946" s="159">
        <v>0</v>
      </c>
      <c r="K946" s="1408">
        <v>0</v>
      </c>
      <c r="L946" s="295">
        <f t="shared" si="210"/>
        <v>0</v>
      </c>
      <c r="M946" s="12" t="str">
        <f t="shared" si="203"/>
        <v/>
      </c>
      <c r="N946" s="13"/>
    </row>
    <row r="947" spans="1:14" hidden="1">
      <c r="A947" s="22">
        <v>125</v>
      </c>
      <c r="B947" s="292"/>
      <c r="C947" s="285">
        <v>1098</v>
      </c>
      <c r="D947" s="339" t="s">
        <v>207</v>
      </c>
      <c r="E947" s="287">
        <f t="shared" si="209"/>
        <v>0</v>
      </c>
      <c r="F947" s="173">
        <v>0</v>
      </c>
      <c r="G947" s="174">
        <v>0</v>
      </c>
      <c r="H947" s="1409">
        <v>0</v>
      </c>
      <c r="I947" s="173">
        <v>0</v>
      </c>
      <c r="J947" s="174">
        <v>0</v>
      </c>
      <c r="K947" s="1409">
        <v>0</v>
      </c>
      <c r="L947" s="287">
        <f t="shared" si="210"/>
        <v>0</v>
      </c>
      <c r="M947" s="12" t="str">
        <f t="shared" si="203"/>
        <v/>
      </c>
      <c r="N947" s="13"/>
    </row>
    <row r="948" spans="1:14" hidden="1">
      <c r="A948" s="23">
        <v>130</v>
      </c>
      <c r="B948" s="272">
        <v>1900</v>
      </c>
      <c r="C948" s="1845" t="s">
        <v>265</v>
      </c>
      <c r="D948" s="1846"/>
      <c r="E948" s="310">
        <f t="shared" ref="E948:L948" si="211">SUM(E949:E951)</f>
        <v>0</v>
      </c>
      <c r="F948" s="274">
        <f t="shared" si="211"/>
        <v>0</v>
      </c>
      <c r="G948" s="275">
        <f t="shared" si="211"/>
        <v>0</v>
      </c>
      <c r="H948" s="276">
        <f>SUM(H949:H951)</f>
        <v>0</v>
      </c>
      <c r="I948" s="274">
        <f t="shared" si="211"/>
        <v>0</v>
      </c>
      <c r="J948" s="275">
        <f t="shared" si="211"/>
        <v>0</v>
      </c>
      <c r="K948" s="276">
        <f t="shared" si="211"/>
        <v>0</v>
      </c>
      <c r="L948" s="310">
        <f t="shared" si="211"/>
        <v>0</v>
      </c>
      <c r="M948" s="12" t="str">
        <f t="shared" si="203"/>
        <v/>
      </c>
      <c r="N948" s="13"/>
    </row>
    <row r="949" spans="1:14" hidden="1">
      <c r="A949" s="23">
        <v>135</v>
      </c>
      <c r="B949" s="292"/>
      <c r="C949" s="279">
        <v>1901</v>
      </c>
      <c r="D949" s="340" t="s">
        <v>895</v>
      </c>
      <c r="E949" s="281">
        <f>F949+G949+H949</f>
        <v>0</v>
      </c>
      <c r="F949" s="152">
        <v>0</v>
      </c>
      <c r="G949" s="153">
        <v>0</v>
      </c>
      <c r="H949" s="1406">
        <v>0</v>
      </c>
      <c r="I949" s="152">
        <v>0</v>
      </c>
      <c r="J949" s="153">
        <v>0</v>
      </c>
      <c r="K949" s="1406">
        <v>0</v>
      </c>
      <c r="L949" s="281">
        <f>I949+J949+K949</f>
        <v>0</v>
      </c>
      <c r="M949" s="12" t="str">
        <f t="shared" si="203"/>
        <v/>
      </c>
      <c r="N949" s="13"/>
    </row>
    <row r="950" spans="1:14" hidden="1">
      <c r="A950" s="23">
        <v>140</v>
      </c>
      <c r="B950" s="341"/>
      <c r="C950" s="293">
        <v>1981</v>
      </c>
      <c r="D950" s="342" t="s">
        <v>896</v>
      </c>
      <c r="E950" s="295">
        <f>F950+G950+H950</f>
        <v>0</v>
      </c>
      <c r="F950" s="158">
        <v>0</v>
      </c>
      <c r="G950" s="159">
        <v>0</v>
      </c>
      <c r="H950" s="1408">
        <v>0</v>
      </c>
      <c r="I950" s="158">
        <v>0</v>
      </c>
      <c r="J950" s="159">
        <v>0</v>
      </c>
      <c r="K950" s="1408">
        <v>0</v>
      </c>
      <c r="L950" s="295">
        <f>I950+J950+K950</f>
        <v>0</v>
      </c>
      <c r="M950" s="12" t="str">
        <f t="shared" si="203"/>
        <v/>
      </c>
      <c r="N950" s="13"/>
    </row>
    <row r="951" spans="1:14" hidden="1">
      <c r="A951" s="23">
        <v>145</v>
      </c>
      <c r="B951" s="292"/>
      <c r="C951" s="285">
        <v>1991</v>
      </c>
      <c r="D951" s="343" t="s">
        <v>897</v>
      </c>
      <c r="E951" s="287">
        <f>F951+G951+H951</f>
        <v>0</v>
      </c>
      <c r="F951" s="173"/>
      <c r="G951" s="174">
        <v>0</v>
      </c>
      <c r="H951" s="1409">
        <v>0</v>
      </c>
      <c r="I951" s="173"/>
      <c r="J951" s="174">
        <v>0</v>
      </c>
      <c r="K951" s="1409">
        <v>0</v>
      </c>
      <c r="L951" s="287">
        <f>I951+J951+K951</f>
        <v>0</v>
      </c>
      <c r="M951" s="12" t="str">
        <f t="shared" si="203"/>
        <v/>
      </c>
      <c r="N951" s="13"/>
    </row>
    <row r="952" spans="1:14" hidden="1">
      <c r="A952" s="23">
        <v>150</v>
      </c>
      <c r="B952" s="272">
        <v>2100</v>
      </c>
      <c r="C952" s="1845" t="s">
        <v>707</v>
      </c>
      <c r="D952" s="1846"/>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v>0</v>
      </c>
      <c r="G953" s="153">
        <v>0</v>
      </c>
      <c r="H953" s="1406">
        <v>0</v>
      </c>
      <c r="I953" s="152">
        <v>0</v>
      </c>
      <c r="J953" s="153">
        <v>0</v>
      </c>
      <c r="K953" s="1406">
        <v>0</v>
      </c>
      <c r="L953" s="281">
        <f>I953+J953+K953</f>
        <v>0</v>
      </c>
      <c r="M953" s="12" t="str">
        <f t="shared" si="203"/>
        <v/>
      </c>
      <c r="N953" s="13"/>
    </row>
    <row r="954" spans="1:14" hidden="1">
      <c r="A954" s="23">
        <v>160</v>
      </c>
      <c r="B954" s="341"/>
      <c r="C954" s="293">
        <v>2120</v>
      </c>
      <c r="D954" s="300" t="s">
        <v>209</v>
      </c>
      <c r="E954" s="295">
        <f>F954+G954+H954</f>
        <v>0</v>
      </c>
      <c r="F954" s="158">
        <v>0</v>
      </c>
      <c r="G954" s="159">
        <v>0</v>
      </c>
      <c r="H954" s="1408">
        <v>0</v>
      </c>
      <c r="I954" s="158">
        <v>0</v>
      </c>
      <c r="J954" s="159">
        <v>0</v>
      </c>
      <c r="K954" s="1408">
        <v>0</v>
      </c>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v>0</v>
      </c>
      <c r="G957" s="174">
        <v>0</v>
      </c>
      <c r="H957" s="1409">
        <v>0</v>
      </c>
      <c r="I957" s="173">
        <v>0</v>
      </c>
      <c r="J957" s="174">
        <v>0</v>
      </c>
      <c r="K957" s="1409">
        <v>0</v>
      </c>
      <c r="L957" s="287">
        <f>I957+J957+K957</f>
        <v>0</v>
      </c>
      <c r="M957" s="12" t="str">
        <f t="shared" si="203"/>
        <v/>
      </c>
      <c r="N957" s="13"/>
    </row>
    <row r="958" spans="1:14" hidden="1">
      <c r="A958" s="23">
        <v>185</v>
      </c>
      <c r="B958" s="272">
        <v>2200</v>
      </c>
      <c r="C958" s="1845" t="s">
        <v>213</v>
      </c>
      <c r="D958" s="1846"/>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299</v>
      </c>
      <c r="E959" s="281">
        <f>F959+G959+H959</f>
        <v>0</v>
      </c>
      <c r="F959" s="152">
        <v>0</v>
      </c>
      <c r="G959" s="153">
        <v>0</v>
      </c>
      <c r="H959" s="1406">
        <v>0</v>
      </c>
      <c r="I959" s="152">
        <v>0</v>
      </c>
      <c r="J959" s="153">
        <v>0</v>
      </c>
      <c r="K959" s="1406">
        <v>0</v>
      </c>
      <c r="L959" s="281">
        <f>I959+J959+K959</f>
        <v>0</v>
      </c>
      <c r="M959" s="12" t="str">
        <f t="shared" si="203"/>
        <v/>
      </c>
      <c r="N959" s="13"/>
    </row>
    <row r="960" spans="1:14" hidden="1">
      <c r="A960" s="23">
        <v>200</v>
      </c>
      <c r="B960" s="292"/>
      <c r="C960" s="285">
        <v>2224</v>
      </c>
      <c r="D960" s="286" t="s">
        <v>214</v>
      </c>
      <c r="E960" s="287">
        <f>F960+G960+H960</f>
        <v>0</v>
      </c>
      <c r="F960" s="173">
        <v>0</v>
      </c>
      <c r="G960" s="174">
        <v>0</v>
      </c>
      <c r="H960" s="1409">
        <v>0</v>
      </c>
      <c r="I960" s="173">
        <v>0</v>
      </c>
      <c r="J960" s="174">
        <v>0</v>
      </c>
      <c r="K960" s="1409">
        <v>0</v>
      </c>
      <c r="L960" s="287">
        <f>I960+J960+K960</f>
        <v>0</v>
      </c>
      <c r="M960" s="12" t="str">
        <f t="shared" si="203"/>
        <v/>
      </c>
      <c r="N960" s="13"/>
    </row>
    <row r="961" spans="1:14" hidden="1">
      <c r="A961" s="23">
        <v>200</v>
      </c>
      <c r="B961" s="272">
        <v>2500</v>
      </c>
      <c r="C961" s="1845" t="s">
        <v>215</v>
      </c>
      <c r="D961" s="1846"/>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849" t="s">
        <v>216</v>
      </c>
      <c r="D962" s="1850"/>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849" t="s">
        <v>217</v>
      </c>
      <c r="D963" s="1850"/>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849" t="s">
        <v>1643</v>
      </c>
      <c r="D964" s="1850"/>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2078</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2079</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2080</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845" t="s">
        <v>218</v>
      </c>
      <c r="D968" s="1846"/>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1935</v>
      </c>
      <c r="E969" s="281">
        <f>F969+G969+H969</f>
        <v>0</v>
      </c>
      <c r="F969" s="152">
        <v>0</v>
      </c>
      <c r="G969" s="153"/>
      <c r="H969" s="1406"/>
      <c r="I969" s="152">
        <v>0</v>
      </c>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1954</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1985</v>
      </c>
      <c r="D977" s="1759"/>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701</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2081</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1996</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845" t="s">
        <v>227</v>
      </c>
      <c r="D983" s="1846"/>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845" t="s">
        <v>228</v>
      </c>
      <c r="D984" s="1846"/>
      <c r="E984" s="310">
        <f t="shared" si="220"/>
        <v>0</v>
      </c>
      <c r="F984" s="1410">
        <v>0</v>
      </c>
      <c r="G984" s="1411">
        <v>0</v>
      </c>
      <c r="H984" s="1412">
        <v>0</v>
      </c>
      <c r="I984" s="1410">
        <v>0</v>
      </c>
      <c r="J984" s="1411">
        <v>0</v>
      </c>
      <c r="K984" s="1412">
        <v>0</v>
      </c>
      <c r="L984" s="310">
        <f t="shared" si="221"/>
        <v>0</v>
      </c>
      <c r="M984" s="12" t="str">
        <f t="shared" si="219"/>
        <v/>
      </c>
      <c r="N984" s="13"/>
    </row>
    <row r="985" spans="1:14" hidden="1">
      <c r="A985" s="22">
        <v>350</v>
      </c>
      <c r="B985" s="272">
        <v>4100</v>
      </c>
      <c r="C985" s="1845" t="s">
        <v>229</v>
      </c>
      <c r="D985" s="1846"/>
      <c r="E985" s="310">
        <f t="shared" si="220"/>
        <v>0</v>
      </c>
      <c r="F985" s="1459">
        <v>0</v>
      </c>
      <c r="G985" s="1459">
        <v>0</v>
      </c>
      <c r="H985" s="1460">
        <v>0</v>
      </c>
      <c r="I985" s="1606">
        <v>0</v>
      </c>
      <c r="J985" s="1459">
        <v>0</v>
      </c>
      <c r="K985" s="1459">
        <v>0</v>
      </c>
      <c r="L985" s="310">
        <f t="shared" si="221"/>
        <v>0</v>
      </c>
      <c r="M985" s="12" t="str">
        <f t="shared" si="219"/>
        <v/>
      </c>
      <c r="N985" s="13"/>
    </row>
    <row r="986" spans="1:14" hidden="1">
      <c r="A986" s="23">
        <v>355</v>
      </c>
      <c r="B986" s="272">
        <v>4200</v>
      </c>
      <c r="C986" s="1845" t="s">
        <v>230</v>
      </c>
      <c r="D986" s="1846"/>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v>0</v>
      </c>
      <c r="G989" s="159">
        <v>0</v>
      </c>
      <c r="H989" s="1408">
        <v>0</v>
      </c>
      <c r="I989" s="158">
        <v>0</v>
      </c>
      <c r="J989" s="159">
        <v>0</v>
      </c>
      <c r="K989" s="1408">
        <v>0</v>
      </c>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v>0</v>
      </c>
      <c r="G992" s="174">
        <v>0</v>
      </c>
      <c r="H992" s="1409">
        <v>0</v>
      </c>
      <c r="I992" s="173">
        <v>0</v>
      </c>
      <c r="J992" s="174">
        <v>0</v>
      </c>
      <c r="K992" s="1409">
        <v>0</v>
      </c>
      <c r="L992" s="287">
        <f t="shared" si="224"/>
        <v>0</v>
      </c>
      <c r="M992" s="12" t="str">
        <f t="shared" si="219"/>
        <v/>
      </c>
      <c r="N992" s="13"/>
    </row>
    <row r="993" spans="1:14" hidden="1">
      <c r="A993" s="23">
        <v>395</v>
      </c>
      <c r="B993" s="272">
        <v>4300</v>
      </c>
      <c r="C993" s="1845" t="s">
        <v>1644</v>
      </c>
      <c r="D993" s="1846"/>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v>0</v>
      </c>
      <c r="G994" s="153">
        <v>0</v>
      </c>
      <c r="H994" s="1406">
        <v>0</v>
      </c>
      <c r="I994" s="152">
        <v>0</v>
      </c>
      <c r="J994" s="153">
        <v>0</v>
      </c>
      <c r="K994" s="1406">
        <v>0</v>
      </c>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845" t="s">
        <v>1641</v>
      </c>
      <c r="D997" s="1846"/>
      <c r="E997" s="310">
        <f t="shared" si="226"/>
        <v>0</v>
      </c>
      <c r="F997" s="1410">
        <v>0</v>
      </c>
      <c r="G997" s="1411">
        <v>0</v>
      </c>
      <c r="H997" s="1412">
        <v>0</v>
      </c>
      <c r="I997" s="1410">
        <v>0</v>
      </c>
      <c r="J997" s="1411">
        <v>0</v>
      </c>
      <c r="K997" s="1412">
        <v>0</v>
      </c>
      <c r="L997" s="310">
        <f t="shared" si="227"/>
        <v>0</v>
      </c>
      <c r="M997" s="12" t="str">
        <f t="shared" si="219"/>
        <v/>
      </c>
      <c r="N997" s="13"/>
    </row>
    <row r="998" spans="1:14" hidden="1">
      <c r="A998" s="14">
        <v>401</v>
      </c>
      <c r="B998" s="272">
        <v>4500</v>
      </c>
      <c r="C998" s="1845" t="s">
        <v>1642</v>
      </c>
      <c r="D998" s="1846"/>
      <c r="E998" s="310">
        <f t="shared" si="226"/>
        <v>0</v>
      </c>
      <c r="F998" s="1410">
        <v>0</v>
      </c>
      <c r="G998" s="1411">
        <v>0</v>
      </c>
      <c r="H998" s="1412">
        <v>0</v>
      </c>
      <c r="I998" s="1410">
        <v>0</v>
      </c>
      <c r="J998" s="1411">
        <v>0</v>
      </c>
      <c r="K998" s="1412">
        <v>0</v>
      </c>
      <c r="L998" s="310">
        <f t="shared" si="227"/>
        <v>0</v>
      </c>
      <c r="M998" s="12" t="str">
        <f t="shared" si="219"/>
        <v/>
      </c>
      <c r="N998" s="13"/>
    </row>
    <row r="999" spans="1:14" hidden="1">
      <c r="A999" s="40">
        <v>404</v>
      </c>
      <c r="B999" s="272">
        <v>4600</v>
      </c>
      <c r="C999" s="1849" t="s">
        <v>240</v>
      </c>
      <c r="D999" s="1850"/>
      <c r="E999" s="310">
        <f t="shared" si="226"/>
        <v>0</v>
      </c>
      <c r="F999" s="1410">
        <v>0</v>
      </c>
      <c r="G999" s="1411">
        <v>0</v>
      </c>
      <c r="H999" s="1412">
        <v>0</v>
      </c>
      <c r="I999" s="1410">
        <v>0</v>
      </c>
      <c r="J999" s="1411">
        <v>0</v>
      </c>
      <c r="K999" s="1412">
        <v>0</v>
      </c>
      <c r="L999" s="310">
        <f t="shared" si="227"/>
        <v>0</v>
      </c>
      <c r="M999" s="12" t="str">
        <f t="shared" si="219"/>
        <v/>
      </c>
      <c r="N999" s="13"/>
    </row>
    <row r="1000" spans="1:14" hidden="1">
      <c r="A1000" s="40">
        <v>404</v>
      </c>
      <c r="B1000" s="272">
        <v>4900</v>
      </c>
      <c r="C1000" s="1845" t="s">
        <v>266</v>
      </c>
      <c r="D1000" s="1846"/>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267</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268</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843" t="s">
        <v>241</v>
      </c>
      <c r="D1003" s="1844"/>
      <c r="E1003" s="310">
        <f>F1003+G1003+H1003</f>
        <v>0</v>
      </c>
      <c r="F1003" s="1410">
        <v>0</v>
      </c>
      <c r="G1003" s="1411">
        <v>0</v>
      </c>
      <c r="H1003" s="1412">
        <v>0</v>
      </c>
      <c r="I1003" s="1410">
        <v>0</v>
      </c>
      <c r="J1003" s="1411">
        <v>0</v>
      </c>
      <c r="K1003" s="1412">
        <v>0</v>
      </c>
      <c r="L1003" s="310">
        <f>I1003+J1003+K1003</f>
        <v>0</v>
      </c>
      <c r="M1003" s="12" t="str">
        <f t="shared" si="219"/>
        <v/>
      </c>
      <c r="N1003" s="13"/>
    </row>
    <row r="1004" spans="1:14" hidden="1">
      <c r="A1004" s="23">
        <v>500</v>
      </c>
      <c r="B1004" s="365">
        <v>5200</v>
      </c>
      <c r="C1004" s="1843" t="s">
        <v>242</v>
      </c>
      <c r="D1004" s="1844"/>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v>0</v>
      </c>
      <c r="G1005" s="153">
        <v>0</v>
      </c>
      <c r="H1005" s="1406">
        <v>0</v>
      </c>
      <c r="I1005" s="152">
        <v>0</v>
      </c>
      <c r="J1005" s="153">
        <v>0</v>
      </c>
      <c r="K1005" s="1406">
        <v>0</v>
      </c>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v>0</v>
      </c>
      <c r="G1006" s="159">
        <v>0</v>
      </c>
      <c r="H1006" s="1408">
        <v>0</v>
      </c>
      <c r="I1006" s="158">
        <v>0</v>
      </c>
      <c r="J1006" s="159">
        <v>0</v>
      </c>
      <c r="K1006" s="1408">
        <v>0</v>
      </c>
      <c r="L1006" s="295">
        <f t="shared" si="231"/>
        <v>0</v>
      </c>
      <c r="M1006" s="12" t="str">
        <f t="shared" si="219"/>
        <v/>
      </c>
      <c r="N1006" s="13"/>
    </row>
    <row r="1007" spans="1:14" hidden="1">
      <c r="A1007" s="23">
        <v>515</v>
      </c>
      <c r="B1007" s="366"/>
      <c r="C1007" s="369">
        <v>5203</v>
      </c>
      <c r="D1007" s="370" t="s">
        <v>608</v>
      </c>
      <c r="E1007" s="295">
        <f t="shared" si="230"/>
        <v>0</v>
      </c>
      <c r="F1007" s="158">
        <v>0</v>
      </c>
      <c r="G1007" s="159">
        <v>0</v>
      </c>
      <c r="H1007" s="1408">
        <v>0</v>
      </c>
      <c r="I1007" s="158">
        <v>0</v>
      </c>
      <c r="J1007" s="159">
        <v>0</v>
      </c>
      <c r="K1007" s="1408">
        <v>0</v>
      </c>
      <c r="L1007" s="295">
        <f t="shared" si="231"/>
        <v>0</v>
      </c>
      <c r="M1007" s="12" t="str">
        <f t="shared" si="219"/>
        <v/>
      </c>
      <c r="N1007" s="13"/>
    </row>
    <row r="1008" spans="1:14" hidden="1">
      <c r="A1008" s="23">
        <v>520</v>
      </c>
      <c r="B1008" s="366"/>
      <c r="C1008" s="369">
        <v>5204</v>
      </c>
      <c r="D1008" s="370" t="s">
        <v>609</v>
      </c>
      <c r="E1008" s="295">
        <f t="shared" si="230"/>
        <v>0</v>
      </c>
      <c r="F1008" s="158">
        <v>0</v>
      </c>
      <c r="G1008" s="159">
        <v>0</v>
      </c>
      <c r="H1008" s="1408">
        <v>0</v>
      </c>
      <c r="I1008" s="158">
        <v>0</v>
      </c>
      <c r="J1008" s="159">
        <v>0</v>
      </c>
      <c r="K1008" s="1408">
        <v>0</v>
      </c>
      <c r="L1008" s="295">
        <f t="shared" si="231"/>
        <v>0</v>
      </c>
      <c r="M1008" s="12" t="str">
        <f t="shared" si="219"/>
        <v/>
      </c>
      <c r="N1008" s="13"/>
    </row>
    <row r="1009" spans="1:14" hidden="1">
      <c r="A1009" s="23">
        <v>525</v>
      </c>
      <c r="B1009" s="366"/>
      <c r="C1009" s="369">
        <v>5205</v>
      </c>
      <c r="D1009" s="370" t="s">
        <v>610</v>
      </c>
      <c r="E1009" s="295">
        <f t="shared" si="230"/>
        <v>0</v>
      </c>
      <c r="F1009" s="158">
        <v>0</v>
      </c>
      <c r="G1009" s="159">
        <v>0</v>
      </c>
      <c r="H1009" s="1408">
        <v>0</v>
      </c>
      <c r="I1009" s="158">
        <v>0</v>
      </c>
      <c r="J1009" s="159">
        <v>0</v>
      </c>
      <c r="K1009" s="1408">
        <v>0</v>
      </c>
      <c r="L1009" s="295">
        <f t="shared" si="231"/>
        <v>0</v>
      </c>
      <c r="M1009" s="12" t="str">
        <f t="shared" si="219"/>
        <v/>
      </c>
      <c r="N1009" s="13"/>
    </row>
    <row r="1010" spans="1:14" hidden="1">
      <c r="A1010" s="22">
        <v>635</v>
      </c>
      <c r="B1010" s="366"/>
      <c r="C1010" s="369">
        <v>5206</v>
      </c>
      <c r="D1010" s="370" t="s">
        <v>611</v>
      </c>
      <c r="E1010" s="295">
        <f t="shared" si="230"/>
        <v>0</v>
      </c>
      <c r="F1010" s="158">
        <v>0</v>
      </c>
      <c r="G1010" s="159">
        <v>0</v>
      </c>
      <c r="H1010" s="1408">
        <v>0</v>
      </c>
      <c r="I1010" s="158">
        <v>0</v>
      </c>
      <c r="J1010" s="159">
        <v>0</v>
      </c>
      <c r="K1010" s="1408">
        <v>0</v>
      </c>
      <c r="L1010" s="295">
        <f t="shared" si="231"/>
        <v>0</v>
      </c>
      <c r="M1010" s="12" t="str">
        <f t="shared" si="219"/>
        <v/>
      </c>
      <c r="N1010" s="13"/>
    </row>
    <row r="1011" spans="1:14" hidden="1">
      <c r="A1011" s="23">
        <v>640</v>
      </c>
      <c r="B1011" s="366"/>
      <c r="C1011" s="371">
        <v>5219</v>
      </c>
      <c r="D1011" s="372" t="s">
        <v>612</v>
      </c>
      <c r="E1011" s="287">
        <f t="shared" si="230"/>
        <v>0</v>
      </c>
      <c r="F1011" s="173">
        <v>0</v>
      </c>
      <c r="G1011" s="174">
        <v>0</v>
      </c>
      <c r="H1011" s="1409">
        <v>0</v>
      </c>
      <c r="I1011" s="173">
        <v>0</v>
      </c>
      <c r="J1011" s="174">
        <v>0</v>
      </c>
      <c r="K1011" s="1409">
        <v>0</v>
      </c>
      <c r="L1011" s="287">
        <f t="shared" si="231"/>
        <v>0</v>
      </c>
      <c r="M1011" s="12" t="str">
        <f t="shared" si="219"/>
        <v/>
      </c>
      <c r="N1011" s="13"/>
    </row>
    <row r="1012" spans="1:14" hidden="1">
      <c r="A1012" s="23">
        <v>645</v>
      </c>
      <c r="B1012" s="365">
        <v>5300</v>
      </c>
      <c r="C1012" s="1843" t="s">
        <v>613</v>
      </c>
      <c r="D1012" s="1844"/>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300</v>
      </c>
      <c r="E1013" s="281">
        <f>F1013+G1013+H1013</f>
        <v>0</v>
      </c>
      <c r="F1013" s="152">
        <v>0</v>
      </c>
      <c r="G1013" s="153">
        <v>0</v>
      </c>
      <c r="H1013" s="1406">
        <v>0</v>
      </c>
      <c r="I1013" s="152">
        <v>0</v>
      </c>
      <c r="J1013" s="153">
        <v>0</v>
      </c>
      <c r="K1013" s="1406">
        <v>0</v>
      </c>
      <c r="L1013" s="281">
        <f>I1013+J1013+K1013</f>
        <v>0</v>
      </c>
      <c r="M1013" s="12" t="str">
        <f t="shared" si="219"/>
        <v/>
      </c>
      <c r="N1013" s="13"/>
    </row>
    <row r="1014" spans="1:14" hidden="1">
      <c r="A1014" s="22">
        <v>655</v>
      </c>
      <c r="B1014" s="366"/>
      <c r="C1014" s="371">
        <v>5309</v>
      </c>
      <c r="D1014" s="372" t="s">
        <v>614</v>
      </c>
      <c r="E1014" s="287">
        <f>F1014+G1014+H1014</f>
        <v>0</v>
      </c>
      <c r="F1014" s="173">
        <v>0</v>
      </c>
      <c r="G1014" s="174">
        <v>0</v>
      </c>
      <c r="H1014" s="1409">
        <v>0</v>
      </c>
      <c r="I1014" s="173">
        <v>0</v>
      </c>
      <c r="J1014" s="174">
        <v>0</v>
      </c>
      <c r="K1014" s="1409">
        <v>0</v>
      </c>
      <c r="L1014" s="287">
        <f>I1014+J1014+K1014</f>
        <v>0</v>
      </c>
      <c r="M1014" s="12" t="str">
        <f t="shared" si="219"/>
        <v/>
      </c>
      <c r="N1014" s="13"/>
    </row>
    <row r="1015" spans="1:14" hidden="1">
      <c r="A1015" s="22">
        <v>665</v>
      </c>
      <c r="B1015" s="365">
        <v>5400</v>
      </c>
      <c r="C1015" s="1843" t="s">
        <v>671</v>
      </c>
      <c r="D1015" s="1844"/>
      <c r="E1015" s="310">
        <f>F1015+G1015+H1015</f>
        <v>0</v>
      </c>
      <c r="F1015" s="1410"/>
      <c r="G1015" s="1411">
        <v>0</v>
      </c>
      <c r="H1015" s="1412">
        <v>0</v>
      </c>
      <c r="I1015" s="1410">
        <v>0</v>
      </c>
      <c r="J1015" s="1411"/>
      <c r="K1015" s="1412">
        <v>0</v>
      </c>
      <c r="L1015" s="310">
        <f>I1015+J1015+K1015</f>
        <v>0</v>
      </c>
      <c r="M1015" s="12" t="str">
        <f t="shared" si="219"/>
        <v/>
      </c>
      <c r="N1015" s="13"/>
    </row>
    <row r="1016" spans="1:14" hidden="1">
      <c r="A1016" s="22">
        <v>675</v>
      </c>
      <c r="B1016" s="272">
        <v>5500</v>
      </c>
      <c r="C1016" s="1845" t="s">
        <v>672</v>
      </c>
      <c r="D1016" s="1846"/>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673</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674</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675</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676</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847" t="s">
        <v>898</v>
      </c>
      <c r="D1021" s="1848"/>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677</v>
      </c>
      <c r="E1022" s="281">
        <f>F1022+G1022+H1022</f>
        <v>0</v>
      </c>
      <c r="F1022" s="1459">
        <v>0</v>
      </c>
      <c r="G1022" s="1459">
        <v>0</v>
      </c>
      <c r="H1022" s="1460">
        <v>0</v>
      </c>
      <c r="I1022" s="1606">
        <v>0</v>
      </c>
      <c r="J1022" s="1459">
        <v>0</v>
      </c>
      <c r="K1022" s="1459">
        <v>0</v>
      </c>
      <c r="L1022" s="281">
        <f>I1022+J1022+K1022</f>
        <v>0</v>
      </c>
      <c r="M1022" s="12" t="str">
        <f t="shared" si="219"/>
        <v/>
      </c>
      <c r="N1022" s="13"/>
    </row>
    <row r="1023" spans="1:14" hidden="1">
      <c r="A1023" s="23">
        <v>720</v>
      </c>
      <c r="B1023" s="366"/>
      <c r="C1023" s="373">
        <v>5702</v>
      </c>
      <c r="D1023" s="374" t="s">
        <v>678</v>
      </c>
      <c r="E1023" s="314">
        <f>F1023+G1023+H1023</f>
        <v>0</v>
      </c>
      <c r="F1023" s="1459">
        <v>0</v>
      </c>
      <c r="G1023" s="1459">
        <v>0</v>
      </c>
      <c r="H1023" s="1460">
        <v>0</v>
      </c>
      <c r="I1023" s="1606">
        <v>0</v>
      </c>
      <c r="J1023" s="1459">
        <v>0</v>
      </c>
      <c r="K1023" s="1459">
        <v>0</v>
      </c>
      <c r="L1023" s="314">
        <f>I1023+J1023+K1023</f>
        <v>0</v>
      </c>
      <c r="M1023" s="12" t="str">
        <f t="shared" si="219"/>
        <v/>
      </c>
      <c r="N1023" s="13"/>
    </row>
    <row r="1024" spans="1:14" hidden="1">
      <c r="A1024" s="23">
        <v>725</v>
      </c>
      <c r="B1024" s="292"/>
      <c r="C1024" s="375">
        <v>4071</v>
      </c>
      <c r="D1024" s="376" t="s">
        <v>679</v>
      </c>
      <c r="E1024" s="377">
        <f>F1024+G1024+H1024</f>
        <v>0</v>
      </c>
      <c r="F1024" s="1459">
        <v>0</v>
      </c>
      <c r="G1024" s="1459">
        <v>0</v>
      </c>
      <c r="H1024" s="1460">
        <v>0</v>
      </c>
      <c r="I1024" s="1606">
        <v>0</v>
      </c>
      <c r="J1024" s="1459">
        <v>0</v>
      </c>
      <c r="K1024" s="1459">
        <v>0</v>
      </c>
      <c r="L1024" s="377">
        <f>I1024+J1024+K1024</f>
        <v>0</v>
      </c>
      <c r="M1024" s="12" t="str">
        <f t="shared" si="219"/>
        <v/>
      </c>
      <c r="N1024" s="13"/>
    </row>
    <row r="1025" spans="1:14" hidden="1">
      <c r="A1025" s="23">
        <v>730</v>
      </c>
      <c r="B1025" s="571"/>
      <c r="C1025" s="1841" t="s">
        <v>680</v>
      </c>
      <c r="D1025" s="1842"/>
      <c r="E1025" s="1426"/>
      <c r="F1025" s="1426"/>
      <c r="G1025" s="1426"/>
      <c r="H1025" s="1426"/>
      <c r="I1025" s="1426"/>
      <c r="J1025" s="1426"/>
      <c r="K1025" s="1426"/>
      <c r="L1025" s="1427"/>
      <c r="M1025" s="12" t="str">
        <f t="shared" si="219"/>
        <v/>
      </c>
      <c r="N1025" s="13"/>
    </row>
    <row r="1026" spans="1:14" hidden="1">
      <c r="A1026" s="23">
        <v>735</v>
      </c>
      <c r="B1026" s="381">
        <v>98</v>
      </c>
      <c r="C1026" s="1841" t="s">
        <v>680</v>
      </c>
      <c r="D1026" s="1842"/>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hidden="1" thickBot="1">
      <c r="A1030" s="23">
        <v>755</v>
      </c>
      <c r="B1030" s="1451"/>
      <c r="C1030" s="393" t="s">
        <v>726</v>
      </c>
      <c r="D1030" s="1420">
        <f>+B1030</f>
        <v>0</v>
      </c>
      <c r="E1030" s="395">
        <f t="shared" ref="E1030:L1030" si="234">SUM(E912,E915,E921,E929,E930,E948,E952,E958,E961,E962,E963,E964,E968,E977,E983,E984,E985,E986,E993,E997,E998,E999,E1000,E1003,E1004,E1012,E1015,E1016,E1021)+E1026</f>
        <v>0</v>
      </c>
      <c r="F1030" s="396">
        <f t="shared" si="234"/>
        <v>0</v>
      </c>
      <c r="G1030" s="397">
        <f t="shared" si="234"/>
        <v>0</v>
      </c>
      <c r="H1030" s="398">
        <f t="shared" si="234"/>
        <v>0</v>
      </c>
      <c r="I1030" s="396">
        <f t="shared" si="234"/>
        <v>0</v>
      </c>
      <c r="J1030" s="397">
        <f t="shared" si="234"/>
        <v>0</v>
      </c>
      <c r="K1030" s="398">
        <f t="shared" si="234"/>
        <v>0</v>
      </c>
      <c r="L1030" s="395">
        <f t="shared" si="234"/>
        <v>0</v>
      </c>
      <c r="M1030" s="1652" t="str">
        <f t="shared" si="219"/>
        <v/>
      </c>
      <c r="N1030" s="65"/>
    </row>
    <row r="1031" spans="1:14" ht="18.75" hidden="1">
      <c r="A1031" s="23">
        <v>760</v>
      </c>
      <c r="B1031" s="79" t="s">
        <v>120</v>
      </c>
      <c r="C1031" s="1"/>
      <c r="L1031" s="6"/>
      <c r="M1031" s="1652" t="str">
        <f>(IF($E1030&lt;&gt;0,$M$2,IF($L1030&lt;&gt;0,$M$2,"")))</f>
        <v/>
      </c>
      <c r="N1031" s="65"/>
    </row>
    <row r="1032" spans="1:14" ht="18.75" hidden="1">
      <c r="A1032" s="22">
        <v>765</v>
      </c>
      <c r="B1032" s="1355"/>
      <c r="C1032" s="1355"/>
      <c r="D1032" s="1356"/>
      <c r="E1032" s="1355"/>
      <c r="F1032" s="1355"/>
      <c r="G1032" s="1355"/>
      <c r="H1032" s="1355"/>
      <c r="I1032" s="1355"/>
      <c r="J1032" s="1355"/>
      <c r="K1032" s="1355"/>
      <c r="L1032" s="1357"/>
      <c r="M1032" s="1652" t="str">
        <f>(IF($E1030&lt;&gt;0,$M$2,IF($L1030&lt;&gt;0,$M$2,"")))</f>
        <v/>
      </c>
      <c r="N1032" s="65"/>
    </row>
    <row r="1033" spans="1:14" ht="18.75" hidden="1">
      <c r="A1033" s="22">
        <v>775</v>
      </c>
      <c r="B1033" s="65"/>
      <c r="C1033" s="65"/>
      <c r="D1033" s="65"/>
      <c r="E1033" s="65"/>
      <c r="F1033" s="65"/>
      <c r="G1033" s="65"/>
      <c r="H1033" s="65"/>
      <c r="I1033" s="65"/>
      <c r="J1033" s="65"/>
      <c r="K1033" s="65"/>
      <c r="L1033" s="77"/>
      <c r="M1033" s="74" t="str">
        <f>(IF(E1030&lt;&gt;0,$G$2,IF(L1030&lt;&gt;0,$G$2,"")))</f>
        <v/>
      </c>
      <c r="N1033" s="65"/>
    </row>
    <row r="1034" spans="1:14" hidden="1">
      <c r="A1034" s="23">
        <v>780</v>
      </c>
      <c r="B1034" s="6"/>
      <c r="C1034" s="6"/>
      <c r="D1034" s="517"/>
      <c r="E1034" s="38"/>
      <c r="F1034" s="38"/>
      <c r="G1034" s="38"/>
      <c r="H1034" s="38"/>
      <c r="I1034" s="38"/>
      <c r="J1034" s="38"/>
      <c r="K1034" s="38"/>
      <c r="L1034" s="38"/>
      <c r="M1034" s="7" t="str">
        <f>(IF($E1170&lt;&gt;0,$M$2,IF($L1170&lt;&gt;0,$M$2,"")))</f>
        <v/>
      </c>
    </row>
    <row r="1035" spans="1:14" hidden="1">
      <c r="A1035" s="23">
        <v>785</v>
      </c>
      <c r="B1035" s="6"/>
      <c r="C1035" s="1353"/>
      <c r="D1035" s="1354"/>
      <c r="E1035" s="38"/>
      <c r="F1035" s="38"/>
      <c r="G1035" s="38"/>
      <c r="H1035" s="38"/>
      <c r="I1035" s="38"/>
      <c r="J1035" s="38"/>
      <c r="K1035" s="38"/>
      <c r="L1035" s="38"/>
      <c r="M1035" s="7" t="str">
        <f>(IF($E1170&lt;&gt;0,$M$2,IF($L1170&lt;&gt;0,$M$2,"")))</f>
        <v/>
      </c>
    </row>
    <row r="1036" spans="1:14" hidden="1">
      <c r="A1036" s="23">
        <v>790</v>
      </c>
      <c r="B1036" s="1865" t="str">
        <f>$B$7</f>
        <v>ОТЧЕТНИ ДАННИ ПО ЕБК ЗА ИЗПЪЛНЕНИЕТО НА БЮДЖЕТА</v>
      </c>
      <c r="C1036" s="1866"/>
      <c r="D1036" s="1866"/>
      <c r="E1036" s="242"/>
      <c r="F1036" s="242"/>
      <c r="G1036" s="237"/>
      <c r="H1036" s="237"/>
      <c r="I1036" s="237"/>
      <c r="J1036" s="237"/>
      <c r="K1036" s="237"/>
      <c r="L1036" s="237"/>
      <c r="M1036" s="7" t="str">
        <f>(IF($E1170&lt;&gt;0,$M$2,IF($L1170&lt;&gt;0,$M$2,"")))</f>
        <v/>
      </c>
    </row>
    <row r="1037" spans="1:14" hidden="1">
      <c r="A1037" s="23">
        <v>795</v>
      </c>
      <c r="B1037" s="228"/>
      <c r="C1037" s="391"/>
      <c r="D1037" s="400"/>
      <c r="E1037" s="406" t="s">
        <v>457</v>
      </c>
      <c r="F1037" s="406" t="s">
        <v>819</v>
      </c>
      <c r="G1037" s="237"/>
      <c r="H1037" s="1350" t="s">
        <v>1234</v>
      </c>
      <c r="I1037" s="1351"/>
      <c r="J1037" s="1352"/>
      <c r="K1037" s="237"/>
      <c r="L1037" s="237"/>
      <c r="M1037" s="7" t="str">
        <f>(IF($E1170&lt;&gt;0,$M$2,IF($L1170&lt;&gt;0,$M$2,"")))</f>
        <v/>
      </c>
    </row>
    <row r="1038" spans="1:14" ht="18.75" hidden="1">
      <c r="A1038" s="22">
        <v>805</v>
      </c>
      <c r="B1038" s="1867" t="str">
        <f>$B$9</f>
        <v>ДГ Радост Каблешково</v>
      </c>
      <c r="C1038" s="1868"/>
      <c r="D1038" s="1869"/>
      <c r="E1038" s="115">
        <f>$E$9</f>
        <v>45658</v>
      </c>
      <c r="F1038" s="226">
        <f>$F$9</f>
        <v>45747</v>
      </c>
      <c r="G1038" s="237"/>
      <c r="H1038" s="237"/>
      <c r="I1038" s="237"/>
      <c r="J1038" s="237"/>
      <c r="K1038" s="237"/>
      <c r="L1038" s="237"/>
      <c r="M1038" s="7" t="str">
        <f>(IF($E1170&lt;&gt;0,$M$2,IF($L1170&lt;&gt;0,$M$2,"")))</f>
        <v/>
      </c>
    </row>
    <row r="1039" spans="1:14" hidden="1">
      <c r="A1039" s="23">
        <v>810</v>
      </c>
      <c r="B1039" s="227" t="str">
        <f>$B$10</f>
        <v>(наименование на разпоредителя с бюджет)</v>
      </c>
      <c r="C1039" s="228"/>
      <c r="D1039" s="229"/>
      <c r="E1039" s="237"/>
      <c r="F1039" s="237"/>
      <c r="G1039" s="237"/>
      <c r="H1039" s="237"/>
      <c r="I1039" s="237"/>
      <c r="J1039" s="237"/>
      <c r="K1039" s="237"/>
      <c r="L1039" s="237"/>
      <c r="M1039" s="7" t="str">
        <f>(IF($E1170&lt;&gt;0,$M$2,IF($L1170&lt;&gt;0,$M$2,"")))</f>
        <v/>
      </c>
    </row>
    <row r="1040" spans="1:14" hidden="1">
      <c r="A1040" s="23">
        <v>815</v>
      </c>
      <c r="B1040" s="227"/>
      <c r="C1040" s="228"/>
      <c r="D1040" s="229"/>
      <c r="E1040" s="237"/>
      <c r="F1040" s="237"/>
      <c r="G1040" s="237"/>
      <c r="H1040" s="237"/>
      <c r="I1040" s="237"/>
      <c r="J1040" s="237"/>
      <c r="K1040" s="237"/>
      <c r="L1040" s="237"/>
      <c r="M1040" s="7" t="str">
        <f>(IF($E1170&lt;&gt;0,$M$2,IF($L1170&lt;&gt;0,$M$2,"")))</f>
        <v/>
      </c>
    </row>
    <row r="1041" spans="1:14" ht="19.5" hidden="1">
      <c r="A1041" s="28">
        <v>525</v>
      </c>
      <c r="B1041" s="1870" t="str">
        <f>$B$12</f>
        <v>Поморие</v>
      </c>
      <c r="C1041" s="1871"/>
      <c r="D1041" s="1872"/>
      <c r="E1041" s="410" t="s">
        <v>874</v>
      </c>
      <c r="F1041" s="1348" t="str">
        <f>$F$12</f>
        <v>5207</v>
      </c>
      <c r="G1041" s="237"/>
      <c r="H1041" s="237"/>
      <c r="I1041" s="237"/>
      <c r="J1041" s="237"/>
      <c r="K1041" s="237"/>
      <c r="L1041" s="237"/>
      <c r="M1041" s="7" t="str">
        <f>(IF($E1170&lt;&gt;0,$M$2,IF($L1170&lt;&gt;0,$M$2,"")))</f>
        <v/>
      </c>
    </row>
    <row r="1042" spans="1:14" hidden="1">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t="str">
        <f>(IF($E1170&lt;&gt;0,$M$2,IF($L1170&lt;&gt;0,$M$2,"")))</f>
        <v/>
      </c>
    </row>
    <row r="1043" spans="1:14" ht="19.5" hidden="1">
      <c r="A1043" s="23">
        <v>821</v>
      </c>
      <c r="B1043" s="236"/>
      <c r="C1043" s="237"/>
      <c r="D1043" s="124" t="s">
        <v>875</v>
      </c>
      <c r="E1043" s="238">
        <f>$E$15</f>
        <v>0</v>
      </c>
      <c r="F1043" s="414" t="str">
        <f>$F$15</f>
        <v>БЮДЖЕТ</v>
      </c>
      <c r="G1043" s="218"/>
      <c r="H1043" s="218"/>
      <c r="I1043" s="218"/>
      <c r="J1043" s="218"/>
      <c r="K1043" s="218"/>
      <c r="L1043" s="218"/>
      <c r="M1043" s="7" t="str">
        <f>(IF($E1170&lt;&gt;0,$M$2,IF($L1170&lt;&gt;0,$M$2,"")))</f>
        <v/>
      </c>
    </row>
    <row r="1044" spans="1:14" hidden="1">
      <c r="A1044" s="23">
        <v>822</v>
      </c>
      <c r="B1044" s="228"/>
      <c r="C1044" s="391"/>
      <c r="D1044" s="400"/>
      <c r="E1044" s="237"/>
      <c r="F1044" s="409"/>
      <c r="G1044" s="409"/>
      <c r="H1044" s="409"/>
      <c r="I1044" s="409"/>
      <c r="J1044" s="409"/>
      <c r="K1044" s="409"/>
      <c r="L1044" s="1365" t="s">
        <v>458</v>
      </c>
      <c r="M1044" s="7" t="str">
        <f>(IF($E1170&lt;&gt;0,$M$2,IF($L1170&lt;&gt;0,$M$2,"")))</f>
        <v/>
      </c>
    </row>
    <row r="1045" spans="1:14" ht="24.95" hidden="1" customHeight="1">
      <c r="A1045" s="23">
        <v>823</v>
      </c>
      <c r="B1045" s="247"/>
      <c r="C1045" s="248"/>
      <c r="D1045" s="249" t="s">
        <v>698</v>
      </c>
      <c r="E1045" s="1853" t="str">
        <f>CONCATENATE("Уточнен план ",$C$3)</f>
        <v>Уточнен план 2025</v>
      </c>
      <c r="F1045" s="1854"/>
      <c r="G1045" s="1854"/>
      <c r="H1045" s="1855"/>
      <c r="I1045" s="1856" t="str">
        <f>CONCATENATE("Отчет ",$C$3)</f>
        <v>Отчет 2025</v>
      </c>
      <c r="J1045" s="1857"/>
      <c r="K1045" s="1857"/>
      <c r="L1045" s="1858"/>
      <c r="M1045" s="7" t="str">
        <f>(IF($E1170&lt;&gt;0,$M$2,IF($L1170&lt;&gt;0,$M$2,"")))</f>
        <v/>
      </c>
    </row>
    <row r="1046" spans="1:14" ht="54.95" hidden="1" customHeight="1" thickBot="1">
      <c r="A1046" s="23">
        <v>825</v>
      </c>
      <c r="B1046" s="250" t="s">
        <v>62</v>
      </c>
      <c r="C1046" s="251" t="s">
        <v>459</v>
      </c>
      <c r="D1046" s="252" t="s">
        <v>699</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570" t="str">
        <f>$L$20</f>
        <v>ОТЧЕТ                                    ОБЩО</v>
      </c>
      <c r="M1046" s="7" t="str">
        <f>(IF($E1170&lt;&gt;0,$M$2,IF($L1170&lt;&gt;0,$M$2,"")))</f>
        <v/>
      </c>
    </row>
    <row r="1047" spans="1:14" ht="18.75" hidden="1">
      <c r="A1047" s="23"/>
      <c r="B1047" s="258"/>
      <c r="C1047" s="259"/>
      <c r="D1047" s="260" t="s">
        <v>728</v>
      </c>
      <c r="E1047" s="1442" t="str">
        <f>$E$21</f>
        <v>(1)</v>
      </c>
      <c r="F1047" s="143" t="str">
        <f>$F$21</f>
        <v>(2)</v>
      </c>
      <c r="G1047" s="144" t="str">
        <f>$G$21</f>
        <v>(3)</v>
      </c>
      <c r="H1047" s="145" t="str">
        <f>$H$21</f>
        <v>(4)</v>
      </c>
      <c r="I1047" s="261" t="str">
        <f>$I$21</f>
        <v>(5)</v>
      </c>
      <c r="J1047" s="262" t="str">
        <f>$J$21</f>
        <v>(6)</v>
      </c>
      <c r="K1047" s="263" t="str">
        <f>$K$21</f>
        <v>(7)</v>
      </c>
      <c r="L1047" s="264" t="str">
        <f>$L$21</f>
        <v>(8)</v>
      </c>
      <c r="M1047" s="7" t="str">
        <f>(IF($E1170&lt;&gt;0,$M$2,IF($L1170&lt;&gt;0,$M$2,"")))</f>
        <v/>
      </c>
    </row>
    <row r="1048" spans="1:14" hidden="1">
      <c r="A1048" s="23"/>
      <c r="B1048" s="1439"/>
      <c r="C1048" s="1540" t="e">
        <f>VLOOKUP(D1048,OP_LIST2,2,FALSE)</f>
        <v>#N/A</v>
      </c>
      <c r="D1048" s="1445"/>
      <c r="E1048" s="389"/>
      <c r="F1048" s="1429"/>
      <c r="G1048" s="1430"/>
      <c r="H1048" s="1431"/>
      <c r="I1048" s="1429"/>
      <c r="J1048" s="1430"/>
      <c r="K1048" s="1431"/>
      <c r="L1048" s="1428"/>
      <c r="M1048" s="7" t="str">
        <f>(IF($E1170&lt;&gt;0,$M$2,IF($L1170&lt;&gt;0,$M$2,"")))</f>
        <v/>
      </c>
    </row>
    <row r="1049" spans="1:14" hidden="1">
      <c r="A1049" s="23"/>
      <c r="B1049" s="1608" t="s">
        <v>2003</v>
      </c>
      <c r="C1049" s="1446">
        <f>VLOOKUP(D1050,EBK_DEIN2,2,FALSE)</f>
        <v>1139</v>
      </c>
      <c r="D1049" s="1445" t="s">
        <v>777</v>
      </c>
      <c r="E1049" s="389"/>
      <c r="F1049" s="1432"/>
      <c r="G1049" s="1433"/>
      <c r="H1049" s="1434"/>
      <c r="I1049" s="1432"/>
      <c r="J1049" s="1433"/>
      <c r="K1049" s="1434"/>
      <c r="L1049" s="1428"/>
      <c r="M1049" s="7" t="str">
        <f>(IF($E1170&lt;&gt;0,$M$2,IF($L1170&lt;&gt;0,$M$2,"")))</f>
        <v/>
      </c>
    </row>
    <row r="1050" spans="1:14" hidden="1">
      <c r="A1050" s="23"/>
      <c r="B1050" s="1438"/>
      <c r="C1050" s="1531">
        <f>+C1049</f>
        <v>1139</v>
      </c>
      <c r="D1050" s="1440" t="s">
        <v>386</v>
      </c>
      <c r="E1050" s="389"/>
      <c r="F1050" s="1432"/>
      <c r="G1050" s="1433"/>
      <c r="H1050" s="1434"/>
      <c r="I1050" s="1432"/>
      <c r="J1050" s="1433"/>
      <c r="K1050" s="1434"/>
      <c r="L1050" s="1428"/>
      <c r="M1050" s="7" t="str">
        <f>(IF($E1170&lt;&gt;0,$M$2,IF($L1170&lt;&gt;0,$M$2,"")))</f>
        <v/>
      </c>
    </row>
    <row r="1051" spans="1:14" hidden="1">
      <c r="A1051" s="23"/>
      <c r="B1051" s="1443"/>
      <c r="C1051" s="1441"/>
      <c r="D1051" s="1444" t="s">
        <v>700</v>
      </c>
      <c r="E1051" s="389"/>
      <c r="F1051" s="1435"/>
      <c r="G1051" s="1436"/>
      <c r="H1051" s="1437"/>
      <c r="I1051" s="1435"/>
      <c r="J1051" s="1436"/>
      <c r="K1051" s="1437"/>
      <c r="L1051" s="1428"/>
      <c r="M1051" s="7" t="str">
        <f>(IF($E1170&lt;&gt;0,$M$2,IF($L1170&lt;&gt;0,$M$2,"")))</f>
        <v/>
      </c>
    </row>
    <row r="1052" spans="1:14" hidden="1">
      <c r="A1052" s="23"/>
      <c r="B1052" s="272">
        <v>100</v>
      </c>
      <c r="C1052" s="1859" t="s">
        <v>729</v>
      </c>
      <c r="D1052" s="1860"/>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730</v>
      </c>
      <c r="E1053" s="281">
        <f>F1053+G1053+H1053</f>
        <v>0</v>
      </c>
      <c r="F1053" s="152">
        <v>0</v>
      </c>
      <c r="G1053" s="153">
        <v>0</v>
      </c>
      <c r="H1053" s="1406">
        <v>0</v>
      </c>
      <c r="I1053" s="152">
        <v>0</v>
      </c>
      <c r="J1053" s="153">
        <v>0</v>
      </c>
      <c r="K1053" s="1406">
        <v>0</v>
      </c>
      <c r="L1053" s="281">
        <f>I1053+J1053+K1053</f>
        <v>0</v>
      </c>
      <c r="M1053" s="12" t="str">
        <f t="shared" ref="M1053:M1116" si="236">(IF($E1053&lt;&gt;0,$M$2,IF($L1053&lt;&gt;0,$M$2,"")))</f>
        <v/>
      </c>
      <c r="N1053" s="13"/>
    </row>
    <row r="1054" spans="1:14" hidden="1">
      <c r="A1054" s="10"/>
      <c r="B1054" s="278"/>
      <c r="C1054" s="285">
        <v>102</v>
      </c>
      <c r="D1054" s="286" t="s">
        <v>731</v>
      </c>
      <c r="E1054" s="287">
        <f>F1054+G1054+H1054</f>
        <v>0</v>
      </c>
      <c r="F1054" s="173">
        <v>0</v>
      </c>
      <c r="G1054" s="174">
        <v>0</v>
      </c>
      <c r="H1054" s="1409">
        <v>0</v>
      </c>
      <c r="I1054" s="173">
        <v>0</v>
      </c>
      <c r="J1054" s="174">
        <v>0</v>
      </c>
      <c r="K1054" s="1409">
        <v>0</v>
      </c>
      <c r="L1054" s="287">
        <f>I1054+J1054+K1054</f>
        <v>0</v>
      </c>
      <c r="M1054" s="12" t="str">
        <f t="shared" si="236"/>
        <v/>
      </c>
      <c r="N1054" s="13"/>
    </row>
    <row r="1055" spans="1:14" hidden="1">
      <c r="A1055" s="10"/>
      <c r="B1055" s="272">
        <v>200</v>
      </c>
      <c r="C1055" s="1851" t="s">
        <v>732</v>
      </c>
      <c r="D1055" s="1852"/>
      <c r="E1055" s="273">
        <f t="shared" ref="E1055:L1055" si="237">SUM(E1056:E1060)</f>
        <v>0</v>
      </c>
      <c r="F1055" s="274">
        <f t="shared" si="237"/>
        <v>0</v>
      </c>
      <c r="G1055" s="275">
        <f t="shared" si="237"/>
        <v>0</v>
      </c>
      <c r="H1055" s="276">
        <f>SUM(H1056:H1060)</f>
        <v>0</v>
      </c>
      <c r="I1055" s="274">
        <f t="shared" si="237"/>
        <v>0</v>
      </c>
      <c r="J1055" s="275">
        <f t="shared" si="237"/>
        <v>0</v>
      </c>
      <c r="K1055" s="276">
        <f t="shared" si="237"/>
        <v>0</v>
      </c>
      <c r="L1055" s="273">
        <f t="shared" si="237"/>
        <v>0</v>
      </c>
      <c r="M1055" s="12" t="str">
        <f t="shared" si="236"/>
        <v/>
      </c>
      <c r="N1055" s="13"/>
    </row>
    <row r="1056" spans="1:14" hidden="1">
      <c r="A1056" s="10"/>
      <c r="B1056" s="291"/>
      <c r="C1056" s="279">
        <v>201</v>
      </c>
      <c r="D1056" s="280" t="s">
        <v>733</v>
      </c>
      <c r="E1056" s="281">
        <f>F1056+G1056+H1056</f>
        <v>0</v>
      </c>
      <c r="F1056" s="152">
        <v>0</v>
      </c>
      <c r="G1056" s="153">
        <v>0</v>
      </c>
      <c r="H1056" s="1406">
        <v>0</v>
      </c>
      <c r="I1056" s="152">
        <v>0</v>
      </c>
      <c r="J1056" s="153">
        <v>0</v>
      </c>
      <c r="K1056" s="1406">
        <v>0</v>
      </c>
      <c r="L1056" s="281">
        <f>I1056+J1056+K1056</f>
        <v>0</v>
      </c>
      <c r="M1056" s="12" t="str">
        <f t="shared" si="236"/>
        <v/>
      </c>
      <c r="N1056" s="13"/>
    </row>
    <row r="1057" spans="1:14" hidden="1">
      <c r="A1057" s="10"/>
      <c r="B1057" s="292"/>
      <c r="C1057" s="293">
        <v>202</v>
      </c>
      <c r="D1057" s="294" t="s">
        <v>734</v>
      </c>
      <c r="E1057" s="295">
        <f>F1057+G1057+H1057</f>
        <v>0</v>
      </c>
      <c r="F1057" s="158">
        <v>0</v>
      </c>
      <c r="G1057" s="159">
        <v>0</v>
      </c>
      <c r="H1057" s="1408">
        <v>0</v>
      </c>
      <c r="I1057" s="158">
        <v>0</v>
      </c>
      <c r="J1057" s="159">
        <v>0</v>
      </c>
      <c r="K1057" s="1408">
        <v>0</v>
      </c>
      <c r="L1057" s="295">
        <f>I1057+J1057+K1057</f>
        <v>0</v>
      </c>
      <c r="M1057" s="12" t="str">
        <f t="shared" si="236"/>
        <v/>
      </c>
      <c r="N1057" s="13"/>
    </row>
    <row r="1058" spans="1:14" ht="31.5" hidden="1">
      <c r="A1058" s="10"/>
      <c r="B1058" s="299"/>
      <c r="C1058" s="293">
        <v>205</v>
      </c>
      <c r="D1058" s="294" t="s">
        <v>585</v>
      </c>
      <c r="E1058" s="295">
        <f>F1058+G1058+H1058</f>
        <v>0</v>
      </c>
      <c r="F1058" s="158">
        <v>0</v>
      </c>
      <c r="G1058" s="159">
        <v>0</v>
      </c>
      <c r="H1058" s="1408">
        <v>0</v>
      </c>
      <c r="I1058" s="158">
        <v>0</v>
      </c>
      <c r="J1058" s="159">
        <v>0</v>
      </c>
      <c r="K1058" s="1408">
        <v>0</v>
      </c>
      <c r="L1058" s="295">
        <f>I1058+J1058+K1058</f>
        <v>0</v>
      </c>
      <c r="M1058" s="12" t="str">
        <f t="shared" si="236"/>
        <v/>
      </c>
      <c r="N1058" s="13"/>
    </row>
    <row r="1059" spans="1:14" hidden="1">
      <c r="A1059" s="10"/>
      <c r="B1059" s="299"/>
      <c r="C1059" s="293">
        <v>208</v>
      </c>
      <c r="D1059" s="300" t="s">
        <v>586</v>
      </c>
      <c r="E1059" s="295">
        <f>F1059+G1059+H1059</f>
        <v>0</v>
      </c>
      <c r="F1059" s="158">
        <v>0</v>
      </c>
      <c r="G1059" s="159">
        <v>0</v>
      </c>
      <c r="H1059" s="1408">
        <v>0</v>
      </c>
      <c r="I1059" s="158">
        <v>0</v>
      </c>
      <c r="J1059" s="159">
        <v>0</v>
      </c>
      <c r="K1059" s="1408">
        <v>0</v>
      </c>
      <c r="L1059" s="295">
        <f>I1059+J1059+K1059</f>
        <v>0</v>
      </c>
      <c r="M1059" s="12" t="str">
        <f t="shared" si="236"/>
        <v/>
      </c>
      <c r="N1059" s="13"/>
    </row>
    <row r="1060" spans="1:14" hidden="1">
      <c r="A1060" s="10"/>
      <c r="B1060" s="291"/>
      <c r="C1060" s="285">
        <v>209</v>
      </c>
      <c r="D1060" s="301" t="s">
        <v>587</v>
      </c>
      <c r="E1060" s="287">
        <f>F1060+G1060+H1060</f>
        <v>0</v>
      </c>
      <c r="F1060" s="173">
        <v>0</v>
      </c>
      <c r="G1060" s="174">
        <v>0</v>
      </c>
      <c r="H1060" s="1409">
        <v>0</v>
      </c>
      <c r="I1060" s="173">
        <v>0</v>
      </c>
      <c r="J1060" s="174">
        <v>0</v>
      </c>
      <c r="K1060" s="1409">
        <v>0</v>
      </c>
      <c r="L1060" s="287">
        <f>I1060+J1060+K1060</f>
        <v>0</v>
      </c>
      <c r="M1060" s="12" t="str">
        <f t="shared" si="236"/>
        <v/>
      </c>
      <c r="N1060" s="13"/>
    </row>
    <row r="1061" spans="1:14" hidden="1">
      <c r="A1061" s="10"/>
      <c r="B1061" s="272">
        <v>500</v>
      </c>
      <c r="C1061" s="1861" t="s">
        <v>188</v>
      </c>
      <c r="D1061" s="1862"/>
      <c r="E1061" s="273">
        <f t="shared" ref="E1061:L1061" si="238">SUM(E1062:E1068)</f>
        <v>0</v>
      </c>
      <c r="F1061" s="274">
        <f t="shared" si="238"/>
        <v>0</v>
      </c>
      <c r="G1061" s="275">
        <f t="shared" si="238"/>
        <v>0</v>
      </c>
      <c r="H1061" s="276">
        <f>SUM(H1062:H1068)</f>
        <v>0</v>
      </c>
      <c r="I1061" s="274">
        <f t="shared" si="238"/>
        <v>0</v>
      </c>
      <c r="J1061" s="275">
        <f t="shared" si="238"/>
        <v>0</v>
      </c>
      <c r="K1061" s="276">
        <f t="shared" si="238"/>
        <v>0</v>
      </c>
      <c r="L1061" s="273">
        <f t="shared" si="238"/>
        <v>0</v>
      </c>
      <c r="M1061" s="12" t="str">
        <f t="shared" si="236"/>
        <v/>
      </c>
      <c r="N1061" s="13"/>
    </row>
    <row r="1062" spans="1:14" ht="18" hidden="1" customHeight="1">
      <c r="A1062" s="10"/>
      <c r="B1062" s="291"/>
      <c r="C1062" s="302">
        <v>551</v>
      </c>
      <c r="D1062" s="303" t="s">
        <v>189</v>
      </c>
      <c r="E1062" s="281">
        <f t="shared" ref="E1062:E1069" si="239">F1062+G1062+H1062</f>
        <v>0</v>
      </c>
      <c r="F1062" s="152">
        <v>0</v>
      </c>
      <c r="G1062" s="153">
        <v>0</v>
      </c>
      <c r="H1062" s="1406">
        <v>0</v>
      </c>
      <c r="I1062" s="152">
        <v>0</v>
      </c>
      <c r="J1062" s="153">
        <v>0</v>
      </c>
      <c r="K1062" s="1406">
        <v>0</v>
      </c>
      <c r="L1062" s="281">
        <f t="shared" ref="L1062:L1069" si="240">I1062+J1062+K1062</f>
        <v>0</v>
      </c>
      <c r="M1062" s="12" t="str">
        <f t="shared" si="236"/>
        <v/>
      </c>
      <c r="N1062" s="13"/>
    </row>
    <row r="1063" spans="1:14" hidden="1">
      <c r="A1063" s="10"/>
      <c r="B1063" s="291"/>
      <c r="C1063" s="304">
        <v>552</v>
      </c>
      <c r="D1063" s="305" t="s">
        <v>893</v>
      </c>
      <c r="E1063" s="295">
        <f t="shared" si="239"/>
        <v>0</v>
      </c>
      <c r="F1063" s="158">
        <v>0</v>
      </c>
      <c r="G1063" s="159">
        <v>0</v>
      </c>
      <c r="H1063" s="1408">
        <v>0</v>
      </c>
      <c r="I1063" s="158">
        <v>0</v>
      </c>
      <c r="J1063" s="159">
        <v>0</v>
      </c>
      <c r="K1063" s="1408">
        <v>0</v>
      </c>
      <c r="L1063" s="295">
        <f t="shared" si="240"/>
        <v>0</v>
      </c>
      <c r="M1063" s="12" t="str">
        <f t="shared" si="236"/>
        <v/>
      </c>
      <c r="N1063" s="13"/>
    </row>
    <row r="1064" spans="1:14" hidden="1">
      <c r="A1064" s="10"/>
      <c r="B1064" s="306"/>
      <c r="C1064" s="304">
        <v>558</v>
      </c>
      <c r="D1064" s="307" t="s">
        <v>855</v>
      </c>
      <c r="E1064" s="295">
        <f>F1064+G1064+H1064</f>
        <v>0</v>
      </c>
      <c r="F1064" s="484">
        <v>0</v>
      </c>
      <c r="G1064" s="485">
        <v>0</v>
      </c>
      <c r="H1064" s="160">
        <v>0</v>
      </c>
      <c r="I1064" s="484">
        <v>0</v>
      </c>
      <c r="J1064" s="485">
        <v>0</v>
      </c>
      <c r="K1064" s="160">
        <v>0</v>
      </c>
      <c r="L1064" s="295">
        <f>I1064+J1064+K1064</f>
        <v>0</v>
      </c>
      <c r="M1064" s="12" t="str">
        <f t="shared" si="236"/>
        <v/>
      </c>
      <c r="N1064" s="13"/>
    </row>
    <row r="1065" spans="1:14" hidden="1">
      <c r="A1065" s="10"/>
      <c r="B1065" s="306"/>
      <c r="C1065" s="304">
        <v>560</v>
      </c>
      <c r="D1065" s="307" t="s">
        <v>190</v>
      </c>
      <c r="E1065" s="295">
        <f t="shared" si="239"/>
        <v>0</v>
      </c>
      <c r="F1065" s="158">
        <v>0</v>
      </c>
      <c r="G1065" s="159">
        <v>0</v>
      </c>
      <c r="H1065" s="1408">
        <v>0</v>
      </c>
      <c r="I1065" s="158">
        <v>0</v>
      </c>
      <c r="J1065" s="159">
        <v>0</v>
      </c>
      <c r="K1065" s="1408">
        <v>0</v>
      </c>
      <c r="L1065" s="295">
        <f t="shared" si="240"/>
        <v>0</v>
      </c>
      <c r="M1065" s="12" t="str">
        <f t="shared" si="236"/>
        <v/>
      </c>
      <c r="N1065" s="13"/>
    </row>
    <row r="1066" spans="1:14" hidden="1">
      <c r="A1066" s="10"/>
      <c r="B1066" s="306"/>
      <c r="C1066" s="304">
        <v>580</v>
      </c>
      <c r="D1066" s="305" t="s">
        <v>191</v>
      </c>
      <c r="E1066" s="295">
        <f t="shared" si="239"/>
        <v>0</v>
      </c>
      <c r="F1066" s="158">
        <v>0</v>
      </c>
      <c r="G1066" s="159">
        <v>0</v>
      </c>
      <c r="H1066" s="1408">
        <v>0</v>
      </c>
      <c r="I1066" s="158">
        <v>0</v>
      </c>
      <c r="J1066" s="159">
        <v>0</v>
      </c>
      <c r="K1066" s="1408">
        <v>0</v>
      </c>
      <c r="L1066" s="295">
        <f t="shared" si="240"/>
        <v>0</v>
      </c>
      <c r="M1066" s="12" t="str">
        <f t="shared" si="236"/>
        <v/>
      </c>
      <c r="N1066" s="13"/>
    </row>
    <row r="1067" spans="1:14" hidden="1">
      <c r="A1067" s="10"/>
      <c r="B1067" s="291"/>
      <c r="C1067" s="304">
        <v>588</v>
      </c>
      <c r="D1067" s="305" t="s">
        <v>857</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863" t="s">
        <v>193</v>
      </c>
      <c r="D1069" s="1864"/>
      <c r="E1069" s="310">
        <f t="shared" si="239"/>
        <v>0</v>
      </c>
      <c r="F1069" s="1410"/>
      <c r="G1069" s="1411"/>
      <c r="H1069" s="1412"/>
      <c r="I1069" s="1410"/>
      <c r="J1069" s="1411"/>
      <c r="K1069" s="1412"/>
      <c r="L1069" s="310">
        <f t="shared" si="240"/>
        <v>0</v>
      </c>
      <c r="M1069" s="12" t="str">
        <f t="shared" si="236"/>
        <v/>
      </c>
      <c r="N1069" s="13"/>
    </row>
    <row r="1070" spans="1:14" hidden="1">
      <c r="A1070" s="23">
        <v>10</v>
      </c>
      <c r="B1070" s="272">
        <v>1000</v>
      </c>
      <c r="C1070" s="1851" t="s">
        <v>194</v>
      </c>
      <c r="D1070" s="1852"/>
      <c r="E1070" s="310">
        <f t="shared" ref="E1070:L1070" si="241">SUM(E1071:E1087)</f>
        <v>0</v>
      </c>
      <c r="F1070" s="274">
        <f t="shared" si="241"/>
        <v>0</v>
      </c>
      <c r="G1070" s="275">
        <f t="shared" si="241"/>
        <v>0</v>
      </c>
      <c r="H1070" s="276">
        <f>SUM(H1071:H1087)</f>
        <v>0</v>
      </c>
      <c r="I1070" s="274">
        <f t="shared" si="241"/>
        <v>0</v>
      </c>
      <c r="J1070" s="275">
        <f t="shared" si="241"/>
        <v>0</v>
      </c>
      <c r="K1070" s="276">
        <f t="shared" si="241"/>
        <v>0</v>
      </c>
      <c r="L1070" s="310">
        <f t="shared" si="241"/>
        <v>0</v>
      </c>
      <c r="M1070" s="12" t="str">
        <f t="shared" si="236"/>
        <v/>
      </c>
      <c r="N1070" s="13"/>
    </row>
    <row r="1071" spans="1:14" hidden="1">
      <c r="A1071" s="23">
        <v>15</v>
      </c>
      <c r="B1071" s="292"/>
      <c r="C1071" s="279">
        <v>1011</v>
      </c>
      <c r="D1071" s="311" t="s">
        <v>195</v>
      </c>
      <c r="E1071" s="281">
        <f t="shared" ref="E1071:E1087" si="242">F1071+G1071+H1071</f>
        <v>0</v>
      </c>
      <c r="F1071" s="152">
        <v>0</v>
      </c>
      <c r="G1071" s="153">
        <v>0</v>
      </c>
      <c r="H1071" s="1406">
        <v>0</v>
      </c>
      <c r="I1071" s="152">
        <v>0</v>
      </c>
      <c r="J1071" s="153">
        <v>0</v>
      </c>
      <c r="K1071" s="1406">
        <v>0</v>
      </c>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v>0</v>
      </c>
      <c r="G1072" s="159">
        <v>0</v>
      </c>
      <c r="H1072" s="1408">
        <v>0</v>
      </c>
      <c r="I1072" s="158">
        <v>0</v>
      </c>
      <c r="J1072" s="159">
        <v>0</v>
      </c>
      <c r="K1072" s="1408">
        <v>0</v>
      </c>
      <c r="L1072" s="295">
        <f t="shared" si="243"/>
        <v>0</v>
      </c>
      <c r="M1072" s="12" t="str">
        <f t="shared" si="236"/>
        <v/>
      </c>
      <c r="N1072" s="13"/>
    </row>
    <row r="1073" spans="1:14" hidden="1">
      <c r="A1073" s="23">
        <v>40</v>
      </c>
      <c r="B1073" s="292"/>
      <c r="C1073" s="293">
        <v>1013</v>
      </c>
      <c r="D1073" s="294" t="s">
        <v>197</v>
      </c>
      <c r="E1073" s="295">
        <f t="shared" si="242"/>
        <v>0</v>
      </c>
      <c r="F1073" s="158">
        <v>0</v>
      </c>
      <c r="G1073" s="159">
        <v>0</v>
      </c>
      <c r="H1073" s="1408">
        <v>0</v>
      </c>
      <c r="I1073" s="158">
        <v>0</v>
      </c>
      <c r="J1073" s="159">
        <v>0</v>
      </c>
      <c r="K1073" s="1408">
        <v>0</v>
      </c>
      <c r="L1073" s="295">
        <f t="shared" si="243"/>
        <v>0</v>
      </c>
      <c r="M1073" s="12" t="str">
        <f t="shared" si="236"/>
        <v/>
      </c>
      <c r="N1073" s="13"/>
    </row>
    <row r="1074" spans="1:14" hidden="1">
      <c r="A1074" s="23">
        <v>45</v>
      </c>
      <c r="B1074" s="292"/>
      <c r="C1074" s="293">
        <v>1014</v>
      </c>
      <c r="D1074" s="294" t="s">
        <v>198</v>
      </c>
      <c r="E1074" s="295">
        <f t="shared" si="242"/>
        <v>0</v>
      </c>
      <c r="F1074" s="158">
        <v>0</v>
      </c>
      <c r="G1074" s="159">
        <v>0</v>
      </c>
      <c r="H1074" s="1408">
        <v>0</v>
      </c>
      <c r="I1074" s="158">
        <v>0</v>
      </c>
      <c r="J1074" s="159">
        <v>0</v>
      </c>
      <c r="K1074" s="1408">
        <v>0</v>
      </c>
      <c r="L1074" s="295">
        <f t="shared" si="243"/>
        <v>0</v>
      </c>
      <c r="M1074" s="12" t="str">
        <f t="shared" si="236"/>
        <v/>
      </c>
      <c r="N1074" s="13"/>
    </row>
    <row r="1075" spans="1:14" hidden="1">
      <c r="A1075" s="23">
        <v>50</v>
      </c>
      <c r="B1075" s="292"/>
      <c r="C1075" s="293">
        <v>1015</v>
      </c>
      <c r="D1075" s="294" t="s">
        <v>199</v>
      </c>
      <c r="E1075" s="295">
        <f t="shared" si="242"/>
        <v>0</v>
      </c>
      <c r="F1075" s="158">
        <v>0</v>
      </c>
      <c r="G1075" s="159">
        <v>0</v>
      </c>
      <c r="H1075" s="1408">
        <v>0</v>
      </c>
      <c r="I1075" s="158">
        <v>0</v>
      </c>
      <c r="J1075" s="159">
        <v>0</v>
      </c>
      <c r="K1075" s="1408">
        <v>0</v>
      </c>
      <c r="L1075" s="295">
        <f t="shared" si="243"/>
        <v>0</v>
      </c>
      <c r="M1075" s="12" t="str">
        <f t="shared" si="236"/>
        <v/>
      </c>
      <c r="N1075" s="13"/>
    </row>
    <row r="1076" spans="1:14" hidden="1">
      <c r="A1076" s="23">
        <v>55</v>
      </c>
      <c r="B1076" s="292"/>
      <c r="C1076" s="312">
        <v>1016</v>
      </c>
      <c r="D1076" s="313" t="s">
        <v>200</v>
      </c>
      <c r="E1076" s="314">
        <f t="shared" si="242"/>
        <v>0</v>
      </c>
      <c r="F1076" s="164">
        <v>0</v>
      </c>
      <c r="G1076" s="165">
        <v>0</v>
      </c>
      <c r="H1076" s="1407">
        <v>0</v>
      </c>
      <c r="I1076" s="164">
        <v>0</v>
      </c>
      <c r="J1076" s="165">
        <v>0</v>
      </c>
      <c r="K1076" s="1407">
        <v>0</v>
      </c>
      <c r="L1076" s="314">
        <f t="shared" si="243"/>
        <v>0</v>
      </c>
      <c r="M1076" s="12" t="str">
        <f t="shared" si="236"/>
        <v/>
      </c>
      <c r="N1076" s="13"/>
    </row>
    <row r="1077" spans="1:14" hidden="1">
      <c r="A1077" s="23">
        <v>60</v>
      </c>
      <c r="B1077" s="278"/>
      <c r="C1077" s="318">
        <v>1020</v>
      </c>
      <c r="D1077" s="319" t="s">
        <v>201</v>
      </c>
      <c r="E1077" s="320">
        <f t="shared" si="242"/>
        <v>0</v>
      </c>
      <c r="F1077" s="450">
        <v>0</v>
      </c>
      <c r="G1077" s="451">
        <v>0</v>
      </c>
      <c r="H1077" s="1416">
        <v>0</v>
      </c>
      <c r="I1077" s="450">
        <v>0</v>
      </c>
      <c r="J1077" s="451">
        <v>0</v>
      </c>
      <c r="K1077" s="1416">
        <v>0</v>
      </c>
      <c r="L1077" s="320">
        <f t="shared" si="243"/>
        <v>0</v>
      </c>
      <c r="M1077" s="12" t="str">
        <f t="shared" si="236"/>
        <v/>
      </c>
      <c r="N1077" s="13"/>
    </row>
    <row r="1078" spans="1:14" hidden="1">
      <c r="A1078" s="22">
        <v>65</v>
      </c>
      <c r="B1078" s="292"/>
      <c r="C1078" s="324">
        <v>1030</v>
      </c>
      <c r="D1078" s="325" t="s">
        <v>202</v>
      </c>
      <c r="E1078" s="326">
        <f t="shared" si="242"/>
        <v>0</v>
      </c>
      <c r="F1078" s="445">
        <v>0</v>
      </c>
      <c r="G1078" s="446">
        <v>0</v>
      </c>
      <c r="H1078" s="1413">
        <v>0</v>
      </c>
      <c r="I1078" s="445">
        <v>0</v>
      </c>
      <c r="J1078" s="446">
        <v>0</v>
      </c>
      <c r="K1078" s="1413">
        <v>0</v>
      </c>
      <c r="L1078" s="326">
        <f t="shared" si="243"/>
        <v>0</v>
      </c>
      <c r="M1078" s="12" t="str">
        <f t="shared" si="236"/>
        <v/>
      </c>
      <c r="N1078" s="13"/>
    </row>
    <row r="1079" spans="1:14" hidden="1">
      <c r="A1079" s="23">
        <v>70</v>
      </c>
      <c r="B1079" s="292"/>
      <c r="C1079" s="318">
        <v>1051</v>
      </c>
      <c r="D1079" s="331" t="s">
        <v>203</v>
      </c>
      <c r="E1079" s="320">
        <f t="shared" si="242"/>
        <v>0</v>
      </c>
      <c r="F1079" s="450">
        <v>0</v>
      </c>
      <c r="G1079" s="451">
        <v>0</v>
      </c>
      <c r="H1079" s="1416">
        <v>0</v>
      </c>
      <c r="I1079" s="450">
        <v>0</v>
      </c>
      <c r="J1079" s="451">
        <v>0</v>
      </c>
      <c r="K1079" s="1416">
        <v>0</v>
      </c>
      <c r="L1079" s="320">
        <f t="shared" si="243"/>
        <v>0</v>
      </c>
      <c r="M1079" s="12" t="str">
        <f t="shared" si="236"/>
        <v/>
      </c>
      <c r="N1079" s="13"/>
    </row>
    <row r="1080" spans="1:14" hidden="1">
      <c r="A1080" s="23">
        <v>75</v>
      </c>
      <c r="B1080" s="292"/>
      <c r="C1080" s="293">
        <v>1052</v>
      </c>
      <c r="D1080" s="294" t="s">
        <v>204</v>
      </c>
      <c r="E1080" s="295">
        <f t="shared" si="242"/>
        <v>0</v>
      </c>
      <c r="F1080" s="158">
        <v>0</v>
      </c>
      <c r="G1080" s="159"/>
      <c r="H1080" s="1408"/>
      <c r="I1080" s="158">
        <v>0</v>
      </c>
      <c r="J1080" s="159"/>
      <c r="K1080" s="1408"/>
      <c r="L1080" s="295">
        <f t="shared" si="243"/>
        <v>0</v>
      </c>
      <c r="M1080" s="12" t="str">
        <f t="shared" si="236"/>
        <v/>
      </c>
      <c r="N1080" s="13"/>
    </row>
    <row r="1081" spans="1:14" hidden="1">
      <c r="A1081" s="23">
        <v>80</v>
      </c>
      <c r="B1081" s="292"/>
      <c r="C1081" s="324">
        <v>1053</v>
      </c>
      <c r="D1081" s="325" t="s">
        <v>858</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v>0</v>
      </c>
      <c r="G1082" s="451">
        <v>0</v>
      </c>
      <c r="H1082" s="1416">
        <v>0</v>
      </c>
      <c r="I1082" s="450">
        <v>0</v>
      </c>
      <c r="J1082" s="451">
        <v>0</v>
      </c>
      <c r="K1082" s="1416">
        <v>0</v>
      </c>
      <c r="L1082" s="320">
        <f t="shared" si="243"/>
        <v>0</v>
      </c>
      <c r="M1082" s="12" t="str">
        <f t="shared" si="236"/>
        <v/>
      </c>
      <c r="N1082" s="13"/>
    </row>
    <row r="1083" spans="1:14" hidden="1">
      <c r="A1083" s="23">
        <v>85</v>
      </c>
      <c r="B1083" s="292"/>
      <c r="C1083" s="324">
        <v>1063</v>
      </c>
      <c r="D1083" s="332" t="s">
        <v>786</v>
      </c>
      <c r="E1083" s="326">
        <f t="shared" si="242"/>
        <v>0</v>
      </c>
      <c r="F1083" s="445">
        <v>0</v>
      </c>
      <c r="G1083" s="446">
        <v>0</v>
      </c>
      <c r="H1083" s="1413">
        <v>0</v>
      </c>
      <c r="I1083" s="445">
        <v>0</v>
      </c>
      <c r="J1083" s="446">
        <v>0</v>
      </c>
      <c r="K1083" s="1413">
        <v>0</v>
      </c>
      <c r="L1083" s="326">
        <f t="shared" si="243"/>
        <v>0</v>
      </c>
      <c r="M1083" s="12" t="str">
        <f t="shared" si="236"/>
        <v/>
      </c>
      <c r="N1083" s="13"/>
    </row>
    <row r="1084" spans="1:14" hidden="1">
      <c r="A1084" s="23">
        <v>90</v>
      </c>
      <c r="B1084" s="292"/>
      <c r="C1084" s="333">
        <v>1069</v>
      </c>
      <c r="D1084" s="334" t="s">
        <v>206</v>
      </c>
      <c r="E1084" s="335">
        <f t="shared" si="242"/>
        <v>0</v>
      </c>
      <c r="F1084" s="589">
        <v>0</v>
      </c>
      <c r="G1084" s="590">
        <v>0</v>
      </c>
      <c r="H1084" s="1415">
        <v>0</v>
      </c>
      <c r="I1084" s="589">
        <v>0</v>
      </c>
      <c r="J1084" s="590">
        <v>0</v>
      </c>
      <c r="K1084" s="1415">
        <v>0</v>
      </c>
      <c r="L1084" s="335">
        <f t="shared" si="243"/>
        <v>0</v>
      </c>
      <c r="M1084" s="12" t="str">
        <f t="shared" si="236"/>
        <v/>
      </c>
      <c r="N1084" s="13"/>
    </row>
    <row r="1085" spans="1:14" hidden="1">
      <c r="A1085" s="23">
        <v>90</v>
      </c>
      <c r="B1085" s="278"/>
      <c r="C1085" s="318">
        <v>1091</v>
      </c>
      <c r="D1085" s="331" t="s">
        <v>894</v>
      </c>
      <c r="E1085" s="320">
        <f t="shared" si="242"/>
        <v>0</v>
      </c>
      <c r="F1085" s="450">
        <v>0</v>
      </c>
      <c r="G1085" s="451">
        <v>0</v>
      </c>
      <c r="H1085" s="1416">
        <v>0</v>
      </c>
      <c r="I1085" s="450">
        <v>0</v>
      </c>
      <c r="J1085" s="451">
        <v>0</v>
      </c>
      <c r="K1085" s="1416">
        <v>0</v>
      </c>
      <c r="L1085" s="320">
        <f t="shared" si="243"/>
        <v>0</v>
      </c>
      <c r="M1085" s="12" t="str">
        <f t="shared" si="236"/>
        <v/>
      </c>
      <c r="N1085" s="13"/>
    </row>
    <row r="1086" spans="1:14" hidden="1">
      <c r="A1086" s="22">
        <v>115</v>
      </c>
      <c r="B1086" s="292"/>
      <c r="C1086" s="293">
        <v>1092</v>
      </c>
      <c r="D1086" s="294" t="s">
        <v>298</v>
      </c>
      <c r="E1086" s="295">
        <f t="shared" si="242"/>
        <v>0</v>
      </c>
      <c r="F1086" s="158">
        <v>0</v>
      </c>
      <c r="G1086" s="159">
        <v>0</v>
      </c>
      <c r="H1086" s="1408">
        <v>0</v>
      </c>
      <c r="I1086" s="158">
        <v>0</v>
      </c>
      <c r="J1086" s="159">
        <v>0</v>
      </c>
      <c r="K1086" s="1408">
        <v>0</v>
      </c>
      <c r="L1086" s="295">
        <f t="shared" si="243"/>
        <v>0</v>
      </c>
      <c r="M1086" s="12" t="str">
        <f t="shared" si="236"/>
        <v/>
      </c>
      <c r="N1086" s="13"/>
    </row>
    <row r="1087" spans="1:14" hidden="1">
      <c r="A1087" s="22">
        <v>125</v>
      </c>
      <c r="B1087" s="292"/>
      <c r="C1087" s="285">
        <v>1098</v>
      </c>
      <c r="D1087" s="339" t="s">
        <v>207</v>
      </c>
      <c r="E1087" s="287">
        <f t="shared" si="242"/>
        <v>0</v>
      </c>
      <c r="F1087" s="173">
        <v>0</v>
      </c>
      <c r="G1087" s="174">
        <v>0</v>
      </c>
      <c r="H1087" s="1409">
        <v>0</v>
      </c>
      <c r="I1087" s="173">
        <v>0</v>
      </c>
      <c r="J1087" s="174">
        <v>0</v>
      </c>
      <c r="K1087" s="1409">
        <v>0</v>
      </c>
      <c r="L1087" s="287">
        <f t="shared" si="243"/>
        <v>0</v>
      </c>
      <c r="M1087" s="12" t="str">
        <f t="shared" si="236"/>
        <v/>
      </c>
      <c r="N1087" s="13"/>
    </row>
    <row r="1088" spans="1:14" hidden="1">
      <c r="A1088" s="23">
        <v>130</v>
      </c>
      <c r="B1088" s="272">
        <v>1900</v>
      </c>
      <c r="C1088" s="1845" t="s">
        <v>265</v>
      </c>
      <c r="D1088" s="1846"/>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895</v>
      </c>
      <c r="E1089" s="281">
        <f>F1089+G1089+H1089</f>
        <v>0</v>
      </c>
      <c r="F1089" s="152">
        <v>0</v>
      </c>
      <c r="G1089" s="153">
        <v>0</v>
      </c>
      <c r="H1089" s="1406">
        <v>0</v>
      </c>
      <c r="I1089" s="152">
        <v>0</v>
      </c>
      <c r="J1089" s="153">
        <v>0</v>
      </c>
      <c r="K1089" s="1406">
        <v>0</v>
      </c>
      <c r="L1089" s="281">
        <f>I1089+J1089+K1089</f>
        <v>0</v>
      </c>
      <c r="M1089" s="12" t="str">
        <f t="shared" si="236"/>
        <v/>
      </c>
      <c r="N1089" s="13"/>
    </row>
    <row r="1090" spans="1:14" hidden="1">
      <c r="A1090" s="23">
        <v>140</v>
      </c>
      <c r="B1090" s="341"/>
      <c r="C1090" s="293">
        <v>1981</v>
      </c>
      <c r="D1090" s="342" t="s">
        <v>896</v>
      </c>
      <c r="E1090" s="295">
        <f>F1090+G1090+H1090</f>
        <v>0</v>
      </c>
      <c r="F1090" s="158">
        <v>0</v>
      </c>
      <c r="G1090" s="159">
        <v>0</v>
      </c>
      <c r="H1090" s="1408">
        <v>0</v>
      </c>
      <c r="I1090" s="158">
        <v>0</v>
      </c>
      <c r="J1090" s="159">
        <v>0</v>
      </c>
      <c r="K1090" s="1408">
        <v>0</v>
      </c>
      <c r="L1090" s="295">
        <f>I1090+J1090+K1090</f>
        <v>0</v>
      </c>
      <c r="M1090" s="12" t="str">
        <f t="shared" si="236"/>
        <v/>
      </c>
      <c r="N1090" s="13"/>
    </row>
    <row r="1091" spans="1:14" hidden="1">
      <c r="A1091" s="23">
        <v>145</v>
      </c>
      <c r="B1091" s="292"/>
      <c r="C1091" s="285">
        <v>1991</v>
      </c>
      <c r="D1091" s="343" t="s">
        <v>897</v>
      </c>
      <c r="E1091" s="287">
        <f>F1091+G1091+H1091</f>
        <v>0</v>
      </c>
      <c r="F1091" s="173"/>
      <c r="G1091" s="174">
        <v>0</v>
      </c>
      <c r="H1091" s="1409">
        <v>0</v>
      </c>
      <c r="I1091" s="173"/>
      <c r="J1091" s="174">
        <v>0</v>
      </c>
      <c r="K1091" s="1409">
        <v>0</v>
      </c>
      <c r="L1091" s="287">
        <f>I1091+J1091+K1091</f>
        <v>0</v>
      </c>
      <c r="M1091" s="12" t="str">
        <f t="shared" si="236"/>
        <v/>
      </c>
      <c r="N1091" s="13"/>
    </row>
    <row r="1092" spans="1:14" hidden="1">
      <c r="A1092" s="23">
        <v>150</v>
      </c>
      <c r="B1092" s="272">
        <v>2100</v>
      </c>
      <c r="C1092" s="1845" t="s">
        <v>707</v>
      </c>
      <c r="D1092" s="1846"/>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v>0</v>
      </c>
      <c r="G1093" s="153">
        <v>0</v>
      </c>
      <c r="H1093" s="1406">
        <v>0</v>
      </c>
      <c r="I1093" s="152">
        <v>0</v>
      </c>
      <c r="J1093" s="153">
        <v>0</v>
      </c>
      <c r="K1093" s="1406">
        <v>0</v>
      </c>
      <c r="L1093" s="281">
        <f>I1093+J1093+K1093</f>
        <v>0</v>
      </c>
      <c r="M1093" s="12" t="str">
        <f t="shared" si="236"/>
        <v/>
      </c>
      <c r="N1093" s="13"/>
    </row>
    <row r="1094" spans="1:14" hidden="1">
      <c r="A1094" s="23">
        <v>160</v>
      </c>
      <c r="B1094" s="341"/>
      <c r="C1094" s="293">
        <v>2120</v>
      </c>
      <c r="D1094" s="300" t="s">
        <v>209</v>
      </c>
      <c r="E1094" s="295">
        <f>F1094+G1094+H1094</f>
        <v>0</v>
      </c>
      <c r="F1094" s="158">
        <v>0</v>
      </c>
      <c r="G1094" s="159">
        <v>0</v>
      </c>
      <c r="H1094" s="1408">
        <v>0</v>
      </c>
      <c r="I1094" s="158">
        <v>0</v>
      </c>
      <c r="J1094" s="159">
        <v>0</v>
      </c>
      <c r="K1094" s="1408">
        <v>0</v>
      </c>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v>0</v>
      </c>
      <c r="G1097" s="174">
        <v>0</v>
      </c>
      <c r="H1097" s="1409">
        <v>0</v>
      </c>
      <c r="I1097" s="173">
        <v>0</v>
      </c>
      <c r="J1097" s="174">
        <v>0</v>
      </c>
      <c r="K1097" s="1409">
        <v>0</v>
      </c>
      <c r="L1097" s="287">
        <f>I1097+J1097+K1097</f>
        <v>0</v>
      </c>
      <c r="M1097" s="12" t="str">
        <f t="shared" si="236"/>
        <v/>
      </c>
      <c r="N1097" s="13"/>
    </row>
    <row r="1098" spans="1:14" hidden="1">
      <c r="A1098" s="23">
        <v>185</v>
      </c>
      <c r="B1098" s="272">
        <v>2200</v>
      </c>
      <c r="C1098" s="1845" t="s">
        <v>213</v>
      </c>
      <c r="D1098" s="1846"/>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299</v>
      </c>
      <c r="E1099" s="281">
        <f>F1099+G1099+H1099</f>
        <v>0</v>
      </c>
      <c r="F1099" s="152">
        <v>0</v>
      </c>
      <c r="G1099" s="153">
        <v>0</v>
      </c>
      <c r="H1099" s="1406">
        <v>0</v>
      </c>
      <c r="I1099" s="152">
        <v>0</v>
      </c>
      <c r="J1099" s="153">
        <v>0</v>
      </c>
      <c r="K1099" s="1406">
        <v>0</v>
      </c>
      <c r="L1099" s="281">
        <f>I1099+J1099+K1099</f>
        <v>0</v>
      </c>
      <c r="M1099" s="12" t="str">
        <f t="shared" si="236"/>
        <v/>
      </c>
      <c r="N1099" s="13"/>
    </row>
    <row r="1100" spans="1:14" hidden="1">
      <c r="A1100" s="23">
        <v>200</v>
      </c>
      <c r="B1100" s="292"/>
      <c r="C1100" s="285">
        <v>2224</v>
      </c>
      <c r="D1100" s="286" t="s">
        <v>214</v>
      </c>
      <c r="E1100" s="287">
        <f>F1100+G1100+H1100</f>
        <v>0</v>
      </c>
      <c r="F1100" s="173">
        <v>0</v>
      </c>
      <c r="G1100" s="174">
        <v>0</v>
      </c>
      <c r="H1100" s="1409">
        <v>0</v>
      </c>
      <c r="I1100" s="173">
        <v>0</v>
      </c>
      <c r="J1100" s="174">
        <v>0</v>
      </c>
      <c r="K1100" s="1409">
        <v>0</v>
      </c>
      <c r="L1100" s="287">
        <f>I1100+J1100+K1100</f>
        <v>0</v>
      </c>
      <c r="M1100" s="12" t="str">
        <f t="shared" si="236"/>
        <v/>
      </c>
      <c r="N1100" s="13"/>
    </row>
    <row r="1101" spans="1:14" hidden="1">
      <c r="A1101" s="23">
        <v>200</v>
      </c>
      <c r="B1101" s="272">
        <v>2500</v>
      </c>
      <c r="C1101" s="1845" t="s">
        <v>215</v>
      </c>
      <c r="D1101" s="1846"/>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849" t="s">
        <v>216</v>
      </c>
      <c r="D1102" s="1850"/>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849" t="s">
        <v>217</v>
      </c>
      <c r="D1103" s="1850"/>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849" t="s">
        <v>1643</v>
      </c>
      <c r="D1104" s="1850"/>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2078</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2079</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2080</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845" t="s">
        <v>218</v>
      </c>
      <c r="D1108" s="1846"/>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1935</v>
      </c>
      <c r="E1109" s="281">
        <f>F1109+G1109+H1109</f>
        <v>0</v>
      </c>
      <c r="F1109" s="152">
        <v>0</v>
      </c>
      <c r="G1109" s="153"/>
      <c r="H1109" s="1406"/>
      <c r="I1109" s="152">
        <v>0</v>
      </c>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1954</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1985</v>
      </c>
      <c r="D1117" s="1759"/>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701</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2081</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1996</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845" t="s">
        <v>227</v>
      </c>
      <c r="D1123" s="1846"/>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845" t="s">
        <v>228</v>
      </c>
      <c r="D1124" s="1846"/>
      <c r="E1124" s="310">
        <f t="shared" si="253"/>
        <v>0</v>
      </c>
      <c r="F1124" s="1410">
        <v>0</v>
      </c>
      <c r="G1124" s="1411">
        <v>0</v>
      </c>
      <c r="H1124" s="1412">
        <v>0</v>
      </c>
      <c r="I1124" s="1410">
        <v>0</v>
      </c>
      <c r="J1124" s="1411">
        <v>0</v>
      </c>
      <c r="K1124" s="1412">
        <v>0</v>
      </c>
      <c r="L1124" s="310">
        <f t="shared" si="254"/>
        <v>0</v>
      </c>
      <c r="M1124" s="12" t="str">
        <f t="shared" si="252"/>
        <v/>
      </c>
      <c r="N1124" s="13"/>
    </row>
    <row r="1125" spans="1:14" hidden="1">
      <c r="A1125" s="22">
        <v>350</v>
      </c>
      <c r="B1125" s="272">
        <v>4100</v>
      </c>
      <c r="C1125" s="1845" t="s">
        <v>229</v>
      </c>
      <c r="D1125" s="1846"/>
      <c r="E1125" s="310">
        <f t="shared" si="253"/>
        <v>0</v>
      </c>
      <c r="F1125" s="1459">
        <v>0</v>
      </c>
      <c r="G1125" s="1459">
        <v>0</v>
      </c>
      <c r="H1125" s="1460">
        <v>0</v>
      </c>
      <c r="I1125" s="1606">
        <v>0</v>
      </c>
      <c r="J1125" s="1459">
        <v>0</v>
      </c>
      <c r="K1125" s="1459">
        <v>0</v>
      </c>
      <c r="L1125" s="310">
        <f t="shared" si="254"/>
        <v>0</v>
      </c>
      <c r="M1125" s="12" t="str">
        <f t="shared" si="252"/>
        <v/>
      </c>
      <c r="N1125" s="13"/>
    </row>
    <row r="1126" spans="1:14" hidden="1">
      <c r="A1126" s="23">
        <v>355</v>
      </c>
      <c r="B1126" s="272">
        <v>4200</v>
      </c>
      <c r="C1126" s="1845" t="s">
        <v>230</v>
      </c>
      <c r="D1126" s="1846"/>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v>0</v>
      </c>
      <c r="G1129" s="159">
        <v>0</v>
      </c>
      <c r="H1129" s="1408">
        <v>0</v>
      </c>
      <c r="I1129" s="158">
        <v>0</v>
      </c>
      <c r="J1129" s="159">
        <v>0</v>
      </c>
      <c r="K1129" s="1408">
        <v>0</v>
      </c>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v>0</v>
      </c>
      <c r="G1132" s="174">
        <v>0</v>
      </c>
      <c r="H1132" s="1409">
        <v>0</v>
      </c>
      <c r="I1132" s="173">
        <v>0</v>
      </c>
      <c r="J1132" s="174">
        <v>0</v>
      </c>
      <c r="K1132" s="1409">
        <v>0</v>
      </c>
      <c r="L1132" s="287">
        <f t="shared" si="257"/>
        <v>0</v>
      </c>
      <c r="M1132" s="12" t="str">
        <f t="shared" si="252"/>
        <v/>
      </c>
      <c r="N1132" s="13"/>
    </row>
    <row r="1133" spans="1:14" hidden="1">
      <c r="A1133" s="23">
        <v>395</v>
      </c>
      <c r="B1133" s="272">
        <v>4300</v>
      </c>
      <c r="C1133" s="1845" t="s">
        <v>1644</v>
      </c>
      <c r="D1133" s="1846"/>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v>0</v>
      </c>
      <c r="G1134" s="153">
        <v>0</v>
      </c>
      <c r="H1134" s="1406">
        <v>0</v>
      </c>
      <c r="I1134" s="152">
        <v>0</v>
      </c>
      <c r="J1134" s="153">
        <v>0</v>
      </c>
      <c r="K1134" s="1406">
        <v>0</v>
      </c>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845" t="s">
        <v>1641</v>
      </c>
      <c r="D1137" s="1846"/>
      <c r="E1137" s="310">
        <f t="shared" si="259"/>
        <v>0</v>
      </c>
      <c r="F1137" s="1410">
        <v>0</v>
      </c>
      <c r="G1137" s="1411">
        <v>0</v>
      </c>
      <c r="H1137" s="1412">
        <v>0</v>
      </c>
      <c r="I1137" s="1410">
        <v>0</v>
      </c>
      <c r="J1137" s="1411">
        <v>0</v>
      </c>
      <c r="K1137" s="1412">
        <v>0</v>
      </c>
      <c r="L1137" s="310">
        <f t="shared" si="260"/>
        <v>0</v>
      </c>
      <c r="M1137" s="12" t="str">
        <f t="shared" si="252"/>
        <v/>
      </c>
      <c r="N1137" s="13"/>
    </row>
    <row r="1138" spans="1:14" hidden="1">
      <c r="A1138" s="14">
        <v>401</v>
      </c>
      <c r="B1138" s="272">
        <v>4500</v>
      </c>
      <c r="C1138" s="1845" t="s">
        <v>1642</v>
      </c>
      <c r="D1138" s="1846"/>
      <c r="E1138" s="310">
        <f t="shared" si="259"/>
        <v>0</v>
      </c>
      <c r="F1138" s="1410">
        <v>0</v>
      </c>
      <c r="G1138" s="1411">
        <v>0</v>
      </c>
      <c r="H1138" s="1412">
        <v>0</v>
      </c>
      <c r="I1138" s="1410">
        <v>0</v>
      </c>
      <c r="J1138" s="1411">
        <v>0</v>
      </c>
      <c r="K1138" s="1412">
        <v>0</v>
      </c>
      <c r="L1138" s="310">
        <f t="shared" si="260"/>
        <v>0</v>
      </c>
      <c r="M1138" s="12" t="str">
        <f t="shared" si="252"/>
        <v/>
      </c>
      <c r="N1138" s="13"/>
    </row>
    <row r="1139" spans="1:14" hidden="1">
      <c r="A1139" s="40">
        <v>404</v>
      </c>
      <c r="B1139" s="272">
        <v>4600</v>
      </c>
      <c r="C1139" s="1849" t="s">
        <v>240</v>
      </c>
      <c r="D1139" s="1850"/>
      <c r="E1139" s="310">
        <f t="shared" si="259"/>
        <v>0</v>
      </c>
      <c r="F1139" s="1410">
        <v>0</v>
      </c>
      <c r="G1139" s="1411">
        <v>0</v>
      </c>
      <c r="H1139" s="1412">
        <v>0</v>
      </c>
      <c r="I1139" s="1410">
        <v>0</v>
      </c>
      <c r="J1139" s="1411">
        <v>0</v>
      </c>
      <c r="K1139" s="1412">
        <v>0</v>
      </c>
      <c r="L1139" s="310">
        <f t="shared" si="260"/>
        <v>0</v>
      </c>
      <c r="M1139" s="12" t="str">
        <f t="shared" si="252"/>
        <v/>
      </c>
      <c r="N1139" s="13"/>
    </row>
    <row r="1140" spans="1:14" hidden="1">
      <c r="A1140" s="40">
        <v>404</v>
      </c>
      <c r="B1140" s="272">
        <v>4900</v>
      </c>
      <c r="C1140" s="1845" t="s">
        <v>266</v>
      </c>
      <c r="D1140" s="1846"/>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267</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268</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843" t="s">
        <v>241</v>
      </c>
      <c r="D1143" s="1844"/>
      <c r="E1143" s="310">
        <f>F1143+G1143+H1143</f>
        <v>0</v>
      </c>
      <c r="F1143" s="1410">
        <v>0</v>
      </c>
      <c r="G1143" s="1411">
        <v>0</v>
      </c>
      <c r="H1143" s="1412">
        <v>0</v>
      </c>
      <c r="I1143" s="1410">
        <v>0</v>
      </c>
      <c r="J1143" s="1411">
        <v>0</v>
      </c>
      <c r="K1143" s="1412">
        <v>0</v>
      </c>
      <c r="L1143" s="310">
        <f>I1143+J1143+K1143</f>
        <v>0</v>
      </c>
      <c r="M1143" s="12" t="str">
        <f t="shared" si="252"/>
        <v/>
      </c>
      <c r="N1143" s="13"/>
    </row>
    <row r="1144" spans="1:14" hidden="1">
      <c r="A1144" s="23">
        <v>500</v>
      </c>
      <c r="B1144" s="365">
        <v>5200</v>
      </c>
      <c r="C1144" s="1843" t="s">
        <v>242</v>
      </c>
      <c r="D1144" s="1844"/>
      <c r="E1144" s="310">
        <f t="shared" ref="E1144:L1144" si="262">SUM(E1145:E1151)</f>
        <v>0</v>
      </c>
      <c r="F1144" s="274">
        <f t="shared" si="262"/>
        <v>0</v>
      </c>
      <c r="G1144" s="275">
        <f t="shared" si="262"/>
        <v>0</v>
      </c>
      <c r="H1144" s="276">
        <f>SUM(H1145:H1151)</f>
        <v>0</v>
      </c>
      <c r="I1144" s="274">
        <f t="shared" si="262"/>
        <v>0</v>
      </c>
      <c r="J1144" s="275">
        <f t="shared" si="262"/>
        <v>0</v>
      </c>
      <c r="K1144" s="276">
        <f t="shared" si="262"/>
        <v>0</v>
      </c>
      <c r="L1144" s="310">
        <f t="shared" si="262"/>
        <v>0</v>
      </c>
      <c r="M1144" s="12" t="str">
        <f t="shared" si="252"/>
        <v/>
      </c>
      <c r="N1144" s="13"/>
    </row>
    <row r="1145" spans="1:14" hidden="1">
      <c r="A1145" s="23">
        <v>505</v>
      </c>
      <c r="B1145" s="366"/>
      <c r="C1145" s="367">
        <v>5201</v>
      </c>
      <c r="D1145" s="368" t="s">
        <v>243</v>
      </c>
      <c r="E1145" s="281">
        <f t="shared" ref="E1145:E1151" si="263">F1145+G1145+H1145</f>
        <v>0</v>
      </c>
      <c r="F1145" s="152">
        <v>0</v>
      </c>
      <c r="G1145" s="153">
        <v>0</v>
      </c>
      <c r="H1145" s="1406">
        <v>0</v>
      </c>
      <c r="I1145" s="152">
        <v>0</v>
      </c>
      <c r="J1145" s="153">
        <v>0</v>
      </c>
      <c r="K1145" s="1406">
        <v>0</v>
      </c>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v>0</v>
      </c>
      <c r="G1146" s="159">
        <v>0</v>
      </c>
      <c r="H1146" s="1408">
        <v>0</v>
      </c>
      <c r="I1146" s="158">
        <v>0</v>
      </c>
      <c r="J1146" s="159">
        <v>0</v>
      </c>
      <c r="K1146" s="1408">
        <v>0</v>
      </c>
      <c r="L1146" s="295">
        <f t="shared" si="264"/>
        <v>0</v>
      </c>
      <c r="M1146" s="12" t="str">
        <f t="shared" si="252"/>
        <v/>
      </c>
      <c r="N1146" s="13"/>
    </row>
    <row r="1147" spans="1:14" hidden="1">
      <c r="A1147" s="23">
        <v>515</v>
      </c>
      <c r="B1147" s="366"/>
      <c r="C1147" s="369">
        <v>5203</v>
      </c>
      <c r="D1147" s="370" t="s">
        <v>608</v>
      </c>
      <c r="E1147" s="295">
        <f t="shared" si="263"/>
        <v>0</v>
      </c>
      <c r="F1147" s="158">
        <v>0</v>
      </c>
      <c r="G1147" s="159">
        <v>0</v>
      </c>
      <c r="H1147" s="1408">
        <v>0</v>
      </c>
      <c r="I1147" s="158">
        <v>0</v>
      </c>
      <c r="J1147" s="159">
        <v>0</v>
      </c>
      <c r="K1147" s="1408">
        <v>0</v>
      </c>
      <c r="L1147" s="295">
        <f t="shared" si="264"/>
        <v>0</v>
      </c>
      <c r="M1147" s="12" t="str">
        <f t="shared" si="252"/>
        <v/>
      </c>
      <c r="N1147" s="13"/>
    </row>
    <row r="1148" spans="1:14" hidden="1">
      <c r="A1148" s="23">
        <v>520</v>
      </c>
      <c r="B1148" s="366"/>
      <c r="C1148" s="369">
        <v>5204</v>
      </c>
      <c r="D1148" s="370" t="s">
        <v>609</v>
      </c>
      <c r="E1148" s="295">
        <f t="shared" si="263"/>
        <v>0</v>
      </c>
      <c r="F1148" s="158">
        <v>0</v>
      </c>
      <c r="G1148" s="159">
        <v>0</v>
      </c>
      <c r="H1148" s="1408">
        <v>0</v>
      </c>
      <c r="I1148" s="158">
        <v>0</v>
      </c>
      <c r="J1148" s="159">
        <v>0</v>
      </c>
      <c r="K1148" s="1408">
        <v>0</v>
      </c>
      <c r="L1148" s="295">
        <f t="shared" si="264"/>
        <v>0</v>
      </c>
      <c r="M1148" s="12" t="str">
        <f t="shared" si="252"/>
        <v/>
      </c>
      <c r="N1148" s="13"/>
    </row>
    <row r="1149" spans="1:14" hidden="1">
      <c r="A1149" s="23">
        <v>525</v>
      </c>
      <c r="B1149" s="366"/>
      <c r="C1149" s="369">
        <v>5205</v>
      </c>
      <c r="D1149" s="370" t="s">
        <v>610</v>
      </c>
      <c r="E1149" s="295">
        <f t="shared" si="263"/>
        <v>0</v>
      </c>
      <c r="F1149" s="158">
        <v>0</v>
      </c>
      <c r="G1149" s="159">
        <v>0</v>
      </c>
      <c r="H1149" s="1408">
        <v>0</v>
      </c>
      <c r="I1149" s="158">
        <v>0</v>
      </c>
      <c r="J1149" s="159">
        <v>0</v>
      </c>
      <c r="K1149" s="1408">
        <v>0</v>
      </c>
      <c r="L1149" s="295">
        <f t="shared" si="264"/>
        <v>0</v>
      </c>
      <c r="M1149" s="12" t="str">
        <f t="shared" si="252"/>
        <v/>
      </c>
      <c r="N1149" s="13"/>
    </row>
    <row r="1150" spans="1:14" hidden="1">
      <c r="A1150" s="22">
        <v>635</v>
      </c>
      <c r="B1150" s="366"/>
      <c r="C1150" s="369">
        <v>5206</v>
      </c>
      <c r="D1150" s="370" t="s">
        <v>611</v>
      </c>
      <c r="E1150" s="295">
        <f t="shared" si="263"/>
        <v>0</v>
      </c>
      <c r="F1150" s="158">
        <v>0</v>
      </c>
      <c r="G1150" s="159">
        <v>0</v>
      </c>
      <c r="H1150" s="1408">
        <v>0</v>
      </c>
      <c r="I1150" s="158">
        <v>0</v>
      </c>
      <c r="J1150" s="159">
        <v>0</v>
      </c>
      <c r="K1150" s="1408">
        <v>0</v>
      </c>
      <c r="L1150" s="295">
        <f t="shared" si="264"/>
        <v>0</v>
      </c>
      <c r="M1150" s="12" t="str">
        <f t="shared" si="252"/>
        <v/>
      </c>
      <c r="N1150" s="13"/>
    </row>
    <row r="1151" spans="1:14" hidden="1">
      <c r="A1151" s="23">
        <v>640</v>
      </c>
      <c r="B1151" s="366"/>
      <c r="C1151" s="371">
        <v>5219</v>
      </c>
      <c r="D1151" s="372" t="s">
        <v>612</v>
      </c>
      <c r="E1151" s="287">
        <f t="shared" si="263"/>
        <v>0</v>
      </c>
      <c r="F1151" s="173">
        <v>0</v>
      </c>
      <c r="G1151" s="174">
        <v>0</v>
      </c>
      <c r="H1151" s="1409">
        <v>0</v>
      </c>
      <c r="I1151" s="173">
        <v>0</v>
      </c>
      <c r="J1151" s="174">
        <v>0</v>
      </c>
      <c r="K1151" s="1409">
        <v>0</v>
      </c>
      <c r="L1151" s="287">
        <f t="shared" si="264"/>
        <v>0</v>
      </c>
      <c r="M1151" s="12" t="str">
        <f t="shared" si="252"/>
        <v/>
      </c>
      <c r="N1151" s="13"/>
    </row>
    <row r="1152" spans="1:14" hidden="1">
      <c r="A1152" s="23">
        <v>645</v>
      </c>
      <c r="B1152" s="365">
        <v>5300</v>
      </c>
      <c r="C1152" s="1843" t="s">
        <v>613</v>
      </c>
      <c r="D1152" s="1844"/>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300</v>
      </c>
      <c r="E1153" s="281">
        <f>F1153+G1153+H1153</f>
        <v>0</v>
      </c>
      <c r="F1153" s="152">
        <v>0</v>
      </c>
      <c r="G1153" s="153">
        <v>0</v>
      </c>
      <c r="H1153" s="1406">
        <v>0</v>
      </c>
      <c r="I1153" s="152">
        <v>0</v>
      </c>
      <c r="J1153" s="153">
        <v>0</v>
      </c>
      <c r="K1153" s="1406">
        <v>0</v>
      </c>
      <c r="L1153" s="281">
        <f>I1153+J1153+K1153</f>
        <v>0</v>
      </c>
      <c r="M1153" s="12" t="str">
        <f t="shared" si="252"/>
        <v/>
      </c>
      <c r="N1153" s="13"/>
    </row>
    <row r="1154" spans="1:14" hidden="1">
      <c r="A1154" s="22">
        <v>655</v>
      </c>
      <c r="B1154" s="366"/>
      <c r="C1154" s="371">
        <v>5309</v>
      </c>
      <c r="D1154" s="372" t="s">
        <v>614</v>
      </c>
      <c r="E1154" s="287">
        <f>F1154+G1154+H1154</f>
        <v>0</v>
      </c>
      <c r="F1154" s="173">
        <v>0</v>
      </c>
      <c r="G1154" s="174">
        <v>0</v>
      </c>
      <c r="H1154" s="1409">
        <v>0</v>
      </c>
      <c r="I1154" s="173">
        <v>0</v>
      </c>
      <c r="J1154" s="174">
        <v>0</v>
      </c>
      <c r="K1154" s="1409">
        <v>0</v>
      </c>
      <c r="L1154" s="287">
        <f>I1154+J1154+K1154</f>
        <v>0</v>
      </c>
      <c r="M1154" s="12" t="str">
        <f t="shared" si="252"/>
        <v/>
      </c>
      <c r="N1154" s="13"/>
    </row>
    <row r="1155" spans="1:14" hidden="1">
      <c r="A1155" s="22">
        <v>665</v>
      </c>
      <c r="B1155" s="365">
        <v>5400</v>
      </c>
      <c r="C1155" s="1843" t="s">
        <v>671</v>
      </c>
      <c r="D1155" s="1844"/>
      <c r="E1155" s="310">
        <f>F1155+G1155+H1155</f>
        <v>0</v>
      </c>
      <c r="F1155" s="1410"/>
      <c r="G1155" s="1411">
        <v>0</v>
      </c>
      <c r="H1155" s="1412">
        <v>0</v>
      </c>
      <c r="I1155" s="1410">
        <v>0</v>
      </c>
      <c r="J1155" s="1411"/>
      <c r="K1155" s="1412">
        <v>0</v>
      </c>
      <c r="L1155" s="310">
        <f>I1155+J1155+K1155</f>
        <v>0</v>
      </c>
      <c r="M1155" s="12" t="str">
        <f t="shared" si="252"/>
        <v/>
      </c>
      <c r="N1155" s="13"/>
    </row>
    <row r="1156" spans="1:14" hidden="1">
      <c r="A1156" s="22">
        <v>675</v>
      </c>
      <c r="B1156" s="272">
        <v>5500</v>
      </c>
      <c r="C1156" s="1845" t="s">
        <v>672</v>
      </c>
      <c r="D1156" s="1846"/>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673</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674</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675</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676</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847" t="s">
        <v>898</v>
      </c>
      <c r="D1161" s="1848"/>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677</v>
      </c>
      <c r="E1162" s="281">
        <f>F1162+G1162+H1162</f>
        <v>0</v>
      </c>
      <c r="F1162" s="1459">
        <v>0</v>
      </c>
      <c r="G1162" s="1459">
        <v>0</v>
      </c>
      <c r="H1162" s="1460">
        <v>0</v>
      </c>
      <c r="I1162" s="1606">
        <v>0</v>
      </c>
      <c r="J1162" s="1459">
        <v>0</v>
      </c>
      <c r="K1162" s="1459">
        <v>0</v>
      </c>
      <c r="L1162" s="281">
        <f>I1162+J1162+K1162</f>
        <v>0</v>
      </c>
      <c r="M1162" s="12" t="str">
        <f t="shared" si="252"/>
        <v/>
      </c>
      <c r="N1162" s="13"/>
    </row>
    <row r="1163" spans="1:14" hidden="1">
      <c r="A1163" s="23">
        <v>720</v>
      </c>
      <c r="B1163" s="366"/>
      <c r="C1163" s="373">
        <v>5702</v>
      </c>
      <c r="D1163" s="374" t="s">
        <v>678</v>
      </c>
      <c r="E1163" s="314">
        <f>F1163+G1163+H1163</f>
        <v>0</v>
      </c>
      <c r="F1163" s="1459">
        <v>0</v>
      </c>
      <c r="G1163" s="1459">
        <v>0</v>
      </c>
      <c r="H1163" s="1460">
        <v>0</v>
      </c>
      <c r="I1163" s="1606">
        <v>0</v>
      </c>
      <c r="J1163" s="1459">
        <v>0</v>
      </c>
      <c r="K1163" s="1459">
        <v>0</v>
      </c>
      <c r="L1163" s="314">
        <f>I1163+J1163+K1163</f>
        <v>0</v>
      </c>
      <c r="M1163" s="12" t="str">
        <f t="shared" si="252"/>
        <v/>
      </c>
      <c r="N1163" s="13"/>
    </row>
    <row r="1164" spans="1:14" hidden="1">
      <c r="A1164" s="23">
        <v>725</v>
      </c>
      <c r="B1164" s="292"/>
      <c r="C1164" s="375">
        <v>4071</v>
      </c>
      <c r="D1164" s="376" t="s">
        <v>679</v>
      </c>
      <c r="E1164" s="377">
        <f>F1164+G1164+H1164</f>
        <v>0</v>
      </c>
      <c r="F1164" s="1459">
        <v>0</v>
      </c>
      <c r="G1164" s="1459">
        <v>0</v>
      </c>
      <c r="H1164" s="1460">
        <v>0</v>
      </c>
      <c r="I1164" s="1606">
        <v>0</v>
      </c>
      <c r="J1164" s="1459">
        <v>0</v>
      </c>
      <c r="K1164" s="1459">
        <v>0</v>
      </c>
      <c r="L1164" s="377">
        <f>I1164+J1164+K1164</f>
        <v>0</v>
      </c>
      <c r="M1164" s="12" t="str">
        <f t="shared" si="252"/>
        <v/>
      </c>
      <c r="N1164" s="13"/>
    </row>
    <row r="1165" spans="1:14" hidden="1">
      <c r="A1165" s="23">
        <v>730</v>
      </c>
      <c r="B1165" s="571"/>
      <c r="C1165" s="1841" t="s">
        <v>680</v>
      </c>
      <c r="D1165" s="1842"/>
      <c r="E1165" s="1426"/>
      <c r="F1165" s="1426"/>
      <c r="G1165" s="1426"/>
      <c r="H1165" s="1426"/>
      <c r="I1165" s="1426"/>
      <c r="J1165" s="1426"/>
      <c r="K1165" s="1426"/>
      <c r="L1165" s="1427"/>
      <c r="M1165" s="12" t="str">
        <f t="shared" si="252"/>
        <v/>
      </c>
      <c r="N1165" s="13"/>
    </row>
    <row r="1166" spans="1:14" hidden="1">
      <c r="A1166" s="23">
        <v>735</v>
      </c>
      <c r="B1166" s="381">
        <v>98</v>
      </c>
      <c r="C1166" s="1841" t="s">
        <v>680</v>
      </c>
      <c r="D1166" s="1842"/>
      <c r="E1166" s="382">
        <f>F1166+G1166+H1166</f>
        <v>0</v>
      </c>
      <c r="F1166" s="1417"/>
      <c r="G1166" s="1418"/>
      <c r="H1166" s="1419"/>
      <c r="I1166" s="1448">
        <v>0</v>
      </c>
      <c r="J1166" s="1449">
        <v>0</v>
      </c>
      <c r="K1166" s="1450">
        <v>0</v>
      </c>
      <c r="L1166" s="382">
        <f>I1166+J1166+K1166</f>
        <v>0</v>
      </c>
      <c r="M1166" s="12" t="str">
        <f t="shared" si="252"/>
        <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1</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hidden="1" thickBot="1">
      <c r="A1170" s="23">
        <v>755</v>
      </c>
      <c r="B1170" s="1451"/>
      <c r="C1170" s="393" t="s">
        <v>726</v>
      </c>
      <c r="D1170" s="1420">
        <f>+B1170</f>
        <v>0</v>
      </c>
      <c r="E1170" s="395">
        <f t="shared" ref="E1170:L1170" si="267">SUM(E1052,E1055,E1061,E1069,E1070,E1088,E1092,E1098,E1101,E1102,E1103,E1104,E1108,E1117,E1123,E1124,E1125,E1126,E1133,E1137,E1138,E1139,E1140,E1143,E1144,E1152,E1155,E1156,E1161)+E1166</f>
        <v>0</v>
      </c>
      <c r="F1170" s="396">
        <f t="shared" si="267"/>
        <v>0</v>
      </c>
      <c r="G1170" s="397">
        <f t="shared" si="267"/>
        <v>0</v>
      </c>
      <c r="H1170" s="398">
        <f t="shared" si="267"/>
        <v>0</v>
      </c>
      <c r="I1170" s="396">
        <f t="shared" si="267"/>
        <v>0</v>
      </c>
      <c r="J1170" s="397">
        <f t="shared" si="267"/>
        <v>0</v>
      </c>
      <c r="K1170" s="398">
        <f t="shared" si="267"/>
        <v>0</v>
      </c>
      <c r="L1170" s="395">
        <f t="shared" si="267"/>
        <v>0</v>
      </c>
      <c r="M1170" s="1652" t="str">
        <f t="shared" si="252"/>
        <v/>
      </c>
      <c r="N1170" s="65"/>
    </row>
    <row r="1171" spans="1:14" ht="18.75" hidden="1">
      <c r="A1171" s="23">
        <v>760</v>
      </c>
      <c r="B1171" s="79" t="s">
        <v>120</v>
      </c>
      <c r="C1171" s="1"/>
      <c r="L1171" s="6"/>
      <c r="M1171" s="1652" t="str">
        <f>(IF($E1170&lt;&gt;0,$M$2,IF($L1170&lt;&gt;0,$M$2,"")))</f>
        <v/>
      </c>
      <c r="N1171" s="65"/>
    </row>
    <row r="1172" spans="1:14" ht="18.75" hidden="1">
      <c r="A1172" s="22">
        <v>765</v>
      </c>
      <c r="B1172" s="1355"/>
      <c r="C1172" s="1355"/>
      <c r="D1172" s="1356"/>
      <c r="E1172" s="1355"/>
      <c r="F1172" s="1355"/>
      <c r="G1172" s="1355"/>
      <c r="H1172" s="1355"/>
      <c r="I1172" s="1355"/>
      <c r="J1172" s="1355"/>
      <c r="K1172" s="1355"/>
      <c r="L1172" s="1357"/>
      <c r="M1172" s="1652" t="str">
        <f>(IF($E1170&lt;&gt;0,$M$2,IF($L1170&lt;&gt;0,$M$2,"")))</f>
        <v/>
      </c>
      <c r="N1172" s="65"/>
    </row>
    <row r="1173" spans="1:14" ht="18.75" hidden="1">
      <c r="A1173" s="22">
        <v>775</v>
      </c>
      <c r="B1173" s="65"/>
      <c r="C1173" s="65"/>
      <c r="D1173" s="65"/>
      <c r="E1173" s="65"/>
      <c r="F1173" s="65"/>
      <c r="G1173" s="65"/>
      <c r="H1173" s="65"/>
      <c r="I1173" s="65"/>
      <c r="J1173" s="65"/>
      <c r="K1173" s="65"/>
      <c r="L1173" s="77"/>
      <c r="M1173" s="74" t="str">
        <f>(IF(E1170&lt;&gt;0,$G$2,IF(L1170&lt;&gt;0,$G$2,"")))</f>
        <v/>
      </c>
      <c r="N1173" s="65"/>
    </row>
    <row r="1174" spans="1:14" hidden="1">
      <c r="A1174" s="23">
        <v>780</v>
      </c>
      <c r="B1174" s="6"/>
      <c r="C1174" s="6"/>
      <c r="D1174" s="517"/>
      <c r="E1174" s="38"/>
      <c r="F1174" s="38"/>
      <c r="G1174" s="38"/>
      <c r="H1174" s="38"/>
      <c r="I1174" s="38"/>
      <c r="J1174" s="38"/>
      <c r="K1174" s="38"/>
      <c r="L1174" s="38"/>
      <c r="M1174" s="7" t="str">
        <f>(IF($E1310&lt;&gt;0,$M$2,IF($L1310&lt;&gt;0,$M$2,"")))</f>
        <v/>
      </c>
    </row>
    <row r="1175" spans="1:14" hidden="1">
      <c r="A1175" s="23">
        <v>785</v>
      </c>
      <c r="B1175" s="6"/>
      <c r="C1175" s="1353"/>
      <c r="D1175" s="1354"/>
      <c r="E1175" s="38"/>
      <c r="F1175" s="38"/>
      <c r="G1175" s="38"/>
      <c r="H1175" s="38"/>
      <c r="I1175" s="38"/>
      <c r="J1175" s="38"/>
      <c r="K1175" s="38"/>
      <c r="L1175" s="38"/>
      <c r="M1175" s="7" t="str">
        <f>(IF($E1310&lt;&gt;0,$M$2,IF($L1310&lt;&gt;0,$M$2,"")))</f>
        <v/>
      </c>
    </row>
    <row r="1176" spans="1:14" hidden="1">
      <c r="A1176" s="23">
        <v>790</v>
      </c>
      <c r="B1176" s="1865" t="str">
        <f>$B$7</f>
        <v>ОТЧЕТНИ ДАННИ ПО ЕБК ЗА ИЗПЪЛНЕНИЕТО НА БЮДЖЕТА</v>
      </c>
      <c r="C1176" s="1866"/>
      <c r="D1176" s="1866"/>
      <c r="E1176" s="242"/>
      <c r="F1176" s="242"/>
      <c r="G1176" s="237"/>
      <c r="H1176" s="237"/>
      <c r="I1176" s="237"/>
      <c r="J1176" s="237"/>
      <c r="K1176" s="237"/>
      <c r="L1176" s="237"/>
      <c r="M1176" s="7" t="str">
        <f>(IF($E1310&lt;&gt;0,$M$2,IF($L1310&lt;&gt;0,$M$2,"")))</f>
        <v/>
      </c>
    </row>
    <row r="1177" spans="1:14" hidden="1">
      <c r="A1177" s="23">
        <v>795</v>
      </c>
      <c r="B1177" s="228"/>
      <c r="C1177" s="391"/>
      <c r="D1177" s="400"/>
      <c r="E1177" s="406" t="s">
        <v>457</v>
      </c>
      <c r="F1177" s="406" t="s">
        <v>819</v>
      </c>
      <c r="G1177" s="237"/>
      <c r="H1177" s="1350" t="s">
        <v>1234</v>
      </c>
      <c r="I1177" s="1351"/>
      <c r="J1177" s="1352"/>
      <c r="K1177" s="237"/>
      <c r="L1177" s="237"/>
      <c r="M1177" s="7" t="str">
        <f>(IF($E1310&lt;&gt;0,$M$2,IF($L1310&lt;&gt;0,$M$2,"")))</f>
        <v/>
      </c>
    </row>
    <row r="1178" spans="1:14" ht="18.75" hidden="1">
      <c r="A1178" s="22">
        <v>805</v>
      </c>
      <c r="B1178" s="1867" t="str">
        <f>$B$9</f>
        <v>ДГ Радост Каблешково</v>
      </c>
      <c r="C1178" s="1868"/>
      <c r="D1178" s="1869"/>
      <c r="E1178" s="115">
        <f>$E$9</f>
        <v>45658</v>
      </c>
      <c r="F1178" s="226">
        <f>$F$9</f>
        <v>45747</v>
      </c>
      <c r="G1178" s="237"/>
      <c r="H1178" s="237"/>
      <c r="I1178" s="237"/>
      <c r="J1178" s="237"/>
      <c r="K1178" s="237"/>
      <c r="L1178" s="237"/>
      <c r="M1178" s="7" t="str">
        <f>(IF($E1310&lt;&gt;0,$M$2,IF($L1310&lt;&gt;0,$M$2,"")))</f>
        <v/>
      </c>
    </row>
    <row r="1179" spans="1:14" hidden="1">
      <c r="A1179" s="23">
        <v>810</v>
      </c>
      <c r="B1179" s="227" t="str">
        <f>$B$10</f>
        <v>(наименование на разпоредителя с бюджет)</v>
      </c>
      <c r="C1179" s="228"/>
      <c r="D1179" s="229"/>
      <c r="E1179" s="237"/>
      <c r="F1179" s="237"/>
      <c r="G1179" s="237"/>
      <c r="H1179" s="237"/>
      <c r="I1179" s="237"/>
      <c r="J1179" s="237"/>
      <c r="K1179" s="237"/>
      <c r="L1179" s="237"/>
      <c r="M1179" s="7" t="str">
        <f>(IF($E1310&lt;&gt;0,$M$2,IF($L1310&lt;&gt;0,$M$2,"")))</f>
        <v/>
      </c>
    </row>
    <row r="1180" spans="1:14" hidden="1">
      <c r="A1180" s="23">
        <v>815</v>
      </c>
      <c r="B1180" s="227"/>
      <c r="C1180" s="228"/>
      <c r="D1180" s="229"/>
      <c r="E1180" s="237"/>
      <c r="F1180" s="237"/>
      <c r="G1180" s="237"/>
      <c r="H1180" s="237"/>
      <c r="I1180" s="237"/>
      <c r="J1180" s="237"/>
      <c r="K1180" s="237"/>
      <c r="L1180" s="237"/>
      <c r="M1180" s="7" t="str">
        <f>(IF($E1310&lt;&gt;0,$M$2,IF($L1310&lt;&gt;0,$M$2,"")))</f>
        <v/>
      </c>
    </row>
    <row r="1181" spans="1:14" ht="19.5" hidden="1">
      <c r="A1181" s="28">
        <v>525</v>
      </c>
      <c r="B1181" s="1870" t="str">
        <f>$B$12</f>
        <v>Поморие</v>
      </c>
      <c r="C1181" s="1871"/>
      <c r="D1181" s="1872"/>
      <c r="E1181" s="410" t="s">
        <v>874</v>
      </c>
      <c r="F1181" s="1348" t="str">
        <f>$F$12</f>
        <v>5207</v>
      </c>
      <c r="G1181" s="237"/>
      <c r="H1181" s="237"/>
      <c r="I1181" s="237"/>
      <c r="J1181" s="237"/>
      <c r="K1181" s="237"/>
      <c r="L1181" s="237"/>
      <c r="M1181" s="7" t="str">
        <f>(IF($E1310&lt;&gt;0,$M$2,IF($L1310&lt;&gt;0,$M$2,"")))</f>
        <v/>
      </c>
    </row>
    <row r="1182" spans="1:14" hidden="1">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t="str">
        <f>(IF($E1310&lt;&gt;0,$M$2,IF($L1310&lt;&gt;0,$M$2,"")))</f>
        <v/>
      </c>
    </row>
    <row r="1183" spans="1:14" ht="19.5" hidden="1">
      <c r="A1183" s="23">
        <v>821</v>
      </c>
      <c r="B1183" s="236"/>
      <c r="C1183" s="237"/>
      <c r="D1183" s="124" t="s">
        <v>875</v>
      </c>
      <c r="E1183" s="238">
        <f>$E$15</f>
        <v>0</v>
      </c>
      <c r="F1183" s="414" t="str">
        <f>$F$15</f>
        <v>БЮДЖЕТ</v>
      </c>
      <c r="G1183" s="218"/>
      <c r="H1183" s="218"/>
      <c r="I1183" s="218"/>
      <c r="J1183" s="218"/>
      <c r="K1183" s="218"/>
      <c r="L1183" s="218"/>
      <c r="M1183" s="7" t="str">
        <f>(IF($E1310&lt;&gt;0,$M$2,IF($L1310&lt;&gt;0,$M$2,"")))</f>
        <v/>
      </c>
    </row>
    <row r="1184" spans="1:14" hidden="1">
      <c r="A1184" s="23">
        <v>822</v>
      </c>
      <c r="B1184" s="228"/>
      <c r="C1184" s="391"/>
      <c r="D1184" s="400"/>
      <c r="E1184" s="237"/>
      <c r="F1184" s="409"/>
      <c r="G1184" s="409"/>
      <c r="H1184" s="409"/>
      <c r="I1184" s="409"/>
      <c r="J1184" s="409"/>
      <c r="K1184" s="409"/>
      <c r="L1184" s="1365" t="s">
        <v>458</v>
      </c>
      <c r="M1184" s="7" t="str">
        <f>(IF($E1310&lt;&gt;0,$M$2,IF($L1310&lt;&gt;0,$M$2,"")))</f>
        <v/>
      </c>
    </row>
    <row r="1185" spans="1:14" ht="24.95" hidden="1" customHeight="1">
      <c r="A1185" s="23">
        <v>823</v>
      </c>
      <c r="B1185" s="247"/>
      <c r="C1185" s="248"/>
      <c r="D1185" s="249" t="s">
        <v>698</v>
      </c>
      <c r="E1185" s="1853" t="str">
        <f>CONCATENATE("Уточнен план ",$C$3)</f>
        <v>Уточнен план 2025</v>
      </c>
      <c r="F1185" s="1854"/>
      <c r="G1185" s="1854"/>
      <c r="H1185" s="1855"/>
      <c r="I1185" s="1856" t="str">
        <f>CONCATENATE("Отчет ",$C$3)</f>
        <v>Отчет 2025</v>
      </c>
      <c r="J1185" s="1857"/>
      <c r="K1185" s="1857"/>
      <c r="L1185" s="1858"/>
      <c r="M1185" s="7" t="str">
        <f>(IF($E1310&lt;&gt;0,$M$2,IF($L1310&lt;&gt;0,$M$2,"")))</f>
        <v/>
      </c>
    </row>
    <row r="1186" spans="1:14" ht="54.95" hidden="1" customHeight="1" thickBot="1">
      <c r="A1186" s="23">
        <v>825</v>
      </c>
      <c r="B1186" s="250" t="s">
        <v>62</v>
      </c>
      <c r="C1186" s="251" t="s">
        <v>459</v>
      </c>
      <c r="D1186" s="252" t="s">
        <v>699</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570" t="str">
        <f>$L$20</f>
        <v>ОТЧЕТ                                    ОБЩО</v>
      </c>
      <c r="M1186" s="7" t="str">
        <f>(IF($E1310&lt;&gt;0,$M$2,IF($L1310&lt;&gt;0,$M$2,"")))</f>
        <v/>
      </c>
    </row>
    <row r="1187" spans="1:14" ht="18.75" hidden="1">
      <c r="A1187" s="23"/>
      <c r="B1187" s="258"/>
      <c r="C1187" s="259"/>
      <c r="D1187" s="260" t="s">
        <v>728</v>
      </c>
      <c r="E1187" s="1442" t="str">
        <f>$E$21</f>
        <v>(1)</v>
      </c>
      <c r="F1187" s="143" t="str">
        <f>$F$21</f>
        <v>(2)</v>
      </c>
      <c r="G1187" s="144" t="str">
        <f>$G$21</f>
        <v>(3)</v>
      </c>
      <c r="H1187" s="145" t="str">
        <f>$H$21</f>
        <v>(4)</v>
      </c>
      <c r="I1187" s="261" t="str">
        <f>$I$21</f>
        <v>(5)</v>
      </c>
      <c r="J1187" s="262" t="str">
        <f>$J$21</f>
        <v>(6)</v>
      </c>
      <c r="K1187" s="263" t="str">
        <f>$K$21</f>
        <v>(7)</v>
      </c>
      <c r="L1187" s="264" t="str">
        <f>$L$21</f>
        <v>(8)</v>
      </c>
      <c r="M1187" s="7" t="str">
        <f>(IF($E1310&lt;&gt;0,$M$2,IF($L1310&lt;&gt;0,$M$2,"")))</f>
        <v/>
      </c>
    </row>
    <row r="1188" spans="1:14" hidden="1">
      <c r="A1188" s="23"/>
      <c r="B1188" s="1439"/>
      <c r="C1188" s="1540" t="e">
        <f>VLOOKUP(D1188,OP_LIST2,2,FALSE)</f>
        <v>#N/A</v>
      </c>
      <c r="D1188" s="1445"/>
      <c r="E1188" s="389"/>
      <c r="F1188" s="1429"/>
      <c r="G1188" s="1430"/>
      <c r="H1188" s="1431"/>
      <c r="I1188" s="1429"/>
      <c r="J1188" s="1430"/>
      <c r="K1188" s="1431"/>
      <c r="L1188" s="1428"/>
      <c r="M1188" s="7" t="str">
        <f>(IF($E1310&lt;&gt;0,$M$2,IF($L1310&lt;&gt;0,$M$2,"")))</f>
        <v/>
      </c>
    </row>
    <row r="1189" spans="1:14" hidden="1">
      <c r="A1189" s="23"/>
      <c r="B1189" s="1608" t="s">
        <v>2003</v>
      </c>
      <c r="C1189" s="1446">
        <f>VLOOKUP(D1190,EBK_DEIN2,2,FALSE)</f>
        <v>2239</v>
      </c>
      <c r="D1189" s="1445" t="s">
        <v>777</v>
      </c>
      <c r="E1189" s="389"/>
      <c r="F1189" s="1432"/>
      <c r="G1189" s="1433"/>
      <c r="H1189" s="1434"/>
      <c r="I1189" s="1432"/>
      <c r="J1189" s="1433"/>
      <c r="K1189" s="1434"/>
      <c r="L1189" s="1428"/>
      <c r="M1189" s="7" t="str">
        <f>(IF($E1310&lt;&gt;0,$M$2,IF($L1310&lt;&gt;0,$M$2,"")))</f>
        <v/>
      </c>
    </row>
    <row r="1190" spans="1:14" hidden="1">
      <c r="A1190" s="23"/>
      <c r="B1190" s="1438"/>
      <c r="C1190" s="1531">
        <f>+C1189</f>
        <v>2239</v>
      </c>
      <c r="D1190" s="1440" t="s">
        <v>414</v>
      </c>
      <c r="E1190" s="389"/>
      <c r="F1190" s="1432"/>
      <c r="G1190" s="1433"/>
      <c r="H1190" s="1434"/>
      <c r="I1190" s="1432"/>
      <c r="J1190" s="1433"/>
      <c r="K1190" s="1434"/>
      <c r="L1190" s="1428"/>
      <c r="M1190" s="7" t="str">
        <f>(IF($E1310&lt;&gt;0,$M$2,IF($L1310&lt;&gt;0,$M$2,"")))</f>
        <v/>
      </c>
    </row>
    <row r="1191" spans="1:14" hidden="1">
      <c r="A1191" s="23"/>
      <c r="B1191" s="1443"/>
      <c r="C1191" s="1441"/>
      <c r="D1191" s="1444" t="s">
        <v>700</v>
      </c>
      <c r="E1191" s="389"/>
      <c r="F1191" s="1435"/>
      <c r="G1191" s="1436"/>
      <c r="H1191" s="1437"/>
      <c r="I1191" s="1435"/>
      <c r="J1191" s="1436"/>
      <c r="K1191" s="1437"/>
      <c r="L1191" s="1428"/>
      <c r="M1191" s="7" t="str">
        <f>(IF($E1310&lt;&gt;0,$M$2,IF($L1310&lt;&gt;0,$M$2,"")))</f>
        <v/>
      </c>
    </row>
    <row r="1192" spans="1:14" hidden="1">
      <c r="A1192" s="23"/>
      <c r="B1192" s="272">
        <v>100</v>
      </c>
      <c r="C1192" s="1859" t="s">
        <v>729</v>
      </c>
      <c r="D1192" s="1860"/>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730</v>
      </c>
      <c r="E1193" s="281">
        <f>F1193+G1193+H1193</f>
        <v>0</v>
      </c>
      <c r="F1193" s="152">
        <v>0</v>
      </c>
      <c r="G1193" s="153">
        <v>0</v>
      </c>
      <c r="H1193" s="1406">
        <v>0</v>
      </c>
      <c r="I1193" s="152">
        <v>0</v>
      </c>
      <c r="J1193" s="153">
        <v>0</v>
      </c>
      <c r="K1193" s="1406">
        <v>0</v>
      </c>
      <c r="L1193" s="281">
        <f>I1193+J1193+K1193</f>
        <v>0</v>
      </c>
      <c r="M1193" s="12" t="str">
        <f t="shared" ref="M1193:M1256" si="269">(IF($E1193&lt;&gt;0,$M$2,IF($L1193&lt;&gt;0,$M$2,"")))</f>
        <v/>
      </c>
      <c r="N1193" s="13"/>
    </row>
    <row r="1194" spans="1:14" hidden="1">
      <c r="A1194" s="10"/>
      <c r="B1194" s="278"/>
      <c r="C1194" s="285">
        <v>102</v>
      </c>
      <c r="D1194" s="286" t="s">
        <v>731</v>
      </c>
      <c r="E1194" s="287">
        <f>F1194+G1194+H1194</f>
        <v>0</v>
      </c>
      <c r="F1194" s="173">
        <v>0</v>
      </c>
      <c r="G1194" s="174">
        <v>0</v>
      </c>
      <c r="H1194" s="1409">
        <v>0</v>
      </c>
      <c r="I1194" s="173">
        <v>0</v>
      </c>
      <c r="J1194" s="174">
        <v>0</v>
      </c>
      <c r="K1194" s="1409">
        <v>0</v>
      </c>
      <c r="L1194" s="287">
        <f>I1194+J1194+K1194</f>
        <v>0</v>
      </c>
      <c r="M1194" s="12" t="str">
        <f t="shared" si="269"/>
        <v/>
      </c>
      <c r="N1194" s="13"/>
    </row>
    <row r="1195" spans="1:14" hidden="1">
      <c r="A1195" s="10"/>
      <c r="B1195" s="272">
        <v>200</v>
      </c>
      <c r="C1195" s="1851" t="s">
        <v>732</v>
      </c>
      <c r="D1195" s="1852"/>
      <c r="E1195" s="273">
        <f t="shared" ref="E1195:L1195" si="270">SUM(E1196:E1200)</f>
        <v>0</v>
      </c>
      <c r="F1195" s="274">
        <f t="shared" si="270"/>
        <v>0</v>
      </c>
      <c r="G1195" s="275">
        <f t="shared" si="270"/>
        <v>0</v>
      </c>
      <c r="H1195" s="276">
        <f>SUM(H1196:H1200)</f>
        <v>0</v>
      </c>
      <c r="I1195" s="274">
        <f t="shared" si="270"/>
        <v>0</v>
      </c>
      <c r="J1195" s="275">
        <f t="shared" si="270"/>
        <v>0</v>
      </c>
      <c r="K1195" s="276">
        <f t="shared" si="270"/>
        <v>0</v>
      </c>
      <c r="L1195" s="273">
        <f t="shared" si="270"/>
        <v>0</v>
      </c>
      <c r="M1195" s="12" t="str">
        <f t="shared" si="269"/>
        <v/>
      </c>
      <c r="N1195" s="13"/>
    </row>
    <row r="1196" spans="1:14" hidden="1">
      <c r="A1196" s="10"/>
      <c r="B1196" s="291"/>
      <c r="C1196" s="279">
        <v>201</v>
      </c>
      <c r="D1196" s="280" t="s">
        <v>733</v>
      </c>
      <c r="E1196" s="281">
        <f>F1196+G1196+H1196</f>
        <v>0</v>
      </c>
      <c r="F1196" s="152">
        <v>0</v>
      </c>
      <c r="G1196" s="153">
        <v>0</v>
      </c>
      <c r="H1196" s="1406">
        <v>0</v>
      </c>
      <c r="I1196" s="152">
        <v>0</v>
      </c>
      <c r="J1196" s="153">
        <v>0</v>
      </c>
      <c r="K1196" s="1406">
        <v>0</v>
      </c>
      <c r="L1196" s="281">
        <f>I1196+J1196+K1196</f>
        <v>0</v>
      </c>
      <c r="M1196" s="12" t="str">
        <f t="shared" si="269"/>
        <v/>
      </c>
      <c r="N1196" s="13"/>
    </row>
    <row r="1197" spans="1:14" hidden="1">
      <c r="A1197" s="10"/>
      <c r="B1197" s="292"/>
      <c r="C1197" s="293">
        <v>202</v>
      </c>
      <c r="D1197" s="294" t="s">
        <v>734</v>
      </c>
      <c r="E1197" s="295">
        <f>F1197+G1197+H1197</f>
        <v>0</v>
      </c>
      <c r="F1197" s="158">
        <v>0</v>
      </c>
      <c r="G1197" s="159">
        <v>0</v>
      </c>
      <c r="H1197" s="1408">
        <v>0</v>
      </c>
      <c r="I1197" s="158">
        <v>0</v>
      </c>
      <c r="J1197" s="159">
        <v>0</v>
      </c>
      <c r="K1197" s="1408">
        <v>0</v>
      </c>
      <c r="L1197" s="295">
        <f>I1197+J1197+K1197</f>
        <v>0</v>
      </c>
      <c r="M1197" s="12" t="str">
        <f t="shared" si="269"/>
        <v/>
      </c>
      <c r="N1197" s="13"/>
    </row>
    <row r="1198" spans="1:14" ht="31.5" hidden="1">
      <c r="A1198" s="10"/>
      <c r="B1198" s="299"/>
      <c r="C1198" s="293">
        <v>205</v>
      </c>
      <c r="D1198" s="294" t="s">
        <v>585</v>
      </c>
      <c r="E1198" s="295">
        <f>F1198+G1198+H1198</f>
        <v>0</v>
      </c>
      <c r="F1198" s="158">
        <v>0</v>
      </c>
      <c r="G1198" s="159">
        <v>0</v>
      </c>
      <c r="H1198" s="1408">
        <v>0</v>
      </c>
      <c r="I1198" s="158">
        <v>0</v>
      </c>
      <c r="J1198" s="159">
        <v>0</v>
      </c>
      <c r="K1198" s="1408">
        <v>0</v>
      </c>
      <c r="L1198" s="295">
        <f>I1198+J1198+K1198</f>
        <v>0</v>
      </c>
      <c r="M1198" s="12" t="str">
        <f t="shared" si="269"/>
        <v/>
      </c>
      <c r="N1198" s="13"/>
    </row>
    <row r="1199" spans="1:14" hidden="1">
      <c r="A1199" s="10"/>
      <c r="B1199" s="299"/>
      <c r="C1199" s="293">
        <v>208</v>
      </c>
      <c r="D1199" s="300" t="s">
        <v>586</v>
      </c>
      <c r="E1199" s="295">
        <f>F1199+G1199+H1199</f>
        <v>0</v>
      </c>
      <c r="F1199" s="158">
        <v>0</v>
      </c>
      <c r="G1199" s="159">
        <v>0</v>
      </c>
      <c r="H1199" s="1408">
        <v>0</v>
      </c>
      <c r="I1199" s="158">
        <v>0</v>
      </c>
      <c r="J1199" s="159">
        <v>0</v>
      </c>
      <c r="K1199" s="1408">
        <v>0</v>
      </c>
      <c r="L1199" s="295">
        <f>I1199+J1199+K1199</f>
        <v>0</v>
      </c>
      <c r="M1199" s="12" t="str">
        <f t="shared" si="269"/>
        <v/>
      </c>
      <c r="N1199" s="13"/>
    </row>
    <row r="1200" spans="1:14" hidden="1">
      <c r="A1200" s="10"/>
      <c r="B1200" s="291"/>
      <c r="C1200" s="285">
        <v>209</v>
      </c>
      <c r="D1200" s="301" t="s">
        <v>587</v>
      </c>
      <c r="E1200" s="287">
        <f>F1200+G1200+H1200</f>
        <v>0</v>
      </c>
      <c r="F1200" s="173">
        <v>0</v>
      </c>
      <c r="G1200" s="174">
        <v>0</v>
      </c>
      <c r="H1200" s="1409">
        <v>0</v>
      </c>
      <c r="I1200" s="173">
        <v>0</v>
      </c>
      <c r="J1200" s="174">
        <v>0</v>
      </c>
      <c r="K1200" s="1409">
        <v>0</v>
      </c>
      <c r="L1200" s="287">
        <f>I1200+J1200+K1200</f>
        <v>0</v>
      </c>
      <c r="M1200" s="12" t="str">
        <f t="shared" si="269"/>
        <v/>
      </c>
      <c r="N1200" s="13"/>
    </row>
    <row r="1201" spans="1:14" hidden="1">
      <c r="A1201" s="10"/>
      <c r="B1201" s="272">
        <v>500</v>
      </c>
      <c r="C1201" s="1861" t="s">
        <v>188</v>
      </c>
      <c r="D1201" s="1862"/>
      <c r="E1201" s="273">
        <f t="shared" ref="E1201:L1201" si="271">SUM(E1202:E1208)</f>
        <v>0</v>
      </c>
      <c r="F1201" s="274">
        <f t="shared" si="271"/>
        <v>0</v>
      </c>
      <c r="G1201" s="275">
        <f t="shared" si="271"/>
        <v>0</v>
      </c>
      <c r="H1201" s="276">
        <f>SUM(H1202:H1208)</f>
        <v>0</v>
      </c>
      <c r="I1201" s="274">
        <f t="shared" si="271"/>
        <v>0</v>
      </c>
      <c r="J1201" s="275">
        <f t="shared" si="271"/>
        <v>0</v>
      </c>
      <c r="K1201" s="276">
        <f t="shared" si="271"/>
        <v>0</v>
      </c>
      <c r="L1201" s="273">
        <f t="shared" si="271"/>
        <v>0</v>
      </c>
      <c r="M1201" s="12" t="str">
        <f t="shared" si="269"/>
        <v/>
      </c>
      <c r="N1201" s="13"/>
    </row>
    <row r="1202" spans="1:14" ht="18" hidden="1" customHeight="1">
      <c r="A1202" s="10"/>
      <c r="B1202" s="291"/>
      <c r="C1202" s="302">
        <v>551</v>
      </c>
      <c r="D1202" s="303" t="s">
        <v>189</v>
      </c>
      <c r="E1202" s="281">
        <f t="shared" ref="E1202:E1209" si="272">F1202+G1202+H1202</f>
        <v>0</v>
      </c>
      <c r="F1202" s="152">
        <v>0</v>
      </c>
      <c r="G1202" s="153">
        <v>0</v>
      </c>
      <c r="H1202" s="1406">
        <v>0</v>
      </c>
      <c r="I1202" s="152">
        <v>0</v>
      </c>
      <c r="J1202" s="153">
        <v>0</v>
      </c>
      <c r="K1202" s="1406">
        <v>0</v>
      </c>
      <c r="L1202" s="281">
        <f t="shared" ref="L1202:L1209" si="273">I1202+J1202+K1202</f>
        <v>0</v>
      </c>
      <c r="M1202" s="12" t="str">
        <f t="shared" si="269"/>
        <v/>
      </c>
      <c r="N1202" s="13"/>
    </row>
    <row r="1203" spans="1:14" hidden="1">
      <c r="A1203" s="10"/>
      <c r="B1203" s="291"/>
      <c r="C1203" s="304">
        <v>552</v>
      </c>
      <c r="D1203" s="305" t="s">
        <v>893</v>
      </c>
      <c r="E1203" s="295">
        <f t="shared" si="272"/>
        <v>0</v>
      </c>
      <c r="F1203" s="158">
        <v>0</v>
      </c>
      <c r="G1203" s="159">
        <v>0</v>
      </c>
      <c r="H1203" s="1408">
        <v>0</v>
      </c>
      <c r="I1203" s="158">
        <v>0</v>
      </c>
      <c r="J1203" s="159">
        <v>0</v>
      </c>
      <c r="K1203" s="1408">
        <v>0</v>
      </c>
      <c r="L1203" s="295">
        <f t="shared" si="273"/>
        <v>0</v>
      </c>
      <c r="M1203" s="12" t="str">
        <f t="shared" si="269"/>
        <v/>
      </c>
      <c r="N1203" s="13"/>
    </row>
    <row r="1204" spans="1:14" hidden="1">
      <c r="A1204" s="10"/>
      <c r="B1204" s="306"/>
      <c r="C1204" s="304">
        <v>558</v>
      </c>
      <c r="D1204" s="307" t="s">
        <v>855</v>
      </c>
      <c r="E1204" s="295">
        <f>F1204+G1204+H1204</f>
        <v>0</v>
      </c>
      <c r="F1204" s="484">
        <v>0</v>
      </c>
      <c r="G1204" s="485">
        <v>0</v>
      </c>
      <c r="H1204" s="160">
        <v>0</v>
      </c>
      <c r="I1204" s="484">
        <v>0</v>
      </c>
      <c r="J1204" s="485">
        <v>0</v>
      </c>
      <c r="K1204" s="160">
        <v>0</v>
      </c>
      <c r="L1204" s="295">
        <f>I1204+J1204+K1204</f>
        <v>0</v>
      </c>
      <c r="M1204" s="12" t="str">
        <f t="shared" si="269"/>
        <v/>
      </c>
      <c r="N1204" s="13"/>
    </row>
    <row r="1205" spans="1:14" hidden="1">
      <c r="A1205" s="10"/>
      <c r="B1205" s="306"/>
      <c r="C1205" s="304">
        <v>560</v>
      </c>
      <c r="D1205" s="307" t="s">
        <v>190</v>
      </c>
      <c r="E1205" s="295">
        <f t="shared" si="272"/>
        <v>0</v>
      </c>
      <c r="F1205" s="158">
        <v>0</v>
      </c>
      <c r="G1205" s="159">
        <v>0</v>
      </c>
      <c r="H1205" s="1408">
        <v>0</v>
      </c>
      <c r="I1205" s="158">
        <v>0</v>
      </c>
      <c r="J1205" s="159">
        <v>0</v>
      </c>
      <c r="K1205" s="1408">
        <v>0</v>
      </c>
      <c r="L1205" s="295">
        <f t="shared" si="273"/>
        <v>0</v>
      </c>
      <c r="M1205" s="12" t="str">
        <f t="shared" si="269"/>
        <v/>
      </c>
      <c r="N1205" s="13"/>
    </row>
    <row r="1206" spans="1:14" hidden="1">
      <c r="A1206" s="10"/>
      <c r="B1206" s="306"/>
      <c r="C1206" s="304">
        <v>580</v>
      </c>
      <c r="D1206" s="305" t="s">
        <v>191</v>
      </c>
      <c r="E1206" s="295">
        <f t="shared" si="272"/>
        <v>0</v>
      </c>
      <c r="F1206" s="158">
        <v>0</v>
      </c>
      <c r="G1206" s="159">
        <v>0</v>
      </c>
      <c r="H1206" s="1408">
        <v>0</v>
      </c>
      <c r="I1206" s="158">
        <v>0</v>
      </c>
      <c r="J1206" s="159">
        <v>0</v>
      </c>
      <c r="K1206" s="1408">
        <v>0</v>
      </c>
      <c r="L1206" s="295">
        <f t="shared" si="273"/>
        <v>0</v>
      </c>
      <c r="M1206" s="12" t="str">
        <f t="shared" si="269"/>
        <v/>
      </c>
      <c r="N1206" s="13"/>
    </row>
    <row r="1207" spans="1:14" hidden="1">
      <c r="A1207" s="10"/>
      <c r="B1207" s="291"/>
      <c r="C1207" s="304">
        <v>588</v>
      </c>
      <c r="D1207" s="305" t="s">
        <v>857</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863" t="s">
        <v>193</v>
      </c>
      <c r="D1209" s="1864"/>
      <c r="E1209" s="310">
        <f t="shared" si="272"/>
        <v>0</v>
      </c>
      <c r="F1209" s="1410"/>
      <c r="G1209" s="1411"/>
      <c r="H1209" s="1412"/>
      <c r="I1209" s="1410"/>
      <c r="J1209" s="1411"/>
      <c r="K1209" s="1412"/>
      <c r="L1209" s="310">
        <f t="shared" si="273"/>
        <v>0</v>
      </c>
      <c r="M1209" s="12" t="str">
        <f t="shared" si="269"/>
        <v/>
      </c>
      <c r="N1209" s="13"/>
    </row>
    <row r="1210" spans="1:14" hidden="1">
      <c r="A1210" s="23">
        <v>10</v>
      </c>
      <c r="B1210" s="272">
        <v>1000</v>
      </c>
      <c r="C1210" s="1851" t="s">
        <v>194</v>
      </c>
      <c r="D1210" s="1852"/>
      <c r="E1210" s="310">
        <f t="shared" ref="E1210:L1210" si="274">SUM(E1211:E1227)</f>
        <v>0</v>
      </c>
      <c r="F1210" s="274">
        <f t="shared" si="274"/>
        <v>0</v>
      </c>
      <c r="G1210" s="275">
        <f t="shared" si="274"/>
        <v>0</v>
      </c>
      <c r="H1210" s="276">
        <f>SUM(H1211:H1227)</f>
        <v>0</v>
      </c>
      <c r="I1210" s="274">
        <f t="shared" si="274"/>
        <v>0</v>
      </c>
      <c r="J1210" s="275">
        <f t="shared" si="274"/>
        <v>0</v>
      </c>
      <c r="K1210" s="276">
        <f t="shared" si="274"/>
        <v>0</v>
      </c>
      <c r="L1210" s="310">
        <f t="shared" si="274"/>
        <v>0</v>
      </c>
      <c r="M1210" s="12" t="str">
        <f t="shared" si="269"/>
        <v/>
      </c>
      <c r="N1210" s="13"/>
    </row>
    <row r="1211" spans="1:14" hidden="1">
      <c r="A1211" s="23">
        <v>15</v>
      </c>
      <c r="B1211" s="292"/>
      <c r="C1211" s="279">
        <v>1011</v>
      </c>
      <c r="D1211" s="311" t="s">
        <v>195</v>
      </c>
      <c r="E1211" s="281">
        <f t="shared" ref="E1211:E1227" si="275">F1211+G1211+H1211</f>
        <v>0</v>
      </c>
      <c r="F1211" s="152">
        <v>0</v>
      </c>
      <c r="G1211" s="153">
        <v>0</v>
      </c>
      <c r="H1211" s="1406">
        <v>0</v>
      </c>
      <c r="I1211" s="152">
        <v>0</v>
      </c>
      <c r="J1211" s="153">
        <v>0</v>
      </c>
      <c r="K1211" s="1406">
        <v>0</v>
      </c>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v>0</v>
      </c>
      <c r="G1212" s="159">
        <v>0</v>
      </c>
      <c r="H1212" s="1408">
        <v>0</v>
      </c>
      <c r="I1212" s="158">
        <v>0</v>
      </c>
      <c r="J1212" s="159">
        <v>0</v>
      </c>
      <c r="K1212" s="1408">
        <v>0</v>
      </c>
      <c r="L1212" s="295">
        <f t="shared" si="276"/>
        <v>0</v>
      </c>
      <c r="M1212" s="12" t="str">
        <f t="shared" si="269"/>
        <v/>
      </c>
      <c r="N1212" s="13"/>
    </row>
    <row r="1213" spans="1:14" hidden="1">
      <c r="A1213" s="23">
        <v>40</v>
      </c>
      <c r="B1213" s="292"/>
      <c r="C1213" s="293">
        <v>1013</v>
      </c>
      <c r="D1213" s="294" t="s">
        <v>197</v>
      </c>
      <c r="E1213" s="295">
        <f t="shared" si="275"/>
        <v>0</v>
      </c>
      <c r="F1213" s="158">
        <v>0</v>
      </c>
      <c r="G1213" s="159">
        <v>0</v>
      </c>
      <c r="H1213" s="1408">
        <v>0</v>
      </c>
      <c r="I1213" s="158">
        <v>0</v>
      </c>
      <c r="J1213" s="159">
        <v>0</v>
      </c>
      <c r="K1213" s="1408">
        <v>0</v>
      </c>
      <c r="L1213" s="295">
        <f t="shared" si="276"/>
        <v>0</v>
      </c>
      <c r="M1213" s="12" t="str">
        <f t="shared" si="269"/>
        <v/>
      </c>
      <c r="N1213" s="13"/>
    </row>
    <row r="1214" spans="1:14" hidden="1">
      <c r="A1214" s="23">
        <v>45</v>
      </c>
      <c r="B1214" s="292"/>
      <c r="C1214" s="293">
        <v>1014</v>
      </c>
      <c r="D1214" s="294" t="s">
        <v>198</v>
      </c>
      <c r="E1214" s="295">
        <f t="shared" si="275"/>
        <v>0</v>
      </c>
      <c r="F1214" s="158">
        <v>0</v>
      </c>
      <c r="G1214" s="159">
        <v>0</v>
      </c>
      <c r="H1214" s="1408">
        <v>0</v>
      </c>
      <c r="I1214" s="158">
        <v>0</v>
      </c>
      <c r="J1214" s="159">
        <v>0</v>
      </c>
      <c r="K1214" s="1408">
        <v>0</v>
      </c>
      <c r="L1214" s="295">
        <f t="shared" si="276"/>
        <v>0</v>
      </c>
      <c r="M1214" s="12" t="str">
        <f t="shared" si="269"/>
        <v/>
      </c>
      <c r="N1214" s="13"/>
    </row>
    <row r="1215" spans="1:14" hidden="1">
      <c r="A1215" s="23">
        <v>50</v>
      </c>
      <c r="B1215" s="292"/>
      <c r="C1215" s="293">
        <v>1015</v>
      </c>
      <c r="D1215" s="294" t="s">
        <v>199</v>
      </c>
      <c r="E1215" s="295">
        <f t="shared" si="275"/>
        <v>0</v>
      </c>
      <c r="F1215" s="158">
        <v>0</v>
      </c>
      <c r="G1215" s="159">
        <v>0</v>
      </c>
      <c r="H1215" s="1408">
        <v>0</v>
      </c>
      <c r="I1215" s="158">
        <v>0</v>
      </c>
      <c r="J1215" s="159">
        <v>0</v>
      </c>
      <c r="K1215" s="1408">
        <v>0</v>
      </c>
      <c r="L1215" s="295">
        <f t="shared" si="276"/>
        <v>0</v>
      </c>
      <c r="M1215" s="12" t="str">
        <f t="shared" si="269"/>
        <v/>
      </c>
      <c r="N1215" s="13"/>
    </row>
    <row r="1216" spans="1:14" hidden="1">
      <c r="A1216" s="23">
        <v>55</v>
      </c>
      <c r="B1216" s="292"/>
      <c r="C1216" s="312">
        <v>1016</v>
      </c>
      <c r="D1216" s="313" t="s">
        <v>200</v>
      </c>
      <c r="E1216" s="314">
        <f t="shared" si="275"/>
        <v>0</v>
      </c>
      <c r="F1216" s="164">
        <v>0</v>
      </c>
      <c r="G1216" s="165">
        <v>0</v>
      </c>
      <c r="H1216" s="1407">
        <v>0</v>
      </c>
      <c r="I1216" s="164">
        <v>0</v>
      </c>
      <c r="J1216" s="165">
        <v>0</v>
      </c>
      <c r="K1216" s="1407">
        <v>0</v>
      </c>
      <c r="L1216" s="314">
        <f t="shared" si="276"/>
        <v>0</v>
      </c>
      <c r="M1216" s="12" t="str">
        <f t="shared" si="269"/>
        <v/>
      </c>
      <c r="N1216" s="13"/>
    </row>
    <row r="1217" spans="1:14" hidden="1">
      <c r="A1217" s="23">
        <v>60</v>
      </c>
      <c r="B1217" s="278"/>
      <c r="C1217" s="318">
        <v>1020</v>
      </c>
      <c r="D1217" s="319" t="s">
        <v>201</v>
      </c>
      <c r="E1217" s="320">
        <f t="shared" si="275"/>
        <v>0</v>
      </c>
      <c r="F1217" s="450">
        <v>0</v>
      </c>
      <c r="G1217" s="451">
        <v>0</v>
      </c>
      <c r="H1217" s="1416">
        <v>0</v>
      </c>
      <c r="I1217" s="450">
        <v>0</v>
      </c>
      <c r="J1217" s="451">
        <v>0</v>
      </c>
      <c r="K1217" s="1416">
        <v>0</v>
      </c>
      <c r="L1217" s="320">
        <f t="shared" si="276"/>
        <v>0</v>
      </c>
      <c r="M1217" s="12" t="str">
        <f t="shared" si="269"/>
        <v/>
      </c>
      <c r="N1217" s="13"/>
    </row>
    <row r="1218" spans="1:14" hidden="1">
      <c r="A1218" s="22">
        <v>65</v>
      </c>
      <c r="B1218" s="292"/>
      <c r="C1218" s="324">
        <v>1030</v>
      </c>
      <c r="D1218" s="325" t="s">
        <v>202</v>
      </c>
      <c r="E1218" s="326">
        <f t="shared" si="275"/>
        <v>0</v>
      </c>
      <c r="F1218" s="445">
        <v>0</v>
      </c>
      <c r="G1218" s="446">
        <v>0</v>
      </c>
      <c r="H1218" s="1413">
        <v>0</v>
      </c>
      <c r="I1218" s="445">
        <v>0</v>
      </c>
      <c r="J1218" s="446">
        <v>0</v>
      </c>
      <c r="K1218" s="1413">
        <v>0</v>
      </c>
      <c r="L1218" s="326">
        <f t="shared" si="276"/>
        <v>0</v>
      </c>
      <c r="M1218" s="12" t="str">
        <f t="shared" si="269"/>
        <v/>
      </c>
      <c r="N1218" s="13"/>
    </row>
    <row r="1219" spans="1:14" hidden="1">
      <c r="A1219" s="23">
        <v>70</v>
      </c>
      <c r="B1219" s="292"/>
      <c r="C1219" s="318">
        <v>1051</v>
      </c>
      <c r="D1219" s="331" t="s">
        <v>203</v>
      </c>
      <c r="E1219" s="320">
        <f t="shared" si="275"/>
        <v>0</v>
      </c>
      <c r="F1219" s="450">
        <v>0</v>
      </c>
      <c r="G1219" s="451">
        <v>0</v>
      </c>
      <c r="H1219" s="1416">
        <v>0</v>
      </c>
      <c r="I1219" s="450">
        <v>0</v>
      </c>
      <c r="J1219" s="451">
        <v>0</v>
      </c>
      <c r="K1219" s="1416">
        <v>0</v>
      </c>
      <c r="L1219" s="320">
        <f t="shared" si="276"/>
        <v>0</v>
      </c>
      <c r="M1219" s="12" t="str">
        <f t="shared" si="269"/>
        <v/>
      </c>
      <c r="N1219" s="13"/>
    </row>
    <row r="1220" spans="1:14" hidden="1">
      <c r="A1220" s="23">
        <v>75</v>
      </c>
      <c r="B1220" s="292"/>
      <c r="C1220" s="293">
        <v>1052</v>
      </c>
      <c r="D1220" s="294" t="s">
        <v>204</v>
      </c>
      <c r="E1220" s="295">
        <f t="shared" si="275"/>
        <v>0</v>
      </c>
      <c r="F1220" s="158">
        <v>0</v>
      </c>
      <c r="G1220" s="159"/>
      <c r="H1220" s="1408"/>
      <c r="I1220" s="158">
        <v>0</v>
      </c>
      <c r="J1220" s="159"/>
      <c r="K1220" s="1408"/>
      <c r="L1220" s="295">
        <f t="shared" si="276"/>
        <v>0</v>
      </c>
      <c r="M1220" s="12" t="str">
        <f t="shared" si="269"/>
        <v/>
      </c>
      <c r="N1220" s="13"/>
    </row>
    <row r="1221" spans="1:14" hidden="1">
      <c r="A1221" s="23">
        <v>80</v>
      </c>
      <c r="B1221" s="292"/>
      <c r="C1221" s="324">
        <v>1053</v>
      </c>
      <c r="D1221" s="325" t="s">
        <v>858</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v>0</v>
      </c>
      <c r="G1222" s="451">
        <v>0</v>
      </c>
      <c r="H1222" s="1416">
        <v>0</v>
      </c>
      <c r="I1222" s="450">
        <v>0</v>
      </c>
      <c r="J1222" s="451">
        <v>0</v>
      </c>
      <c r="K1222" s="1416">
        <v>0</v>
      </c>
      <c r="L1222" s="320">
        <f t="shared" si="276"/>
        <v>0</v>
      </c>
      <c r="M1222" s="12" t="str">
        <f t="shared" si="269"/>
        <v/>
      </c>
      <c r="N1222" s="13"/>
    </row>
    <row r="1223" spans="1:14" hidden="1">
      <c r="A1223" s="23">
        <v>85</v>
      </c>
      <c r="B1223" s="292"/>
      <c r="C1223" s="324">
        <v>1063</v>
      </c>
      <c r="D1223" s="332" t="s">
        <v>786</v>
      </c>
      <c r="E1223" s="326">
        <f t="shared" si="275"/>
        <v>0</v>
      </c>
      <c r="F1223" s="445">
        <v>0</v>
      </c>
      <c r="G1223" s="446">
        <v>0</v>
      </c>
      <c r="H1223" s="1413">
        <v>0</v>
      </c>
      <c r="I1223" s="445">
        <v>0</v>
      </c>
      <c r="J1223" s="446">
        <v>0</v>
      </c>
      <c r="K1223" s="1413">
        <v>0</v>
      </c>
      <c r="L1223" s="326">
        <f t="shared" si="276"/>
        <v>0</v>
      </c>
      <c r="M1223" s="12" t="str">
        <f t="shared" si="269"/>
        <v/>
      </c>
      <c r="N1223" s="13"/>
    </row>
    <row r="1224" spans="1:14" hidden="1">
      <c r="A1224" s="23">
        <v>90</v>
      </c>
      <c r="B1224" s="292"/>
      <c r="C1224" s="333">
        <v>1069</v>
      </c>
      <c r="D1224" s="334" t="s">
        <v>206</v>
      </c>
      <c r="E1224" s="335">
        <f t="shared" si="275"/>
        <v>0</v>
      </c>
      <c r="F1224" s="589">
        <v>0</v>
      </c>
      <c r="G1224" s="590">
        <v>0</v>
      </c>
      <c r="H1224" s="1415">
        <v>0</v>
      </c>
      <c r="I1224" s="589">
        <v>0</v>
      </c>
      <c r="J1224" s="590">
        <v>0</v>
      </c>
      <c r="K1224" s="1415">
        <v>0</v>
      </c>
      <c r="L1224" s="335">
        <f t="shared" si="276"/>
        <v>0</v>
      </c>
      <c r="M1224" s="12" t="str">
        <f t="shared" si="269"/>
        <v/>
      </c>
      <c r="N1224" s="13"/>
    </row>
    <row r="1225" spans="1:14" hidden="1">
      <c r="A1225" s="23">
        <v>90</v>
      </c>
      <c r="B1225" s="278"/>
      <c r="C1225" s="318">
        <v>1091</v>
      </c>
      <c r="D1225" s="331" t="s">
        <v>894</v>
      </c>
      <c r="E1225" s="320">
        <f t="shared" si="275"/>
        <v>0</v>
      </c>
      <c r="F1225" s="450">
        <v>0</v>
      </c>
      <c r="G1225" s="451">
        <v>0</v>
      </c>
      <c r="H1225" s="1416">
        <v>0</v>
      </c>
      <c r="I1225" s="450">
        <v>0</v>
      </c>
      <c r="J1225" s="451">
        <v>0</v>
      </c>
      <c r="K1225" s="1416">
        <v>0</v>
      </c>
      <c r="L1225" s="320">
        <f t="shared" si="276"/>
        <v>0</v>
      </c>
      <c r="M1225" s="12" t="str">
        <f t="shared" si="269"/>
        <v/>
      </c>
      <c r="N1225" s="13"/>
    </row>
    <row r="1226" spans="1:14" hidden="1">
      <c r="A1226" s="22">
        <v>115</v>
      </c>
      <c r="B1226" s="292"/>
      <c r="C1226" s="293">
        <v>1092</v>
      </c>
      <c r="D1226" s="294" t="s">
        <v>298</v>
      </c>
      <c r="E1226" s="295">
        <f t="shared" si="275"/>
        <v>0</v>
      </c>
      <c r="F1226" s="158">
        <v>0</v>
      </c>
      <c r="G1226" s="159">
        <v>0</v>
      </c>
      <c r="H1226" s="1408">
        <v>0</v>
      </c>
      <c r="I1226" s="158">
        <v>0</v>
      </c>
      <c r="J1226" s="159">
        <v>0</v>
      </c>
      <c r="K1226" s="1408">
        <v>0</v>
      </c>
      <c r="L1226" s="295">
        <f t="shared" si="276"/>
        <v>0</v>
      </c>
      <c r="M1226" s="12" t="str">
        <f t="shared" si="269"/>
        <v/>
      </c>
      <c r="N1226" s="13"/>
    </row>
    <row r="1227" spans="1:14" hidden="1">
      <c r="A1227" s="22">
        <v>125</v>
      </c>
      <c r="B1227" s="292"/>
      <c r="C1227" s="285">
        <v>1098</v>
      </c>
      <c r="D1227" s="339" t="s">
        <v>207</v>
      </c>
      <c r="E1227" s="287">
        <f t="shared" si="275"/>
        <v>0</v>
      </c>
      <c r="F1227" s="173">
        <v>0</v>
      </c>
      <c r="G1227" s="174">
        <v>0</v>
      </c>
      <c r="H1227" s="1409">
        <v>0</v>
      </c>
      <c r="I1227" s="173">
        <v>0</v>
      </c>
      <c r="J1227" s="174">
        <v>0</v>
      </c>
      <c r="K1227" s="1409">
        <v>0</v>
      </c>
      <c r="L1227" s="287">
        <f t="shared" si="276"/>
        <v>0</v>
      </c>
      <c r="M1227" s="12" t="str">
        <f t="shared" si="269"/>
        <v/>
      </c>
      <c r="N1227" s="13"/>
    </row>
    <row r="1228" spans="1:14" hidden="1">
      <c r="A1228" s="23">
        <v>130</v>
      </c>
      <c r="B1228" s="272">
        <v>1900</v>
      </c>
      <c r="C1228" s="1845" t="s">
        <v>265</v>
      </c>
      <c r="D1228" s="1846"/>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895</v>
      </c>
      <c r="E1229" s="281">
        <f>F1229+G1229+H1229</f>
        <v>0</v>
      </c>
      <c r="F1229" s="152">
        <v>0</v>
      </c>
      <c r="G1229" s="153">
        <v>0</v>
      </c>
      <c r="H1229" s="1406">
        <v>0</v>
      </c>
      <c r="I1229" s="152">
        <v>0</v>
      </c>
      <c r="J1229" s="153">
        <v>0</v>
      </c>
      <c r="K1229" s="1406">
        <v>0</v>
      </c>
      <c r="L1229" s="281">
        <f>I1229+J1229+K1229</f>
        <v>0</v>
      </c>
      <c r="M1229" s="12" t="str">
        <f t="shared" si="269"/>
        <v/>
      </c>
      <c r="N1229" s="13"/>
    </row>
    <row r="1230" spans="1:14" hidden="1">
      <c r="A1230" s="23">
        <v>140</v>
      </c>
      <c r="B1230" s="341"/>
      <c r="C1230" s="293">
        <v>1981</v>
      </c>
      <c r="D1230" s="342" t="s">
        <v>896</v>
      </c>
      <c r="E1230" s="295">
        <f>F1230+G1230+H1230</f>
        <v>0</v>
      </c>
      <c r="F1230" s="158">
        <v>0</v>
      </c>
      <c r="G1230" s="159">
        <v>0</v>
      </c>
      <c r="H1230" s="1408">
        <v>0</v>
      </c>
      <c r="I1230" s="158">
        <v>0</v>
      </c>
      <c r="J1230" s="159">
        <v>0</v>
      </c>
      <c r="K1230" s="1408">
        <v>0</v>
      </c>
      <c r="L1230" s="295">
        <f>I1230+J1230+K1230</f>
        <v>0</v>
      </c>
      <c r="M1230" s="12" t="str">
        <f t="shared" si="269"/>
        <v/>
      </c>
      <c r="N1230" s="13"/>
    </row>
    <row r="1231" spans="1:14" hidden="1">
      <c r="A1231" s="23">
        <v>145</v>
      </c>
      <c r="B1231" s="292"/>
      <c r="C1231" s="285">
        <v>1991</v>
      </c>
      <c r="D1231" s="343" t="s">
        <v>897</v>
      </c>
      <c r="E1231" s="287">
        <f>F1231+G1231+H1231</f>
        <v>0</v>
      </c>
      <c r="F1231" s="173"/>
      <c r="G1231" s="174">
        <v>0</v>
      </c>
      <c r="H1231" s="1409">
        <v>0</v>
      </c>
      <c r="I1231" s="173"/>
      <c r="J1231" s="174">
        <v>0</v>
      </c>
      <c r="K1231" s="1409">
        <v>0</v>
      </c>
      <c r="L1231" s="287">
        <f>I1231+J1231+K1231</f>
        <v>0</v>
      </c>
      <c r="M1231" s="12" t="str">
        <f t="shared" si="269"/>
        <v/>
      </c>
      <c r="N1231" s="13"/>
    </row>
    <row r="1232" spans="1:14" hidden="1">
      <c r="A1232" s="23">
        <v>150</v>
      </c>
      <c r="B1232" s="272">
        <v>2100</v>
      </c>
      <c r="C1232" s="1845" t="s">
        <v>707</v>
      </c>
      <c r="D1232" s="1846"/>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v>0</v>
      </c>
      <c r="G1233" s="153">
        <v>0</v>
      </c>
      <c r="H1233" s="1406">
        <v>0</v>
      </c>
      <c r="I1233" s="152">
        <v>0</v>
      </c>
      <c r="J1233" s="153">
        <v>0</v>
      </c>
      <c r="K1233" s="1406">
        <v>0</v>
      </c>
      <c r="L1233" s="281">
        <f>I1233+J1233+K1233</f>
        <v>0</v>
      </c>
      <c r="M1233" s="12" t="str">
        <f t="shared" si="269"/>
        <v/>
      </c>
      <c r="N1233" s="13"/>
    </row>
    <row r="1234" spans="1:14" hidden="1">
      <c r="A1234" s="23">
        <v>160</v>
      </c>
      <c r="B1234" s="341"/>
      <c r="C1234" s="293">
        <v>2120</v>
      </c>
      <c r="D1234" s="300" t="s">
        <v>209</v>
      </c>
      <c r="E1234" s="295">
        <f>F1234+G1234+H1234</f>
        <v>0</v>
      </c>
      <c r="F1234" s="158">
        <v>0</v>
      </c>
      <c r="G1234" s="159">
        <v>0</v>
      </c>
      <c r="H1234" s="1408">
        <v>0</v>
      </c>
      <c r="I1234" s="158">
        <v>0</v>
      </c>
      <c r="J1234" s="159">
        <v>0</v>
      </c>
      <c r="K1234" s="1408">
        <v>0</v>
      </c>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v>0</v>
      </c>
      <c r="G1237" s="174">
        <v>0</v>
      </c>
      <c r="H1237" s="1409">
        <v>0</v>
      </c>
      <c r="I1237" s="173">
        <v>0</v>
      </c>
      <c r="J1237" s="174">
        <v>0</v>
      </c>
      <c r="K1237" s="1409">
        <v>0</v>
      </c>
      <c r="L1237" s="287">
        <f>I1237+J1237+K1237</f>
        <v>0</v>
      </c>
      <c r="M1237" s="12" t="str">
        <f t="shared" si="269"/>
        <v/>
      </c>
      <c r="N1237" s="13"/>
    </row>
    <row r="1238" spans="1:14" hidden="1">
      <c r="A1238" s="23">
        <v>185</v>
      </c>
      <c r="B1238" s="272">
        <v>2200</v>
      </c>
      <c r="C1238" s="1845" t="s">
        <v>213</v>
      </c>
      <c r="D1238" s="1846"/>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299</v>
      </c>
      <c r="E1239" s="281">
        <f>F1239+G1239+H1239</f>
        <v>0</v>
      </c>
      <c r="F1239" s="152">
        <v>0</v>
      </c>
      <c r="G1239" s="153">
        <v>0</v>
      </c>
      <c r="H1239" s="1406">
        <v>0</v>
      </c>
      <c r="I1239" s="152">
        <v>0</v>
      </c>
      <c r="J1239" s="153">
        <v>0</v>
      </c>
      <c r="K1239" s="1406">
        <v>0</v>
      </c>
      <c r="L1239" s="281">
        <f>I1239+J1239+K1239</f>
        <v>0</v>
      </c>
      <c r="M1239" s="12" t="str">
        <f t="shared" si="269"/>
        <v/>
      </c>
      <c r="N1239" s="13"/>
    </row>
    <row r="1240" spans="1:14" hidden="1">
      <c r="A1240" s="23">
        <v>200</v>
      </c>
      <c r="B1240" s="292"/>
      <c r="C1240" s="285">
        <v>2224</v>
      </c>
      <c r="D1240" s="286" t="s">
        <v>214</v>
      </c>
      <c r="E1240" s="287">
        <f>F1240+G1240+H1240</f>
        <v>0</v>
      </c>
      <c r="F1240" s="173">
        <v>0</v>
      </c>
      <c r="G1240" s="174">
        <v>0</v>
      </c>
      <c r="H1240" s="1409">
        <v>0</v>
      </c>
      <c r="I1240" s="173">
        <v>0</v>
      </c>
      <c r="J1240" s="174">
        <v>0</v>
      </c>
      <c r="K1240" s="1409">
        <v>0</v>
      </c>
      <c r="L1240" s="287">
        <f>I1240+J1240+K1240</f>
        <v>0</v>
      </c>
      <c r="M1240" s="12" t="str">
        <f t="shared" si="269"/>
        <v/>
      </c>
      <c r="N1240" s="13"/>
    </row>
    <row r="1241" spans="1:14" hidden="1">
      <c r="A1241" s="23">
        <v>200</v>
      </c>
      <c r="B1241" s="272">
        <v>2500</v>
      </c>
      <c r="C1241" s="1845" t="s">
        <v>215</v>
      </c>
      <c r="D1241" s="1846"/>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849" t="s">
        <v>216</v>
      </c>
      <c r="D1242" s="1850"/>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849" t="s">
        <v>217</v>
      </c>
      <c r="D1243" s="1850"/>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849" t="s">
        <v>1643</v>
      </c>
      <c r="D1244" s="1850"/>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2078</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2079</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2080</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845" t="s">
        <v>218</v>
      </c>
      <c r="D1248" s="1846"/>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1935</v>
      </c>
      <c r="E1249" s="281">
        <f>F1249+G1249+H1249</f>
        <v>0</v>
      </c>
      <c r="F1249" s="152">
        <v>0</v>
      </c>
      <c r="G1249" s="153"/>
      <c r="H1249" s="1406"/>
      <c r="I1249" s="152">
        <v>0</v>
      </c>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1954</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1985</v>
      </c>
      <c r="D1257" s="1759"/>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701</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2081</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1996</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845" t="s">
        <v>227</v>
      </c>
      <c r="D1263" s="1846"/>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845" t="s">
        <v>228</v>
      </c>
      <c r="D1264" s="1846"/>
      <c r="E1264" s="310">
        <f t="shared" si="286"/>
        <v>0</v>
      </c>
      <c r="F1264" s="1410">
        <v>0</v>
      </c>
      <c r="G1264" s="1411">
        <v>0</v>
      </c>
      <c r="H1264" s="1412">
        <v>0</v>
      </c>
      <c r="I1264" s="1410">
        <v>0</v>
      </c>
      <c r="J1264" s="1411">
        <v>0</v>
      </c>
      <c r="K1264" s="1412">
        <v>0</v>
      </c>
      <c r="L1264" s="310">
        <f t="shared" si="287"/>
        <v>0</v>
      </c>
      <c r="M1264" s="12" t="str">
        <f t="shared" si="285"/>
        <v/>
      </c>
      <c r="N1264" s="13"/>
    </row>
    <row r="1265" spans="1:14" hidden="1">
      <c r="A1265" s="22">
        <v>350</v>
      </c>
      <c r="B1265" s="272">
        <v>4100</v>
      </c>
      <c r="C1265" s="1845" t="s">
        <v>229</v>
      </c>
      <c r="D1265" s="1846"/>
      <c r="E1265" s="310">
        <f t="shared" si="286"/>
        <v>0</v>
      </c>
      <c r="F1265" s="1459">
        <v>0</v>
      </c>
      <c r="G1265" s="1459">
        <v>0</v>
      </c>
      <c r="H1265" s="1460">
        <v>0</v>
      </c>
      <c r="I1265" s="1606">
        <v>0</v>
      </c>
      <c r="J1265" s="1459">
        <v>0</v>
      </c>
      <c r="K1265" s="1459">
        <v>0</v>
      </c>
      <c r="L1265" s="310">
        <f t="shared" si="287"/>
        <v>0</v>
      </c>
      <c r="M1265" s="12" t="str">
        <f t="shared" si="285"/>
        <v/>
      </c>
      <c r="N1265" s="13"/>
    </row>
    <row r="1266" spans="1:14" hidden="1">
      <c r="A1266" s="23">
        <v>355</v>
      </c>
      <c r="B1266" s="272">
        <v>4200</v>
      </c>
      <c r="C1266" s="1845" t="s">
        <v>230</v>
      </c>
      <c r="D1266" s="1846"/>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v>0</v>
      </c>
      <c r="G1269" s="159">
        <v>0</v>
      </c>
      <c r="H1269" s="1408">
        <v>0</v>
      </c>
      <c r="I1269" s="158">
        <v>0</v>
      </c>
      <c r="J1269" s="159">
        <v>0</v>
      </c>
      <c r="K1269" s="1408">
        <v>0</v>
      </c>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v>0</v>
      </c>
      <c r="G1272" s="174">
        <v>0</v>
      </c>
      <c r="H1272" s="1409">
        <v>0</v>
      </c>
      <c r="I1272" s="173">
        <v>0</v>
      </c>
      <c r="J1272" s="174">
        <v>0</v>
      </c>
      <c r="K1272" s="1409">
        <v>0</v>
      </c>
      <c r="L1272" s="287">
        <f t="shared" si="290"/>
        <v>0</v>
      </c>
      <c r="M1272" s="12" t="str">
        <f t="shared" si="285"/>
        <v/>
      </c>
      <c r="N1272" s="13"/>
    </row>
    <row r="1273" spans="1:14" hidden="1">
      <c r="A1273" s="23">
        <v>395</v>
      </c>
      <c r="B1273" s="272">
        <v>4300</v>
      </c>
      <c r="C1273" s="1845" t="s">
        <v>1644</v>
      </c>
      <c r="D1273" s="1846"/>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v>0</v>
      </c>
      <c r="G1274" s="153">
        <v>0</v>
      </c>
      <c r="H1274" s="1406">
        <v>0</v>
      </c>
      <c r="I1274" s="152">
        <v>0</v>
      </c>
      <c r="J1274" s="153">
        <v>0</v>
      </c>
      <c r="K1274" s="1406">
        <v>0</v>
      </c>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845" t="s">
        <v>1641</v>
      </c>
      <c r="D1277" s="1846"/>
      <c r="E1277" s="310">
        <f t="shared" si="292"/>
        <v>0</v>
      </c>
      <c r="F1277" s="1410">
        <v>0</v>
      </c>
      <c r="G1277" s="1411">
        <v>0</v>
      </c>
      <c r="H1277" s="1412">
        <v>0</v>
      </c>
      <c r="I1277" s="1410">
        <v>0</v>
      </c>
      <c r="J1277" s="1411">
        <v>0</v>
      </c>
      <c r="K1277" s="1412">
        <v>0</v>
      </c>
      <c r="L1277" s="310">
        <f t="shared" si="293"/>
        <v>0</v>
      </c>
      <c r="M1277" s="12" t="str">
        <f t="shared" si="285"/>
        <v/>
      </c>
      <c r="N1277" s="13"/>
    </row>
    <row r="1278" spans="1:14" hidden="1">
      <c r="A1278" s="14">
        <v>401</v>
      </c>
      <c r="B1278" s="272">
        <v>4500</v>
      </c>
      <c r="C1278" s="1845" t="s">
        <v>1642</v>
      </c>
      <c r="D1278" s="1846"/>
      <c r="E1278" s="310">
        <f t="shared" si="292"/>
        <v>0</v>
      </c>
      <c r="F1278" s="1410">
        <v>0</v>
      </c>
      <c r="G1278" s="1411">
        <v>0</v>
      </c>
      <c r="H1278" s="1412">
        <v>0</v>
      </c>
      <c r="I1278" s="1410">
        <v>0</v>
      </c>
      <c r="J1278" s="1411">
        <v>0</v>
      </c>
      <c r="K1278" s="1412">
        <v>0</v>
      </c>
      <c r="L1278" s="310">
        <f t="shared" si="293"/>
        <v>0</v>
      </c>
      <c r="M1278" s="12" t="str">
        <f t="shared" si="285"/>
        <v/>
      </c>
      <c r="N1278" s="13"/>
    </row>
    <row r="1279" spans="1:14" hidden="1">
      <c r="A1279" s="40">
        <v>404</v>
      </c>
      <c r="B1279" s="272">
        <v>4600</v>
      </c>
      <c r="C1279" s="1849" t="s">
        <v>240</v>
      </c>
      <c r="D1279" s="1850"/>
      <c r="E1279" s="310">
        <f t="shared" si="292"/>
        <v>0</v>
      </c>
      <c r="F1279" s="1410">
        <v>0</v>
      </c>
      <c r="G1279" s="1411">
        <v>0</v>
      </c>
      <c r="H1279" s="1412">
        <v>0</v>
      </c>
      <c r="I1279" s="1410">
        <v>0</v>
      </c>
      <c r="J1279" s="1411">
        <v>0</v>
      </c>
      <c r="K1279" s="1412">
        <v>0</v>
      </c>
      <c r="L1279" s="310">
        <f t="shared" si="293"/>
        <v>0</v>
      </c>
      <c r="M1279" s="12" t="str">
        <f t="shared" si="285"/>
        <v/>
      </c>
      <c r="N1279" s="13"/>
    </row>
    <row r="1280" spans="1:14" hidden="1">
      <c r="A1280" s="40">
        <v>404</v>
      </c>
      <c r="B1280" s="272">
        <v>4900</v>
      </c>
      <c r="C1280" s="1845" t="s">
        <v>266</v>
      </c>
      <c r="D1280" s="1846"/>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267</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268</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843" t="s">
        <v>241</v>
      </c>
      <c r="D1283" s="1844"/>
      <c r="E1283" s="310">
        <f>F1283+G1283+H1283</f>
        <v>0</v>
      </c>
      <c r="F1283" s="1410">
        <v>0</v>
      </c>
      <c r="G1283" s="1411">
        <v>0</v>
      </c>
      <c r="H1283" s="1412">
        <v>0</v>
      </c>
      <c r="I1283" s="1410">
        <v>0</v>
      </c>
      <c r="J1283" s="1411">
        <v>0</v>
      </c>
      <c r="K1283" s="1412">
        <v>0</v>
      </c>
      <c r="L1283" s="310">
        <f>I1283+J1283+K1283</f>
        <v>0</v>
      </c>
      <c r="M1283" s="12" t="str">
        <f t="shared" si="285"/>
        <v/>
      </c>
      <c r="N1283" s="13"/>
    </row>
    <row r="1284" spans="1:14" hidden="1">
      <c r="A1284" s="23">
        <v>500</v>
      </c>
      <c r="B1284" s="365">
        <v>5200</v>
      </c>
      <c r="C1284" s="1843" t="s">
        <v>242</v>
      </c>
      <c r="D1284" s="1844"/>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v>0</v>
      </c>
      <c r="G1285" s="153">
        <v>0</v>
      </c>
      <c r="H1285" s="1406">
        <v>0</v>
      </c>
      <c r="I1285" s="152">
        <v>0</v>
      </c>
      <c r="J1285" s="153">
        <v>0</v>
      </c>
      <c r="K1285" s="1406">
        <v>0</v>
      </c>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v>0</v>
      </c>
      <c r="G1286" s="159">
        <v>0</v>
      </c>
      <c r="H1286" s="1408">
        <v>0</v>
      </c>
      <c r="I1286" s="158">
        <v>0</v>
      </c>
      <c r="J1286" s="159">
        <v>0</v>
      </c>
      <c r="K1286" s="1408">
        <v>0</v>
      </c>
      <c r="L1286" s="295">
        <f t="shared" si="297"/>
        <v>0</v>
      </c>
      <c r="M1286" s="12" t="str">
        <f t="shared" si="285"/>
        <v/>
      </c>
      <c r="N1286" s="13"/>
    </row>
    <row r="1287" spans="1:14" hidden="1">
      <c r="A1287" s="23">
        <v>515</v>
      </c>
      <c r="B1287" s="366"/>
      <c r="C1287" s="369">
        <v>5203</v>
      </c>
      <c r="D1287" s="370" t="s">
        <v>608</v>
      </c>
      <c r="E1287" s="295">
        <f t="shared" si="296"/>
        <v>0</v>
      </c>
      <c r="F1287" s="158">
        <v>0</v>
      </c>
      <c r="G1287" s="159">
        <v>0</v>
      </c>
      <c r="H1287" s="1408">
        <v>0</v>
      </c>
      <c r="I1287" s="158">
        <v>0</v>
      </c>
      <c r="J1287" s="159">
        <v>0</v>
      </c>
      <c r="K1287" s="1408">
        <v>0</v>
      </c>
      <c r="L1287" s="295">
        <f t="shared" si="297"/>
        <v>0</v>
      </c>
      <c r="M1287" s="12" t="str">
        <f t="shared" si="285"/>
        <v/>
      </c>
      <c r="N1287" s="13"/>
    </row>
    <row r="1288" spans="1:14" hidden="1">
      <c r="A1288" s="23">
        <v>520</v>
      </c>
      <c r="B1288" s="366"/>
      <c r="C1288" s="369">
        <v>5204</v>
      </c>
      <c r="D1288" s="370" t="s">
        <v>609</v>
      </c>
      <c r="E1288" s="295">
        <f t="shared" si="296"/>
        <v>0</v>
      </c>
      <c r="F1288" s="158">
        <v>0</v>
      </c>
      <c r="G1288" s="159">
        <v>0</v>
      </c>
      <c r="H1288" s="1408">
        <v>0</v>
      </c>
      <c r="I1288" s="158">
        <v>0</v>
      </c>
      <c r="J1288" s="159">
        <v>0</v>
      </c>
      <c r="K1288" s="1408">
        <v>0</v>
      </c>
      <c r="L1288" s="295">
        <f t="shared" si="297"/>
        <v>0</v>
      </c>
      <c r="M1288" s="12" t="str">
        <f t="shared" si="285"/>
        <v/>
      </c>
      <c r="N1288" s="13"/>
    </row>
    <row r="1289" spans="1:14" hidden="1">
      <c r="A1289" s="23">
        <v>525</v>
      </c>
      <c r="B1289" s="366"/>
      <c r="C1289" s="369">
        <v>5205</v>
      </c>
      <c r="D1289" s="370" t="s">
        <v>610</v>
      </c>
      <c r="E1289" s="295">
        <f t="shared" si="296"/>
        <v>0</v>
      </c>
      <c r="F1289" s="158">
        <v>0</v>
      </c>
      <c r="G1289" s="159">
        <v>0</v>
      </c>
      <c r="H1289" s="1408">
        <v>0</v>
      </c>
      <c r="I1289" s="158">
        <v>0</v>
      </c>
      <c r="J1289" s="159">
        <v>0</v>
      </c>
      <c r="K1289" s="1408">
        <v>0</v>
      </c>
      <c r="L1289" s="295">
        <f t="shared" si="297"/>
        <v>0</v>
      </c>
      <c r="M1289" s="12" t="str">
        <f t="shared" si="285"/>
        <v/>
      </c>
      <c r="N1289" s="13"/>
    </row>
    <row r="1290" spans="1:14" hidden="1">
      <c r="A1290" s="22">
        <v>635</v>
      </c>
      <c r="B1290" s="366"/>
      <c r="C1290" s="369">
        <v>5206</v>
      </c>
      <c r="D1290" s="370" t="s">
        <v>611</v>
      </c>
      <c r="E1290" s="295">
        <f t="shared" si="296"/>
        <v>0</v>
      </c>
      <c r="F1290" s="158">
        <v>0</v>
      </c>
      <c r="G1290" s="159">
        <v>0</v>
      </c>
      <c r="H1290" s="1408">
        <v>0</v>
      </c>
      <c r="I1290" s="158">
        <v>0</v>
      </c>
      <c r="J1290" s="159">
        <v>0</v>
      </c>
      <c r="K1290" s="1408">
        <v>0</v>
      </c>
      <c r="L1290" s="295">
        <f t="shared" si="297"/>
        <v>0</v>
      </c>
      <c r="M1290" s="12" t="str">
        <f t="shared" si="285"/>
        <v/>
      </c>
      <c r="N1290" s="13"/>
    </row>
    <row r="1291" spans="1:14" hidden="1">
      <c r="A1291" s="23">
        <v>640</v>
      </c>
      <c r="B1291" s="366"/>
      <c r="C1291" s="371">
        <v>5219</v>
      </c>
      <c r="D1291" s="372" t="s">
        <v>612</v>
      </c>
      <c r="E1291" s="287">
        <f t="shared" si="296"/>
        <v>0</v>
      </c>
      <c r="F1291" s="173">
        <v>0</v>
      </c>
      <c r="G1291" s="174">
        <v>0</v>
      </c>
      <c r="H1291" s="1409">
        <v>0</v>
      </c>
      <c r="I1291" s="173">
        <v>0</v>
      </c>
      <c r="J1291" s="174">
        <v>0</v>
      </c>
      <c r="K1291" s="1409">
        <v>0</v>
      </c>
      <c r="L1291" s="287">
        <f t="shared" si="297"/>
        <v>0</v>
      </c>
      <c r="M1291" s="12" t="str">
        <f t="shared" si="285"/>
        <v/>
      </c>
      <c r="N1291" s="13"/>
    </row>
    <row r="1292" spans="1:14" hidden="1">
      <c r="A1292" s="23">
        <v>645</v>
      </c>
      <c r="B1292" s="365">
        <v>5300</v>
      </c>
      <c r="C1292" s="1843" t="s">
        <v>613</v>
      </c>
      <c r="D1292" s="1844"/>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300</v>
      </c>
      <c r="E1293" s="281">
        <f>F1293+G1293+H1293</f>
        <v>0</v>
      </c>
      <c r="F1293" s="152">
        <v>0</v>
      </c>
      <c r="G1293" s="153">
        <v>0</v>
      </c>
      <c r="H1293" s="1406">
        <v>0</v>
      </c>
      <c r="I1293" s="152">
        <v>0</v>
      </c>
      <c r="J1293" s="153">
        <v>0</v>
      </c>
      <c r="K1293" s="1406">
        <v>0</v>
      </c>
      <c r="L1293" s="281">
        <f>I1293+J1293+K1293</f>
        <v>0</v>
      </c>
      <c r="M1293" s="12" t="str">
        <f t="shared" si="285"/>
        <v/>
      </c>
      <c r="N1293" s="13"/>
    </row>
    <row r="1294" spans="1:14" hidden="1">
      <c r="A1294" s="22">
        <v>655</v>
      </c>
      <c r="B1294" s="366"/>
      <c r="C1294" s="371">
        <v>5309</v>
      </c>
      <c r="D1294" s="372" t="s">
        <v>614</v>
      </c>
      <c r="E1294" s="287">
        <f>F1294+G1294+H1294</f>
        <v>0</v>
      </c>
      <c r="F1294" s="173">
        <v>0</v>
      </c>
      <c r="G1294" s="174">
        <v>0</v>
      </c>
      <c r="H1294" s="1409">
        <v>0</v>
      </c>
      <c r="I1294" s="173">
        <v>0</v>
      </c>
      <c r="J1294" s="174">
        <v>0</v>
      </c>
      <c r="K1294" s="1409">
        <v>0</v>
      </c>
      <c r="L1294" s="287">
        <f>I1294+J1294+K1294</f>
        <v>0</v>
      </c>
      <c r="M1294" s="12" t="str">
        <f t="shared" si="285"/>
        <v/>
      </c>
      <c r="N1294" s="13"/>
    </row>
    <row r="1295" spans="1:14" hidden="1">
      <c r="A1295" s="22">
        <v>665</v>
      </c>
      <c r="B1295" s="365">
        <v>5400</v>
      </c>
      <c r="C1295" s="1843" t="s">
        <v>671</v>
      </c>
      <c r="D1295" s="1844"/>
      <c r="E1295" s="310">
        <f>F1295+G1295+H1295</f>
        <v>0</v>
      </c>
      <c r="F1295" s="1410"/>
      <c r="G1295" s="1411">
        <v>0</v>
      </c>
      <c r="H1295" s="1412">
        <v>0</v>
      </c>
      <c r="I1295" s="1410">
        <v>0</v>
      </c>
      <c r="J1295" s="1411"/>
      <c r="K1295" s="1412">
        <v>0</v>
      </c>
      <c r="L1295" s="310">
        <f>I1295+J1295+K1295</f>
        <v>0</v>
      </c>
      <c r="M1295" s="12" t="str">
        <f t="shared" si="285"/>
        <v/>
      </c>
      <c r="N1295" s="13"/>
    </row>
    <row r="1296" spans="1:14" hidden="1">
      <c r="A1296" s="22">
        <v>675</v>
      </c>
      <c r="B1296" s="272">
        <v>5500</v>
      </c>
      <c r="C1296" s="1845" t="s">
        <v>672</v>
      </c>
      <c r="D1296" s="1846"/>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673</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674</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675</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676</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847" t="s">
        <v>898</v>
      </c>
      <c r="D1301" s="1848"/>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677</v>
      </c>
      <c r="E1302" s="281">
        <f>F1302+G1302+H1302</f>
        <v>0</v>
      </c>
      <c r="F1302" s="1459">
        <v>0</v>
      </c>
      <c r="G1302" s="1459">
        <v>0</v>
      </c>
      <c r="H1302" s="1460">
        <v>0</v>
      </c>
      <c r="I1302" s="1606">
        <v>0</v>
      </c>
      <c r="J1302" s="1459">
        <v>0</v>
      </c>
      <c r="K1302" s="1459">
        <v>0</v>
      </c>
      <c r="L1302" s="281">
        <f>I1302+J1302+K1302</f>
        <v>0</v>
      </c>
      <c r="M1302" s="12" t="str">
        <f t="shared" si="285"/>
        <v/>
      </c>
      <c r="N1302" s="13"/>
    </row>
    <row r="1303" spans="1:14" hidden="1">
      <c r="A1303" s="23">
        <v>720</v>
      </c>
      <c r="B1303" s="366"/>
      <c r="C1303" s="373">
        <v>5702</v>
      </c>
      <c r="D1303" s="374" t="s">
        <v>678</v>
      </c>
      <c r="E1303" s="314">
        <f>F1303+G1303+H1303</f>
        <v>0</v>
      </c>
      <c r="F1303" s="1459">
        <v>0</v>
      </c>
      <c r="G1303" s="1459">
        <v>0</v>
      </c>
      <c r="H1303" s="1460">
        <v>0</v>
      </c>
      <c r="I1303" s="1606">
        <v>0</v>
      </c>
      <c r="J1303" s="1459">
        <v>0</v>
      </c>
      <c r="K1303" s="1459">
        <v>0</v>
      </c>
      <c r="L1303" s="314">
        <f>I1303+J1303+K1303</f>
        <v>0</v>
      </c>
      <c r="M1303" s="12" t="str">
        <f t="shared" si="285"/>
        <v/>
      </c>
      <c r="N1303" s="13"/>
    </row>
    <row r="1304" spans="1:14" hidden="1">
      <c r="A1304" s="23">
        <v>725</v>
      </c>
      <c r="B1304" s="292"/>
      <c r="C1304" s="375">
        <v>4071</v>
      </c>
      <c r="D1304" s="376" t="s">
        <v>679</v>
      </c>
      <c r="E1304" s="377">
        <f>F1304+G1304+H1304</f>
        <v>0</v>
      </c>
      <c r="F1304" s="1459">
        <v>0</v>
      </c>
      <c r="G1304" s="1459">
        <v>0</v>
      </c>
      <c r="H1304" s="1460">
        <v>0</v>
      </c>
      <c r="I1304" s="1606">
        <v>0</v>
      </c>
      <c r="J1304" s="1459">
        <v>0</v>
      </c>
      <c r="K1304" s="1459">
        <v>0</v>
      </c>
      <c r="L1304" s="377">
        <f>I1304+J1304+K1304</f>
        <v>0</v>
      </c>
      <c r="M1304" s="12" t="str">
        <f t="shared" si="285"/>
        <v/>
      </c>
      <c r="N1304" s="13"/>
    </row>
    <row r="1305" spans="1:14" hidden="1">
      <c r="A1305" s="23">
        <v>730</v>
      </c>
      <c r="B1305" s="571"/>
      <c r="C1305" s="1841" t="s">
        <v>680</v>
      </c>
      <c r="D1305" s="1842"/>
      <c r="E1305" s="1426"/>
      <c r="F1305" s="1426"/>
      <c r="G1305" s="1426"/>
      <c r="H1305" s="1426"/>
      <c r="I1305" s="1426"/>
      <c r="J1305" s="1426"/>
      <c r="K1305" s="1426"/>
      <c r="L1305" s="1427"/>
      <c r="M1305" s="12" t="str">
        <f t="shared" si="285"/>
        <v/>
      </c>
      <c r="N1305" s="13"/>
    </row>
    <row r="1306" spans="1:14" hidden="1">
      <c r="A1306" s="23">
        <v>735</v>
      </c>
      <c r="B1306" s="381">
        <v>98</v>
      </c>
      <c r="C1306" s="1841" t="s">
        <v>680</v>
      </c>
      <c r="D1306" s="1842"/>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hidden="1" thickBot="1">
      <c r="A1310" s="23">
        <v>755</v>
      </c>
      <c r="B1310" s="1451"/>
      <c r="C1310" s="393" t="s">
        <v>726</v>
      </c>
      <c r="D1310" s="1420">
        <f>+B1310</f>
        <v>0</v>
      </c>
      <c r="E1310" s="395">
        <f t="shared" ref="E1310:L1310" si="300">SUM(E1192,E1195,E1201,E1209,E1210,E1228,E1232,E1238,E1241,E1242,E1243,E1244,E1248,E1257,E1263,E1264,E1265,E1266,E1273,E1277,E1278,E1279,E1280,E1283,E1284,E1292,E1295,E1296,E1301)+E1306</f>
        <v>0</v>
      </c>
      <c r="F1310" s="396">
        <f t="shared" si="300"/>
        <v>0</v>
      </c>
      <c r="G1310" s="397">
        <f t="shared" si="300"/>
        <v>0</v>
      </c>
      <c r="H1310" s="398">
        <f t="shared" si="300"/>
        <v>0</v>
      </c>
      <c r="I1310" s="396">
        <f t="shared" si="300"/>
        <v>0</v>
      </c>
      <c r="J1310" s="397">
        <f t="shared" si="300"/>
        <v>0</v>
      </c>
      <c r="K1310" s="398">
        <f t="shared" si="300"/>
        <v>0</v>
      </c>
      <c r="L1310" s="395">
        <f t="shared" si="300"/>
        <v>0</v>
      </c>
      <c r="M1310" s="1652" t="str">
        <f t="shared" si="285"/>
        <v/>
      </c>
      <c r="N1310" s="65"/>
    </row>
    <row r="1311" spans="1:14" ht="18.75" hidden="1">
      <c r="A1311" s="23">
        <v>760</v>
      </c>
      <c r="B1311" s="79" t="s">
        <v>120</v>
      </c>
      <c r="C1311" s="1"/>
      <c r="L1311" s="6"/>
      <c r="M1311" s="1652" t="str">
        <f>(IF($E1310&lt;&gt;0,$M$2,IF($L1310&lt;&gt;0,$M$2,"")))</f>
        <v/>
      </c>
      <c r="N1311" s="65"/>
    </row>
    <row r="1312" spans="1:14" ht="18.75" hidden="1">
      <c r="A1312" s="22">
        <v>765</v>
      </c>
      <c r="B1312" s="1355"/>
      <c r="C1312" s="1355"/>
      <c r="D1312" s="1356"/>
      <c r="E1312" s="1355"/>
      <c r="F1312" s="1355"/>
      <c r="G1312" s="1355"/>
      <c r="H1312" s="1355"/>
      <c r="I1312" s="1355"/>
      <c r="J1312" s="1355"/>
      <c r="K1312" s="1355"/>
      <c r="L1312" s="1357"/>
      <c r="M1312" s="1652" t="str">
        <f>(IF($E1310&lt;&gt;0,$M$2,IF($L1310&lt;&gt;0,$M$2,"")))</f>
        <v/>
      </c>
      <c r="N1312" s="65"/>
    </row>
    <row r="1313" spans="1:14" ht="18.75" hidden="1">
      <c r="A1313" s="22">
        <v>775</v>
      </c>
      <c r="B1313" s="65"/>
      <c r="C1313" s="65"/>
      <c r="D1313" s="65"/>
      <c r="E1313" s="65"/>
      <c r="F1313" s="65"/>
      <c r="G1313" s="65"/>
      <c r="H1313" s="65"/>
      <c r="I1313" s="65"/>
      <c r="J1313" s="65"/>
      <c r="K1313" s="65"/>
      <c r="L1313" s="77"/>
      <c r="M1313" s="74" t="str">
        <f>(IF(E1310&lt;&gt;0,$G$2,IF(L1310&lt;&gt;0,$G$2,"")))</f>
        <v/>
      </c>
      <c r="N1313" s="65"/>
    </row>
    <row r="1314" spans="1:14" hidden="1">
      <c r="A1314" s="23">
        <v>780</v>
      </c>
      <c r="B1314" s="6"/>
      <c r="C1314" s="6"/>
      <c r="D1314" s="517"/>
      <c r="E1314" s="38"/>
      <c r="F1314" s="38"/>
      <c r="G1314" s="38"/>
      <c r="H1314" s="38"/>
      <c r="I1314" s="38"/>
      <c r="J1314" s="38"/>
      <c r="K1314" s="38"/>
      <c r="L1314" s="38"/>
      <c r="M1314" s="7" t="str">
        <f>(IF($E1450&lt;&gt;0,$M$2,IF($L1450&lt;&gt;0,$M$2,"")))</f>
        <v/>
      </c>
    </row>
    <row r="1315" spans="1:14" hidden="1">
      <c r="A1315" s="23">
        <v>785</v>
      </c>
      <c r="B1315" s="6"/>
      <c r="C1315" s="1353"/>
      <c r="D1315" s="1354"/>
      <c r="E1315" s="38"/>
      <c r="F1315" s="38"/>
      <c r="G1315" s="38"/>
      <c r="H1315" s="38"/>
      <c r="I1315" s="38"/>
      <c r="J1315" s="38"/>
      <c r="K1315" s="38"/>
      <c r="L1315" s="38"/>
      <c r="M1315" s="7" t="str">
        <f>(IF($E1450&lt;&gt;0,$M$2,IF($L1450&lt;&gt;0,$M$2,"")))</f>
        <v/>
      </c>
    </row>
    <row r="1316" spans="1:14" hidden="1">
      <c r="A1316" s="23">
        <v>790</v>
      </c>
      <c r="B1316" s="1865" t="str">
        <f>$B$7</f>
        <v>ОТЧЕТНИ ДАННИ ПО ЕБК ЗА ИЗПЪЛНЕНИЕТО НА БЮДЖЕТА</v>
      </c>
      <c r="C1316" s="1866"/>
      <c r="D1316" s="1866"/>
      <c r="E1316" s="242"/>
      <c r="F1316" s="242"/>
      <c r="G1316" s="237"/>
      <c r="H1316" s="237"/>
      <c r="I1316" s="237"/>
      <c r="J1316" s="237"/>
      <c r="K1316" s="237"/>
      <c r="L1316" s="237"/>
      <c r="M1316" s="7" t="str">
        <f>(IF($E1450&lt;&gt;0,$M$2,IF($L1450&lt;&gt;0,$M$2,"")))</f>
        <v/>
      </c>
    </row>
    <row r="1317" spans="1:14" hidden="1">
      <c r="A1317" s="23">
        <v>795</v>
      </c>
      <c r="B1317" s="228"/>
      <c r="C1317" s="391"/>
      <c r="D1317" s="400"/>
      <c r="E1317" s="406" t="s">
        <v>457</v>
      </c>
      <c r="F1317" s="406" t="s">
        <v>819</v>
      </c>
      <c r="G1317" s="237"/>
      <c r="H1317" s="1350" t="s">
        <v>1234</v>
      </c>
      <c r="I1317" s="1351"/>
      <c r="J1317" s="1352"/>
      <c r="K1317" s="237"/>
      <c r="L1317" s="237"/>
      <c r="M1317" s="7" t="str">
        <f>(IF($E1450&lt;&gt;0,$M$2,IF($L1450&lt;&gt;0,$M$2,"")))</f>
        <v/>
      </c>
    </row>
    <row r="1318" spans="1:14" ht="18.75" hidden="1">
      <c r="A1318" s="22">
        <v>805</v>
      </c>
      <c r="B1318" s="1867" t="str">
        <f>$B$9</f>
        <v>ДГ Радост Каблешково</v>
      </c>
      <c r="C1318" s="1868"/>
      <c r="D1318" s="1869"/>
      <c r="E1318" s="115">
        <f>$E$9</f>
        <v>45658</v>
      </c>
      <c r="F1318" s="226">
        <f>$F$9</f>
        <v>45747</v>
      </c>
      <c r="G1318" s="237"/>
      <c r="H1318" s="237"/>
      <c r="I1318" s="237"/>
      <c r="J1318" s="237"/>
      <c r="K1318" s="237"/>
      <c r="L1318" s="237"/>
      <c r="M1318" s="7" t="str">
        <f>(IF($E1450&lt;&gt;0,$M$2,IF($L1450&lt;&gt;0,$M$2,"")))</f>
        <v/>
      </c>
    </row>
    <row r="1319" spans="1:14" hidden="1">
      <c r="A1319" s="23">
        <v>810</v>
      </c>
      <c r="B1319" s="227" t="str">
        <f>$B$10</f>
        <v>(наименование на разпоредителя с бюджет)</v>
      </c>
      <c r="C1319" s="228"/>
      <c r="D1319" s="229"/>
      <c r="E1319" s="237"/>
      <c r="F1319" s="237"/>
      <c r="G1319" s="237"/>
      <c r="H1319" s="237"/>
      <c r="I1319" s="237"/>
      <c r="J1319" s="237"/>
      <c r="K1319" s="237"/>
      <c r="L1319" s="237"/>
      <c r="M1319" s="7" t="str">
        <f>(IF($E1450&lt;&gt;0,$M$2,IF($L1450&lt;&gt;0,$M$2,"")))</f>
        <v/>
      </c>
    </row>
    <row r="1320" spans="1:14" hidden="1">
      <c r="A1320" s="23">
        <v>815</v>
      </c>
      <c r="B1320" s="227"/>
      <c r="C1320" s="228"/>
      <c r="D1320" s="229"/>
      <c r="E1320" s="237"/>
      <c r="F1320" s="237"/>
      <c r="G1320" s="237"/>
      <c r="H1320" s="237"/>
      <c r="I1320" s="237"/>
      <c r="J1320" s="237"/>
      <c r="K1320" s="237"/>
      <c r="L1320" s="237"/>
      <c r="M1320" s="7" t="str">
        <f>(IF($E1450&lt;&gt;0,$M$2,IF($L1450&lt;&gt;0,$M$2,"")))</f>
        <v/>
      </c>
    </row>
    <row r="1321" spans="1:14" ht="19.5" hidden="1">
      <c r="A1321" s="28">
        <v>525</v>
      </c>
      <c r="B1321" s="1870" t="str">
        <f>$B$12</f>
        <v>Поморие</v>
      </c>
      <c r="C1321" s="1871"/>
      <c r="D1321" s="1872"/>
      <c r="E1321" s="410" t="s">
        <v>874</v>
      </c>
      <c r="F1321" s="1348" t="str">
        <f>$F$12</f>
        <v>5207</v>
      </c>
      <c r="G1321" s="237"/>
      <c r="H1321" s="237"/>
      <c r="I1321" s="237"/>
      <c r="J1321" s="237"/>
      <c r="K1321" s="237"/>
      <c r="L1321" s="237"/>
      <c r="M1321" s="7" t="str">
        <f>(IF($E1450&lt;&gt;0,$M$2,IF($L1450&lt;&gt;0,$M$2,"")))</f>
        <v/>
      </c>
    </row>
    <row r="1322" spans="1:14" hidden="1">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t="str">
        <f>(IF($E1450&lt;&gt;0,$M$2,IF($L1450&lt;&gt;0,$M$2,"")))</f>
        <v/>
      </c>
    </row>
    <row r="1323" spans="1:14" ht="19.5" hidden="1">
      <c r="A1323" s="23">
        <v>821</v>
      </c>
      <c r="B1323" s="236"/>
      <c r="C1323" s="237"/>
      <c r="D1323" s="124" t="s">
        <v>875</v>
      </c>
      <c r="E1323" s="238">
        <f>$E$15</f>
        <v>0</v>
      </c>
      <c r="F1323" s="414" t="str">
        <f>$F$15</f>
        <v>БЮДЖЕТ</v>
      </c>
      <c r="G1323" s="218"/>
      <c r="H1323" s="218"/>
      <c r="I1323" s="218"/>
      <c r="J1323" s="218"/>
      <c r="K1323" s="218"/>
      <c r="L1323" s="218"/>
      <c r="M1323" s="7" t="str">
        <f>(IF($E1450&lt;&gt;0,$M$2,IF($L1450&lt;&gt;0,$M$2,"")))</f>
        <v/>
      </c>
    </row>
    <row r="1324" spans="1:14" hidden="1">
      <c r="A1324" s="23">
        <v>822</v>
      </c>
      <c r="B1324" s="228"/>
      <c r="C1324" s="391"/>
      <c r="D1324" s="400"/>
      <c r="E1324" s="237"/>
      <c r="F1324" s="409"/>
      <c r="G1324" s="409"/>
      <c r="H1324" s="409"/>
      <c r="I1324" s="409"/>
      <c r="J1324" s="409"/>
      <c r="K1324" s="409"/>
      <c r="L1324" s="1365" t="s">
        <v>458</v>
      </c>
      <c r="M1324" s="7" t="str">
        <f>(IF($E1450&lt;&gt;0,$M$2,IF($L1450&lt;&gt;0,$M$2,"")))</f>
        <v/>
      </c>
    </row>
    <row r="1325" spans="1:14" ht="24.95" hidden="1" customHeight="1">
      <c r="A1325" s="23">
        <v>823</v>
      </c>
      <c r="B1325" s="247"/>
      <c r="C1325" s="248"/>
      <c r="D1325" s="249" t="s">
        <v>698</v>
      </c>
      <c r="E1325" s="1853" t="str">
        <f>CONCATENATE("Уточнен план ",$C$3)</f>
        <v>Уточнен план 2025</v>
      </c>
      <c r="F1325" s="1854"/>
      <c r="G1325" s="1854"/>
      <c r="H1325" s="1855"/>
      <c r="I1325" s="1856" t="str">
        <f>CONCATENATE("Отчет ",$C$3)</f>
        <v>Отчет 2025</v>
      </c>
      <c r="J1325" s="1857"/>
      <c r="K1325" s="1857"/>
      <c r="L1325" s="1858"/>
      <c r="M1325" s="7" t="str">
        <f>(IF($E1450&lt;&gt;0,$M$2,IF($L1450&lt;&gt;0,$M$2,"")))</f>
        <v/>
      </c>
    </row>
    <row r="1326" spans="1:14" ht="54.95" hidden="1" customHeight="1" thickBot="1">
      <c r="A1326" s="23">
        <v>825</v>
      </c>
      <c r="B1326" s="250" t="s">
        <v>62</v>
      </c>
      <c r="C1326" s="251" t="s">
        <v>459</v>
      </c>
      <c r="D1326" s="252" t="s">
        <v>699</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570" t="str">
        <f>$L$20</f>
        <v>ОТЧЕТ                                    ОБЩО</v>
      </c>
      <c r="M1326" s="7" t="str">
        <f>(IF($E1450&lt;&gt;0,$M$2,IF($L1450&lt;&gt;0,$M$2,"")))</f>
        <v/>
      </c>
    </row>
    <row r="1327" spans="1:14" ht="18.75" hidden="1">
      <c r="A1327" s="23"/>
      <c r="B1327" s="258"/>
      <c r="C1327" s="259"/>
      <c r="D1327" s="260" t="s">
        <v>728</v>
      </c>
      <c r="E1327" s="1442" t="str">
        <f>$E$21</f>
        <v>(1)</v>
      </c>
      <c r="F1327" s="143" t="str">
        <f>$F$21</f>
        <v>(2)</v>
      </c>
      <c r="G1327" s="144" t="str">
        <f>$G$21</f>
        <v>(3)</v>
      </c>
      <c r="H1327" s="145" t="str">
        <f>$H$21</f>
        <v>(4)</v>
      </c>
      <c r="I1327" s="261" t="str">
        <f>$I$21</f>
        <v>(5)</v>
      </c>
      <c r="J1327" s="262" t="str">
        <f>$J$21</f>
        <v>(6)</v>
      </c>
      <c r="K1327" s="263" t="str">
        <f>$K$21</f>
        <v>(7)</v>
      </c>
      <c r="L1327" s="264" t="str">
        <f>$L$21</f>
        <v>(8)</v>
      </c>
      <c r="M1327" s="7" t="str">
        <f>(IF($E1450&lt;&gt;0,$M$2,IF($L1450&lt;&gt;0,$M$2,"")))</f>
        <v/>
      </c>
    </row>
    <row r="1328" spans="1:14" hidden="1">
      <c r="A1328" s="23"/>
      <c r="B1328" s="1439"/>
      <c r="C1328" s="1540" t="e">
        <f>VLOOKUP(D1328,OP_LIST2,2,FALSE)</f>
        <v>#N/A</v>
      </c>
      <c r="D1328" s="1445"/>
      <c r="E1328" s="389"/>
      <c r="F1328" s="1429"/>
      <c r="G1328" s="1430"/>
      <c r="H1328" s="1431"/>
      <c r="I1328" s="1429"/>
      <c r="J1328" s="1430"/>
      <c r="K1328" s="1431"/>
      <c r="L1328" s="1428"/>
      <c r="M1328" s="7" t="str">
        <f>(IF($E1450&lt;&gt;0,$M$2,IF($L1450&lt;&gt;0,$M$2,"")))</f>
        <v/>
      </c>
    </row>
    <row r="1329" spans="1:14" hidden="1">
      <c r="A1329" s="23"/>
      <c r="B1329" s="1608" t="s">
        <v>2003</v>
      </c>
      <c r="C1329" s="1446">
        <f>VLOOKUP(D1330,EBK_DEIN2,2,FALSE)</f>
        <v>2282</v>
      </c>
      <c r="D1329" s="1445" t="s">
        <v>777</v>
      </c>
      <c r="E1329" s="389"/>
      <c r="F1329" s="1432"/>
      <c r="G1329" s="1433"/>
      <c r="H1329" s="1434"/>
      <c r="I1329" s="1432"/>
      <c r="J1329" s="1433"/>
      <c r="K1329" s="1434"/>
      <c r="L1329" s="1428"/>
      <c r="M1329" s="7" t="str">
        <f>(IF($E1450&lt;&gt;0,$M$2,IF($L1450&lt;&gt;0,$M$2,"")))</f>
        <v/>
      </c>
    </row>
    <row r="1330" spans="1:14" hidden="1">
      <c r="A1330" s="23"/>
      <c r="B1330" s="1438"/>
      <c r="C1330" s="1531">
        <f>+C1329</f>
        <v>2282</v>
      </c>
      <c r="D1330" s="1440" t="s">
        <v>430</v>
      </c>
      <c r="E1330" s="389"/>
      <c r="F1330" s="1432"/>
      <c r="G1330" s="1433"/>
      <c r="H1330" s="1434"/>
      <c r="I1330" s="1432"/>
      <c r="J1330" s="1433"/>
      <c r="K1330" s="1434"/>
      <c r="L1330" s="1428"/>
      <c r="M1330" s="7" t="str">
        <f>(IF($E1450&lt;&gt;0,$M$2,IF($L1450&lt;&gt;0,$M$2,"")))</f>
        <v/>
      </c>
    </row>
    <row r="1331" spans="1:14" hidden="1">
      <c r="A1331" s="23"/>
      <c r="B1331" s="1443"/>
      <c r="C1331" s="1441"/>
      <c r="D1331" s="1444" t="s">
        <v>700</v>
      </c>
      <c r="E1331" s="389"/>
      <c r="F1331" s="1435"/>
      <c r="G1331" s="1436"/>
      <c r="H1331" s="1437"/>
      <c r="I1331" s="1435"/>
      <c r="J1331" s="1436"/>
      <c r="K1331" s="1437"/>
      <c r="L1331" s="1428"/>
      <c r="M1331" s="7" t="str">
        <f>(IF($E1450&lt;&gt;0,$M$2,IF($L1450&lt;&gt;0,$M$2,"")))</f>
        <v/>
      </c>
    </row>
    <row r="1332" spans="1:14" hidden="1">
      <c r="A1332" s="23"/>
      <c r="B1332" s="272">
        <v>100</v>
      </c>
      <c r="C1332" s="1859" t="s">
        <v>729</v>
      </c>
      <c r="D1332" s="1860"/>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730</v>
      </c>
      <c r="E1333" s="281">
        <f>F1333+G1333+H1333</f>
        <v>0</v>
      </c>
      <c r="F1333" s="152">
        <v>0</v>
      </c>
      <c r="G1333" s="153">
        <v>0</v>
      </c>
      <c r="H1333" s="1406">
        <v>0</v>
      </c>
      <c r="I1333" s="152">
        <v>0</v>
      </c>
      <c r="J1333" s="153">
        <v>0</v>
      </c>
      <c r="K1333" s="1406">
        <v>0</v>
      </c>
      <c r="L1333" s="281">
        <f>I1333+J1333+K1333</f>
        <v>0</v>
      </c>
      <c r="M1333" s="12" t="str">
        <f t="shared" ref="M1333:M1396" si="302">(IF($E1333&lt;&gt;0,$M$2,IF($L1333&lt;&gt;0,$M$2,"")))</f>
        <v/>
      </c>
      <c r="N1333" s="13"/>
    </row>
    <row r="1334" spans="1:14" hidden="1">
      <c r="A1334" s="10"/>
      <c r="B1334" s="278"/>
      <c r="C1334" s="285">
        <v>102</v>
      </c>
      <c r="D1334" s="286" t="s">
        <v>731</v>
      </c>
      <c r="E1334" s="287">
        <f>F1334+G1334+H1334</f>
        <v>0</v>
      </c>
      <c r="F1334" s="173">
        <v>0</v>
      </c>
      <c r="G1334" s="174">
        <v>0</v>
      </c>
      <c r="H1334" s="1409">
        <v>0</v>
      </c>
      <c r="I1334" s="173">
        <v>0</v>
      </c>
      <c r="J1334" s="174">
        <v>0</v>
      </c>
      <c r="K1334" s="1409">
        <v>0</v>
      </c>
      <c r="L1334" s="287">
        <f>I1334+J1334+K1334</f>
        <v>0</v>
      </c>
      <c r="M1334" s="12" t="str">
        <f t="shared" si="302"/>
        <v/>
      </c>
      <c r="N1334" s="13"/>
    </row>
    <row r="1335" spans="1:14" hidden="1">
      <c r="A1335" s="10"/>
      <c r="B1335" s="272">
        <v>200</v>
      </c>
      <c r="C1335" s="1851" t="s">
        <v>732</v>
      </c>
      <c r="D1335" s="1852"/>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733</v>
      </c>
      <c r="E1336" s="281">
        <f>F1336+G1336+H1336</f>
        <v>0</v>
      </c>
      <c r="F1336" s="152">
        <v>0</v>
      </c>
      <c r="G1336" s="153">
        <v>0</v>
      </c>
      <c r="H1336" s="1406">
        <v>0</v>
      </c>
      <c r="I1336" s="152">
        <v>0</v>
      </c>
      <c r="J1336" s="153">
        <v>0</v>
      </c>
      <c r="K1336" s="1406">
        <v>0</v>
      </c>
      <c r="L1336" s="281">
        <f>I1336+J1336+K1336</f>
        <v>0</v>
      </c>
      <c r="M1336" s="12" t="str">
        <f t="shared" si="302"/>
        <v/>
      </c>
      <c r="N1336" s="13"/>
    </row>
    <row r="1337" spans="1:14" hidden="1">
      <c r="A1337" s="10"/>
      <c r="B1337" s="292"/>
      <c r="C1337" s="293">
        <v>202</v>
      </c>
      <c r="D1337" s="294" t="s">
        <v>734</v>
      </c>
      <c r="E1337" s="295">
        <f>F1337+G1337+H1337</f>
        <v>0</v>
      </c>
      <c r="F1337" s="158">
        <v>0</v>
      </c>
      <c r="G1337" s="159">
        <v>0</v>
      </c>
      <c r="H1337" s="1408">
        <v>0</v>
      </c>
      <c r="I1337" s="158">
        <v>0</v>
      </c>
      <c r="J1337" s="159">
        <v>0</v>
      </c>
      <c r="K1337" s="1408">
        <v>0</v>
      </c>
      <c r="L1337" s="295">
        <f>I1337+J1337+K1337</f>
        <v>0</v>
      </c>
      <c r="M1337" s="12" t="str">
        <f t="shared" si="302"/>
        <v/>
      </c>
      <c r="N1337" s="13"/>
    </row>
    <row r="1338" spans="1:14" ht="31.5" hidden="1">
      <c r="A1338" s="10"/>
      <c r="B1338" s="299"/>
      <c r="C1338" s="293">
        <v>205</v>
      </c>
      <c r="D1338" s="294" t="s">
        <v>585</v>
      </c>
      <c r="E1338" s="295">
        <f>F1338+G1338+H1338</f>
        <v>0</v>
      </c>
      <c r="F1338" s="158">
        <v>0</v>
      </c>
      <c r="G1338" s="159">
        <v>0</v>
      </c>
      <c r="H1338" s="1408">
        <v>0</v>
      </c>
      <c r="I1338" s="158">
        <v>0</v>
      </c>
      <c r="J1338" s="159">
        <v>0</v>
      </c>
      <c r="K1338" s="1408">
        <v>0</v>
      </c>
      <c r="L1338" s="295">
        <f>I1338+J1338+K1338</f>
        <v>0</v>
      </c>
      <c r="M1338" s="12" t="str">
        <f t="shared" si="302"/>
        <v/>
      </c>
      <c r="N1338" s="13"/>
    </row>
    <row r="1339" spans="1:14" hidden="1">
      <c r="A1339" s="10"/>
      <c r="B1339" s="299"/>
      <c r="C1339" s="293">
        <v>208</v>
      </c>
      <c r="D1339" s="300" t="s">
        <v>586</v>
      </c>
      <c r="E1339" s="295">
        <f>F1339+G1339+H1339</f>
        <v>0</v>
      </c>
      <c r="F1339" s="158">
        <v>0</v>
      </c>
      <c r="G1339" s="159">
        <v>0</v>
      </c>
      <c r="H1339" s="1408">
        <v>0</v>
      </c>
      <c r="I1339" s="158">
        <v>0</v>
      </c>
      <c r="J1339" s="159">
        <v>0</v>
      </c>
      <c r="K1339" s="1408">
        <v>0</v>
      </c>
      <c r="L1339" s="295">
        <f>I1339+J1339+K1339</f>
        <v>0</v>
      </c>
      <c r="M1339" s="12" t="str">
        <f t="shared" si="302"/>
        <v/>
      </c>
      <c r="N1339" s="13"/>
    </row>
    <row r="1340" spans="1:14" hidden="1">
      <c r="A1340" s="10"/>
      <c r="B1340" s="291"/>
      <c r="C1340" s="285">
        <v>209</v>
      </c>
      <c r="D1340" s="301" t="s">
        <v>587</v>
      </c>
      <c r="E1340" s="287">
        <f>F1340+G1340+H1340</f>
        <v>0</v>
      </c>
      <c r="F1340" s="173">
        <v>0</v>
      </c>
      <c r="G1340" s="174">
        <v>0</v>
      </c>
      <c r="H1340" s="1409">
        <v>0</v>
      </c>
      <c r="I1340" s="173">
        <v>0</v>
      </c>
      <c r="J1340" s="174">
        <v>0</v>
      </c>
      <c r="K1340" s="1409">
        <v>0</v>
      </c>
      <c r="L1340" s="287">
        <f>I1340+J1340+K1340</f>
        <v>0</v>
      </c>
      <c r="M1340" s="12" t="str">
        <f t="shared" si="302"/>
        <v/>
      </c>
      <c r="N1340" s="13"/>
    </row>
    <row r="1341" spans="1:14" hidden="1">
      <c r="A1341" s="10"/>
      <c r="B1341" s="272">
        <v>500</v>
      </c>
      <c r="C1341" s="1861" t="s">
        <v>188</v>
      </c>
      <c r="D1341" s="1862"/>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v>0</v>
      </c>
      <c r="G1342" s="153">
        <v>0</v>
      </c>
      <c r="H1342" s="1406">
        <v>0</v>
      </c>
      <c r="I1342" s="152">
        <v>0</v>
      </c>
      <c r="J1342" s="153">
        <v>0</v>
      </c>
      <c r="K1342" s="1406">
        <v>0</v>
      </c>
      <c r="L1342" s="281">
        <f t="shared" ref="L1342:L1349" si="306">I1342+J1342+K1342</f>
        <v>0</v>
      </c>
      <c r="M1342" s="12" t="str">
        <f t="shared" si="302"/>
        <v/>
      </c>
      <c r="N1342" s="13"/>
    </row>
    <row r="1343" spans="1:14" hidden="1">
      <c r="A1343" s="10"/>
      <c r="B1343" s="291"/>
      <c r="C1343" s="304">
        <v>552</v>
      </c>
      <c r="D1343" s="305" t="s">
        <v>893</v>
      </c>
      <c r="E1343" s="295">
        <f t="shared" si="305"/>
        <v>0</v>
      </c>
      <c r="F1343" s="158">
        <v>0</v>
      </c>
      <c r="G1343" s="159">
        <v>0</v>
      </c>
      <c r="H1343" s="1408">
        <v>0</v>
      </c>
      <c r="I1343" s="158">
        <v>0</v>
      </c>
      <c r="J1343" s="159">
        <v>0</v>
      </c>
      <c r="K1343" s="1408">
        <v>0</v>
      </c>
      <c r="L1343" s="295">
        <f t="shared" si="306"/>
        <v>0</v>
      </c>
      <c r="M1343" s="12" t="str">
        <f t="shared" si="302"/>
        <v/>
      </c>
      <c r="N1343" s="13"/>
    </row>
    <row r="1344" spans="1:14" hidden="1">
      <c r="A1344" s="10"/>
      <c r="B1344" s="306"/>
      <c r="C1344" s="304">
        <v>558</v>
      </c>
      <c r="D1344" s="307" t="s">
        <v>855</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v>0</v>
      </c>
      <c r="G1345" s="159">
        <v>0</v>
      </c>
      <c r="H1345" s="1408">
        <v>0</v>
      </c>
      <c r="I1345" s="158">
        <v>0</v>
      </c>
      <c r="J1345" s="159">
        <v>0</v>
      </c>
      <c r="K1345" s="1408">
        <v>0</v>
      </c>
      <c r="L1345" s="295">
        <f t="shared" si="306"/>
        <v>0</v>
      </c>
      <c r="M1345" s="12" t="str">
        <f t="shared" si="302"/>
        <v/>
      </c>
      <c r="N1345" s="13"/>
    </row>
    <row r="1346" spans="1:14" hidden="1">
      <c r="A1346" s="10"/>
      <c r="B1346" s="306"/>
      <c r="C1346" s="304">
        <v>580</v>
      </c>
      <c r="D1346" s="305" t="s">
        <v>191</v>
      </c>
      <c r="E1346" s="295">
        <f t="shared" si="305"/>
        <v>0</v>
      </c>
      <c r="F1346" s="158">
        <v>0</v>
      </c>
      <c r="G1346" s="159">
        <v>0</v>
      </c>
      <c r="H1346" s="1408">
        <v>0</v>
      </c>
      <c r="I1346" s="158">
        <v>0</v>
      </c>
      <c r="J1346" s="159">
        <v>0</v>
      </c>
      <c r="K1346" s="1408">
        <v>0</v>
      </c>
      <c r="L1346" s="295">
        <f t="shared" si="306"/>
        <v>0</v>
      </c>
      <c r="M1346" s="12" t="str">
        <f t="shared" si="302"/>
        <v/>
      </c>
      <c r="N1346" s="13"/>
    </row>
    <row r="1347" spans="1:14" hidden="1">
      <c r="A1347" s="10"/>
      <c r="B1347" s="291"/>
      <c r="C1347" s="304">
        <v>588</v>
      </c>
      <c r="D1347" s="305" t="s">
        <v>857</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863" t="s">
        <v>193</v>
      </c>
      <c r="D1349" s="1864"/>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851" t="s">
        <v>194</v>
      </c>
      <c r="D1350" s="1852"/>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v>0</v>
      </c>
      <c r="G1351" s="153">
        <v>0</v>
      </c>
      <c r="H1351" s="1406">
        <v>0</v>
      </c>
      <c r="I1351" s="152">
        <v>0</v>
      </c>
      <c r="J1351" s="153">
        <v>0</v>
      </c>
      <c r="K1351" s="1406">
        <v>0</v>
      </c>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v>0</v>
      </c>
      <c r="G1352" s="159">
        <v>0</v>
      </c>
      <c r="H1352" s="1408">
        <v>0</v>
      </c>
      <c r="I1352" s="158">
        <v>0</v>
      </c>
      <c r="J1352" s="159">
        <v>0</v>
      </c>
      <c r="K1352" s="1408">
        <v>0</v>
      </c>
      <c r="L1352" s="295">
        <f t="shared" si="309"/>
        <v>0</v>
      </c>
      <c r="M1352" s="12" t="str">
        <f t="shared" si="302"/>
        <v/>
      </c>
      <c r="N1352" s="13"/>
    </row>
    <row r="1353" spans="1:14" hidden="1">
      <c r="A1353" s="23">
        <v>40</v>
      </c>
      <c r="B1353" s="292"/>
      <c r="C1353" s="293">
        <v>1013</v>
      </c>
      <c r="D1353" s="294" t="s">
        <v>197</v>
      </c>
      <c r="E1353" s="295">
        <f t="shared" si="308"/>
        <v>0</v>
      </c>
      <c r="F1353" s="158">
        <v>0</v>
      </c>
      <c r="G1353" s="159">
        <v>0</v>
      </c>
      <c r="H1353" s="1408">
        <v>0</v>
      </c>
      <c r="I1353" s="158">
        <v>0</v>
      </c>
      <c r="J1353" s="159">
        <v>0</v>
      </c>
      <c r="K1353" s="1408">
        <v>0</v>
      </c>
      <c r="L1353" s="295">
        <f t="shared" si="309"/>
        <v>0</v>
      </c>
      <c r="M1353" s="12" t="str">
        <f t="shared" si="302"/>
        <v/>
      </c>
      <c r="N1353" s="13"/>
    </row>
    <row r="1354" spans="1:14" hidden="1">
      <c r="A1354" s="23">
        <v>45</v>
      </c>
      <c r="B1354" s="292"/>
      <c r="C1354" s="293">
        <v>1014</v>
      </c>
      <c r="D1354" s="294" t="s">
        <v>198</v>
      </c>
      <c r="E1354" s="295">
        <f t="shared" si="308"/>
        <v>0</v>
      </c>
      <c r="F1354" s="158">
        <v>0</v>
      </c>
      <c r="G1354" s="159">
        <v>0</v>
      </c>
      <c r="H1354" s="1408">
        <v>0</v>
      </c>
      <c r="I1354" s="158">
        <v>0</v>
      </c>
      <c r="J1354" s="159">
        <v>0</v>
      </c>
      <c r="K1354" s="1408">
        <v>0</v>
      </c>
      <c r="L1354" s="295">
        <f t="shared" si="309"/>
        <v>0</v>
      </c>
      <c r="M1354" s="12" t="str">
        <f t="shared" si="302"/>
        <v/>
      </c>
      <c r="N1354" s="13"/>
    </row>
    <row r="1355" spans="1:14" hidden="1">
      <c r="A1355" s="23">
        <v>50</v>
      </c>
      <c r="B1355" s="292"/>
      <c r="C1355" s="293">
        <v>1015</v>
      </c>
      <c r="D1355" s="294" t="s">
        <v>199</v>
      </c>
      <c r="E1355" s="295">
        <f t="shared" si="308"/>
        <v>0</v>
      </c>
      <c r="F1355" s="158">
        <v>0</v>
      </c>
      <c r="G1355" s="159">
        <v>0</v>
      </c>
      <c r="H1355" s="1408">
        <v>0</v>
      </c>
      <c r="I1355" s="158">
        <v>0</v>
      </c>
      <c r="J1355" s="159">
        <v>0</v>
      </c>
      <c r="K1355" s="1408">
        <v>0</v>
      </c>
      <c r="L1355" s="295">
        <f t="shared" si="309"/>
        <v>0</v>
      </c>
      <c r="M1355" s="12" t="str">
        <f t="shared" si="302"/>
        <v/>
      </c>
      <c r="N1355" s="13"/>
    </row>
    <row r="1356" spans="1:14" hidden="1">
      <c r="A1356" s="23">
        <v>55</v>
      </c>
      <c r="B1356" s="292"/>
      <c r="C1356" s="312">
        <v>1016</v>
      </c>
      <c r="D1356" s="313" t="s">
        <v>200</v>
      </c>
      <c r="E1356" s="314">
        <f t="shared" si="308"/>
        <v>0</v>
      </c>
      <c r="F1356" s="164">
        <v>0</v>
      </c>
      <c r="G1356" s="165">
        <v>0</v>
      </c>
      <c r="H1356" s="1407">
        <v>0</v>
      </c>
      <c r="I1356" s="164">
        <v>0</v>
      </c>
      <c r="J1356" s="165">
        <v>0</v>
      </c>
      <c r="K1356" s="1407">
        <v>0</v>
      </c>
      <c r="L1356" s="314">
        <f t="shared" si="309"/>
        <v>0</v>
      </c>
      <c r="M1356" s="12" t="str">
        <f t="shared" si="302"/>
        <v/>
      </c>
      <c r="N1356" s="13"/>
    </row>
    <row r="1357" spans="1:14" hidden="1">
      <c r="A1357" s="23">
        <v>60</v>
      </c>
      <c r="B1357" s="278"/>
      <c r="C1357" s="318">
        <v>1020</v>
      </c>
      <c r="D1357" s="319" t="s">
        <v>201</v>
      </c>
      <c r="E1357" s="320">
        <f t="shared" si="308"/>
        <v>0</v>
      </c>
      <c r="F1357" s="450">
        <v>0</v>
      </c>
      <c r="G1357" s="451">
        <v>0</v>
      </c>
      <c r="H1357" s="1416">
        <v>0</v>
      </c>
      <c r="I1357" s="450">
        <v>0</v>
      </c>
      <c r="J1357" s="451">
        <v>0</v>
      </c>
      <c r="K1357" s="1416">
        <v>0</v>
      </c>
      <c r="L1357" s="320">
        <f t="shared" si="309"/>
        <v>0</v>
      </c>
      <c r="M1357" s="12" t="str">
        <f t="shared" si="302"/>
        <v/>
      </c>
      <c r="N1357" s="13"/>
    </row>
    <row r="1358" spans="1:14" hidden="1">
      <c r="A1358" s="22">
        <v>65</v>
      </c>
      <c r="B1358" s="292"/>
      <c r="C1358" s="324">
        <v>1030</v>
      </c>
      <c r="D1358" s="325" t="s">
        <v>202</v>
      </c>
      <c r="E1358" s="326">
        <f t="shared" si="308"/>
        <v>0</v>
      </c>
      <c r="F1358" s="445">
        <v>0</v>
      </c>
      <c r="G1358" s="446">
        <v>0</v>
      </c>
      <c r="H1358" s="1413">
        <v>0</v>
      </c>
      <c r="I1358" s="445">
        <v>0</v>
      </c>
      <c r="J1358" s="446">
        <v>0</v>
      </c>
      <c r="K1358" s="1413">
        <v>0</v>
      </c>
      <c r="L1358" s="326">
        <f t="shared" si="309"/>
        <v>0</v>
      </c>
      <c r="M1358" s="12" t="str">
        <f t="shared" si="302"/>
        <v/>
      </c>
      <c r="N1358" s="13"/>
    </row>
    <row r="1359" spans="1:14" hidden="1">
      <c r="A1359" s="23">
        <v>70</v>
      </c>
      <c r="B1359" s="292"/>
      <c r="C1359" s="318">
        <v>1051</v>
      </c>
      <c r="D1359" s="331" t="s">
        <v>203</v>
      </c>
      <c r="E1359" s="320">
        <f t="shared" si="308"/>
        <v>0</v>
      </c>
      <c r="F1359" s="450">
        <v>0</v>
      </c>
      <c r="G1359" s="451">
        <v>0</v>
      </c>
      <c r="H1359" s="1416">
        <v>0</v>
      </c>
      <c r="I1359" s="450">
        <v>0</v>
      </c>
      <c r="J1359" s="451">
        <v>0</v>
      </c>
      <c r="K1359" s="1416">
        <v>0</v>
      </c>
      <c r="L1359" s="320">
        <f t="shared" si="309"/>
        <v>0</v>
      </c>
      <c r="M1359" s="12" t="str">
        <f t="shared" si="302"/>
        <v/>
      </c>
      <c r="N1359" s="13"/>
    </row>
    <row r="1360" spans="1:14" hidden="1">
      <c r="A1360" s="23">
        <v>75</v>
      </c>
      <c r="B1360" s="292"/>
      <c r="C1360" s="293">
        <v>1052</v>
      </c>
      <c r="D1360" s="294" t="s">
        <v>204</v>
      </c>
      <c r="E1360" s="295">
        <f t="shared" si="308"/>
        <v>0</v>
      </c>
      <c r="F1360" s="158">
        <v>0</v>
      </c>
      <c r="G1360" s="159"/>
      <c r="H1360" s="1408"/>
      <c r="I1360" s="158">
        <v>0</v>
      </c>
      <c r="J1360" s="159"/>
      <c r="K1360" s="1408"/>
      <c r="L1360" s="295">
        <f t="shared" si="309"/>
        <v>0</v>
      </c>
      <c r="M1360" s="12" t="str">
        <f t="shared" si="302"/>
        <v/>
      </c>
      <c r="N1360" s="13"/>
    </row>
    <row r="1361" spans="1:14" hidden="1">
      <c r="A1361" s="23">
        <v>80</v>
      </c>
      <c r="B1361" s="292"/>
      <c r="C1361" s="324">
        <v>1053</v>
      </c>
      <c r="D1361" s="325" t="s">
        <v>858</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v>0</v>
      </c>
      <c r="G1362" s="451">
        <v>0</v>
      </c>
      <c r="H1362" s="1416">
        <v>0</v>
      </c>
      <c r="I1362" s="450">
        <v>0</v>
      </c>
      <c r="J1362" s="451">
        <v>0</v>
      </c>
      <c r="K1362" s="1416">
        <v>0</v>
      </c>
      <c r="L1362" s="320">
        <f t="shared" si="309"/>
        <v>0</v>
      </c>
      <c r="M1362" s="12" t="str">
        <f t="shared" si="302"/>
        <v/>
      </c>
      <c r="N1362" s="13"/>
    </row>
    <row r="1363" spans="1:14" hidden="1">
      <c r="A1363" s="23">
        <v>85</v>
      </c>
      <c r="B1363" s="292"/>
      <c r="C1363" s="324">
        <v>1063</v>
      </c>
      <c r="D1363" s="332" t="s">
        <v>786</v>
      </c>
      <c r="E1363" s="326">
        <f t="shared" si="308"/>
        <v>0</v>
      </c>
      <c r="F1363" s="445">
        <v>0</v>
      </c>
      <c r="G1363" s="446">
        <v>0</v>
      </c>
      <c r="H1363" s="1413">
        <v>0</v>
      </c>
      <c r="I1363" s="445">
        <v>0</v>
      </c>
      <c r="J1363" s="446">
        <v>0</v>
      </c>
      <c r="K1363" s="1413">
        <v>0</v>
      </c>
      <c r="L1363" s="326">
        <f t="shared" si="309"/>
        <v>0</v>
      </c>
      <c r="M1363" s="12" t="str">
        <f t="shared" si="302"/>
        <v/>
      </c>
      <c r="N1363" s="13"/>
    </row>
    <row r="1364" spans="1:14" hidden="1">
      <c r="A1364" s="23">
        <v>90</v>
      </c>
      <c r="B1364" s="292"/>
      <c r="C1364" s="333">
        <v>1069</v>
      </c>
      <c r="D1364" s="334" t="s">
        <v>206</v>
      </c>
      <c r="E1364" s="335">
        <f t="shared" si="308"/>
        <v>0</v>
      </c>
      <c r="F1364" s="589">
        <v>0</v>
      </c>
      <c r="G1364" s="590">
        <v>0</v>
      </c>
      <c r="H1364" s="1415">
        <v>0</v>
      </c>
      <c r="I1364" s="589">
        <v>0</v>
      </c>
      <c r="J1364" s="590">
        <v>0</v>
      </c>
      <c r="K1364" s="1415">
        <v>0</v>
      </c>
      <c r="L1364" s="335">
        <f t="shared" si="309"/>
        <v>0</v>
      </c>
      <c r="M1364" s="12" t="str">
        <f t="shared" si="302"/>
        <v/>
      </c>
      <c r="N1364" s="13"/>
    </row>
    <row r="1365" spans="1:14" hidden="1">
      <c r="A1365" s="23">
        <v>90</v>
      </c>
      <c r="B1365" s="278"/>
      <c r="C1365" s="318">
        <v>1091</v>
      </c>
      <c r="D1365" s="331" t="s">
        <v>894</v>
      </c>
      <c r="E1365" s="320">
        <f t="shared" si="308"/>
        <v>0</v>
      </c>
      <c r="F1365" s="450">
        <v>0</v>
      </c>
      <c r="G1365" s="451">
        <v>0</v>
      </c>
      <c r="H1365" s="1416">
        <v>0</v>
      </c>
      <c r="I1365" s="450">
        <v>0</v>
      </c>
      <c r="J1365" s="451">
        <v>0</v>
      </c>
      <c r="K1365" s="1416">
        <v>0</v>
      </c>
      <c r="L1365" s="320">
        <f t="shared" si="309"/>
        <v>0</v>
      </c>
      <c r="M1365" s="12" t="str">
        <f t="shared" si="302"/>
        <v/>
      </c>
      <c r="N1365" s="13"/>
    </row>
    <row r="1366" spans="1:14" hidden="1">
      <c r="A1366" s="22">
        <v>115</v>
      </c>
      <c r="B1366" s="292"/>
      <c r="C1366" s="293">
        <v>1092</v>
      </c>
      <c r="D1366" s="294" t="s">
        <v>298</v>
      </c>
      <c r="E1366" s="295">
        <f t="shared" si="308"/>
        <v>0</v>
      </c>
      <c r="F1366" s="158">
        <v>0</v>
      </c>
      <c r="G1366" s="159">
        <v>0</v>
      </c>
      <c r="H1366" s="1408">
        <v>0</v>
      </c>
      <c r="I1366" s="158">
        <v>0</v>
      </c>
      <c r="J1366" s="159">
        <v>0</v>
      </c>
      <c r="K1366" s="1408">
        <v>0</v>
      </c>
      <c r="L1366" s="295">
        <f t="shared" si="309"/>
        <v>0</v>
      </c>
      <c r="M1366" s="12" t="str">
        <f t="shared" si="302"/>
        <v/>
      </c>
      <c r="N1366" s="13"/>
    </row>
    <row r="1367" spans="1:14" hidden="1">
      <c r="A1367" s="22">
        <v>125</v>
      </c>
      <c r="B1367" s="292"/>
      <c r="C1367" s="285">
        <v>1098</v>
      </c>
      <c r="D1367" s="339" t="s">
        <v>207</v>
      </c>
      <c r="E1367" s="287">
        <f t="shared" si="308"/>
        <v>0</v>
      </c>
      <c r="F1367" s="173">
        <v>0</v>
      </c>
      <c r="G1367" s="174">
        <v>0</v>
      </c>
      <c r="H1367" s="1409">
        <v>0</v>
      </c>
      <c r="I1367" s="173">
        <v>0</v>
      </c>
      <c r="J1367" s="174">
        <v>0</v>
      </c>
      <c r="K1367" s="1409">
        <v>0</v>
      </c>
      <c r="L1367" s="287">
        <f t="shared" si="309"/>
        <v>0</v>
      </c>
      <c r="M1367" s="12" t="str">
        <f t="shared" si="302"/>
        <v/>
      </c>
      <c r="N1367" s="13"/>
    </row>
    <row r="1368" spans="1:14" hidden="1">
      <c r="A1368" s="23">
        <v>130</v>
      </c>
      <c r="B1368" s="272">
        <v>1900</v>
      </c>
      <c r="C1368" s="1845" t="s">
        <v>265</v>
      </c>
      <c r="D1368" s="1846"/>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895</v>
      </c>
      <c r="E1369" s="281">
        <f>F1369+G1369+H1369</f>
        <v>0</v>
      </c>
      <c r="F1369" s="152">
        <v>0</v>
      </c>
      <c r="G1369" s="153">
        <v>0</v>
      </c>
      <c r="H1369" s="1406">
        <v>0</v>
      </c>
      <c r="I1369" s="152">
        <v>0</v>
      </c>
      <c r="J1369" s="153">
        <v>0</v>
      </c>
      <c r="K1369" s="1406">
        <v>0</v>
      </c>
      <c r="L1369" s="281">
        <f>I1369+J1369+K1369</f>
        <v>0</v>
      </c>
      <c r="M1369" s="12" t="str">
        <f t="shared" si="302"/>
        <v/>
      </c>
      <c r="N1369" s="13"/>
    </row>
    <row r="1370" spans="1:14" hidden="1">
      <c r="A1370" s="23">
        <v>140</v>
      </c>
      <c r="B1370" s="341"/>
      <c r="C1370" s="293">
        <v>1981</v>
      </c>
      <c r="D1370" s="342" t="s">
        <v>896</v>
      </c>
      <c r="E1370" s="295">
        <f>F1370+G1370+H1370</f>
        <v>0</v>
      </c>
      <c r="F1370" s="158">
        <v>0</v>
      </c>
      <c r="G1370" s="159">
        <v>0</v>
      </c>
      <c r="H1370" s="1408">
        <v>0</v>
      </c>
      <c r="I1370" s="158">
        <v>0</v>
      </c>
      <c r="J1370" s="159">
        <v>0</v>
      </c>
      <c r="K1370" s="1408">
        <v>0</v>
      </c>
      <c r="L1370" s="295">
        <f>I1370+J1370+K1370</f>
        <v>0</v>
      </c>
      <c r="M1370" s="12" t="str">
        <f t="shared" si="302"/>
        <v/>
      </c>
      <c r="N1370" s="13"/>
    </row>
    <row r="1371" spans="1:14" hidden="1">
      <c r="A1371" s="23">
        <v>145</v>
      </c>
      <c r="B1371" s="292"/>
      <c r="C1371" s="285">
        <v>1991</v>
      </c>
      <c r="D1371" s="343" t="s">
        <v>897</v>
      </c>
      <c r="E1371" s="287">
        <f>F1371+G1371+H1371</f>
        <v>0</v>
      </c>
      <c r="F1371" s="173"/>
      <c r="G1371" s="174">
        <v>0</v>
      </c>
      <c r="H1371" s="1409">
        <v>0</v>
      </c>
      <c r="I1371" s="173"/>
      <c r="J1371" s="174">
        <v>0</v>
      </c>
      <c r="K1371" s="1409">
        <v>0</v>
      </c>
      <c r="L1371" s="287">
        <f>I1371+J1371+K1371</f>
        <v>0</v>
      </c>
      <c r="M1371" s="12" t="str">
        <f t="shared" si="302"/>
        <v/>
      </c>
      <c r="N1371" s="13"/>
    </row>
    <row r="1372" spans="1:14" hidden="1">
      <c r="A1372" s="23">
        <v>150</v>
      </c>
      <c r="B1372" s="272">
        <v>2100</v>
      </c>
      <c r="C1372" s="1845" t="s">
        <v>707</v>
      </c>
      <c r="D1372" s="1846"/>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v>0</v>
      </c>
      <c r="G1373" s="153">
        <v>0</v>
      </c>
      <c r="H1373" s="1406">
        <v>0</v>
      </c>
      <c r="I1373" s="152">
        <v>0</v>
      </c>
      <c r="J1373" s="153">
        <v>0</v>
      </c>
      <c r="K1373" s="1406">
        <v>0</v>
      </c>
      <c r="L1373" s="281">
        <f>I1373+J1373+K1373</f>
        <v>0</v>
      </c>
      <c r="M1373" s="12" t="str">
        <f t="shared" si="302"/>
        <v/>
      </c>
      <c r="N1373" s="13"/>
    </row>
    <row r="1374" spans="1:14" hidden="1">
      <c r="A1374" s="23">
        <v>160</v>
      </c>
      <c r="B1374" s="341"/>
      <c r="C1374" s="293">
        <v>2120</v>
      </c>
      <c r="D1374" s="300" t="s">
        <v>209</v>
      </c>
      <c r="E1374" s="295">
        <f>F1374+G1374+H1374</f>
        <v>0</v>
      </c>
      <c r="F1374" s="158">
        <v>0</v>
      </c>
      <c r="G1374" s="159">
        <v>0</v>
      </c>
      <c r="H1374" s="1408">
        <v>0</v>
      </c>
      <c r="I1374" s="158">
        <v>0</v>
      </c>
      <c r="J1374" s="159">
        <v>0</v>
      </c>
      <c r="K1374" s="1408">
        <v>0</v>
      </c>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v>0</v>
      </c>
      <c r="G1377" s="174">
        <v>0</v>
      </c>
      <c r="H1377" s="1409">
        <v>0</v>
      </c>
      <c r="I1377" s="173"/>
      <c r="J1377" s="174"/>
      <c r="K1377" s="1409">
        <v>0</v>
      </c>
      <c r="L1377" s="287">
        <f>I1377+J1377+K1377</f>
        <v>0</v>
      </c>
      <c r="M1377" s="12" t="str">
        <f t="shared" si="302"/>
        <v/>
      </c>
      <c r="N1377" s="13"/>
    </row>
    <row r="1378" spans="1:14" hidden="1">
      <c r="A1378" s="23">
        <v>185</v>
      </c>
      <c r="B1378" s="272">
        <v>2200</v>
      </c>
      <c r="C1378" s="1845" t="s">
        <v>213</v>
      </c>
      <c r="D1378" s="1846"/>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299</v>
      </c>
      <c r="E1379" s="281">
        <f>F1379+G1379+H1379</f>
        <v>0</v>
      </c>
      <c r="F1379" s="152">
        <v>0</v>
      </c>
      <c r="G1379" s="153">
        <v>0</v>
      </c>
      <c r="H1379" s="1406">
        <v>0</v>
      </c>
      <c r="I1379" s="152">
        <v>0</v>
      </c>
      <c r="J1379" s="153">
        <v>0</v>
      </c>
      <c r="K1379" s="1406">
        <v>0</v>
      </c>
      <c r="L1379" s="281">
        <f>I1379+J1379+K1379</f>
        <v>0</v>
      </c>
      <c r="M1379" s="12" t="str">
        <f t="shared" si="302"/>
        <v/>
      </c>
      <c r="N1379" s="13"/>
    </row>
    <row r="1380" spans="1:14" hidden="1">
      <c r="A1380" s="23">
        <v>200</v>
      </c>
      <c r="B1380" s="292"/>
      <c r="C1380" s="285">
        <v>2224</v>
      </c>
      <c r="D1380" s="286" t="s">
        <v>214</v>
      </c>
      <c r="E1380" s="287">
        <f>F1380+G1380+H1380</f>
        <v>0</v>
      </c>
      <c r="F1380" s="173">
        <v>0</v>
      </c>
      <c r="G1380" s="174">
        <v>0</v>
      </c>
      <c r="H1380" s="1409">
        <v>0</v>
      </c>
      <c r="I1380" s="173">
        <v>0</v>
      </c>
      <c r="J1380" s="174">
        <v>0</v>
      </c>
      <c r="K1380" s="1409">
        <v>0</v>
      </c>
      <c r="L1380" s="287">
        <f>I1380+J1380+K1380</f>
        <v>0</v>
      </c>
      <c r="M1380" s="12" t="str">
        <f t="shared" si="302"/>
        <v/>
      </c>
      <c r="N1380" s="13"/>
    </row>
    <row r="1381" spans="1:14" hidden="1">
      <c r="A1381" s="23">
        <v>200</v>
      </c>
      <c r="B1381" s="272">
        <v>2500</v>
      </c>
      <c r="C1381" s="1845" t="s">
        <v>215</v>
      </c>
      <c r="D1381" s="1846"/>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849" t="s">
        <v>216</v>
      </c>
      <c r="D1382" s="1850"/>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849" t="s">
        <v>217</v>
      </c>
      <c r="D1383" s="1850"/>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849" t="s">
        <v>1643</v>
      </c>
      <c r="D1384" s="1850"/>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2078</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2079</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2080</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845" t="s">
        <v>218</v>
      </c>
      <c r="D1388" s="1846"/>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1935</v>
      </c>
      <c r="E1389" s="281">
        <f>F1389+G1389+H1389</f>
        <v>0</v>
      </c>
      <c r="F1389" s="152">
        <v>0</v>
      </c>
      <c r="G1389" s="153"/>
      <c r="H1389" s="1406"/>
      <c r="I1389" s="152">
        <v>0</v>
      </c>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1954</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1985</v>
      </c>
      <c r="D1397" s="1759"/>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701</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2081</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1996</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845" t="s">
        <v>227</v>
      </c>
      <c r="D1403" s="1846"/>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845" t="s">
        <v>228</v>
      </c>
      <c r="D1404" s="1846"/>
      <c r="E1404" s="310">
        <f t="shared" si="319"/>
        <v>0</v>
      </c>
      <c r="F1404" s="1410">
        <v>0</v>
      </c>
      <c r="G1404" s="1411">
        <v>0</v>
      </c>
      <c r="H1404" s="1412">
        <v>0</v>
      </c>
      <c r="I1404" s="1410">
        <v>0</v>
      </c>
      <c r="J1404" s="1411">
        <v>0</v>
      </c>
      <c r="K1404" s="1412">
        <v>0</v>
      </c>
      <c r="L1404" s="310">
        <f t="shared" si="320"/>
        <v>0</v>
      </c>
      <c r="M1404" s="12" t="str">
        <f t="shared" si="318"/>
        <v/>
      </c>
      <c r="N1404" s="13"/>
    </row>
    <row r="1405" spans="1:14" hidden="1">
      <c r="A1405" s="22">
        <v>350</v>
      </c>
      <c r="B1405" s="272">
        <v>4100</v>
      </c>
      <c r="C1405" s="1845" t="s">
        <v>229</v>
      </c>
      <c r="D1405" s="1846"/>
      <c r="E1405" s="310">
        <f t="shared" si="319"/>
        <v>0</v>
      </c>
      <c r="F1405" s="1459">
        <v>0</v>
      </c>
      <c r="G1405" s="1459">
        <v>0</v>
      </c>
      <c r="H1405" s="1460">
        <v>0</v>
      </c>
      <c r="I1405" s="1606">
        <v>0</v>
      </c>
      <c r="J1405" s="1459">
        <v>0</v>
      </c>
      <c r="K1405" s="1459">
        <v>0</v>
      </c>
      <c r="L1405" s="310">
        <f t="shared" si="320"/>
        <v>0</v>
      </c>
      <c r="M1405" s="12" t="str">
        <f t="shared" si="318"/>
        <v/>
      </c>
      <c r="N1405" s="13"/>
    </row>
    <row r="1406" spans="1:14" hidden="1">
      <c r="A1406" s="23">
        <v>355</v>
      </c>
      <c r="B1406" s="272">
        <v>4200</v>
      </c>
      <c r="C1406" s="1845" t="s">
        <v>230</v>
      </c>
      <c r="D1406" s="1846"/>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v>0</v>
      </c>
      <c r="G1409" s="159">
        <v>0</v>
      </c>
      <c r="H1409" s="1408">
        <v>0</v>
      </c>
      <c r="I1409" s="158">
        <v>0</v>
      </c>
      <c r="J1409" s="159">
        <v>0</v>
      </c>
      <c r="K1409" s="1408">
        <v>0</v>
      </c>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v>0</v>
      </c>
      <c r="G1412" s="174">
        <v>0</v>
      </c>
      <c r="H1412" s="1409">
        <v>0</v>
      </c>
      <c r="I1412" s="173">
        <v>0</v>
      </c>
      <c r="J1412" s="174">
        <v>0</v>
      </c>
      <c r="K1412" s="1409">
        <v>0</v>
      </c>
      <c r="L1412" s="287">
        <f t="shared" si="323"/>
        <v>0</v>
      </c>
      <c r="M1412" s="12" t="str">
        <f t="shared" si="318"/>
        <v/>
      </c>
      <c r="N1412" s="13"/>
    </row>
    <row r="1413" spans="1:14" hidden="1">
      <c r="A1413" s="23">
        <v>395</v>
      </c>
      <c r="B1413" s="272">
        <v>4300</v>
      </c>
      <c r="C1413" s="1845" t="s">
        <v>1644</v>
      </c>
      <c r="D1413" s="1846"/>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v>0</v>
      </c>
      <c r="G1414" s="153">
        <v>0</v>
      </c>
      <c r="H1414" s="1406">
        <v>0</v>
      </c>
      <c r="I1414" s="152">
        <v>0</v>
      </c>
      <c r="J1414" s="153">
        <v>0</v>
      </c>
      <c r="K1414" s="1406">
        <v>0</v>
      </c>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845" t="s">
        <v>1641</v>
      </c>
      <c r="D1417" s="1846"/>
      <c r="E1417" s="310">
        <f t="shared" si="325"/>
        <v>0</v>
      </c>
      <c r="F1417" s="1410">
        <v>0</v>
      </c>
      <c r="G1417" s="1411">
        <v>0</v>
      </c>
      <c r="H1417" s="1412">
        <v>0</v>
      </c>
      <c r="I1417" s="1410">
        <v>0</v>
      </c>
      <c r="J1417" s="1411">
        <v>0</v>
      </c>
      <c r="K1417" s="1412">
        <v>0</v>
      </c>
      <c r="L1417" s="310">
        <f t="shared" si="326"/>
        <v>0</v>
      </c>
      <c r="M1417" s="12" t="str">
        <f t="shared" si="318"/>
        <v/>
      </c>
      <c r="N1417" s="13"/>
    </row>
    <row r="1418" spans="1:14" hidden="1">
      <c r="A1418" s="14">
        <v>401</v>
      </c>
      <c r="B1418" s="272">
        <v>4500</v>
      </c>
      <c r="C1418" s="1845" t="s">
        <v>1642</v>
      </c>
      <c r="D1418" s="1846"/>
      <c r="E1418" s="310">
        <f t="shared" si="325"/>
        <v>0</v>
      </c>
      <c r="F1418" s="1410">
        <v>0</v>
      </c>
      <c r="G1418" s="1411">
        <v>0</v>
      </c>
      <c r="H1418" s="1412">
        <v>0</v>
      </c>
      <c r="I1418" s="1410">
        <v>0</v>
      </c>
      <c r="J1418" s="1411">
        <v>0</v>
      </c>
      <c r="K1418" s="1412">
        <v>0</v>
      </c>
      <c r="L1418" s="310">
        <f t="shared" si="326"/>
        <v>0</v>
      </c>
      <c r="M1418" s="12" t="str">
        <f t="shared" si="318"/>
        <v/>
      </c>
      <c r="N1418" s="13"/>
    </row>
    <row r="1419" spans="1:14" hidden="1">
      <c r="A1419" s="40">
        <v>404</v>
      </c>
      <c r="B1419" s="272">
        <v>4600</v>
      </c>
      <c r="C1419" s="1849" t="s">
        <v>240</v>
      </c>
      <c r="D1419" s="1850"/>
      <c r="E1419" s="310">
        <f t="shared" si="325"/>
        <v>0</v>
      </c>
      <c r="F1419" s="1410">
        <v>0</v>
      </c>
      <c r="G1419" s="1411">
        <v>0</v>
      </c>
      <c r="H1419" s="1412">
        <v>0</v>
      </c>
      <c r="I1419" s="1410">
        <v>0</v>
      </c>
      <c r="J1419" s="1411">
        <v>0</v>
      </c>
      <c r="K1419" s="1412">
        <v>0</v>
      </c>
      <c r="L1419" s="310">
        <f t="shared" si="326"/>
        <v>0</v>
      </c>
      <c r="M1419" s="12" t="str">
        <f t="shared" si="318"/>
        <v/>
      </c>
      <c r="N1419" s="13"/>
    </row>
    <row r="1420" spans="1:14" hidden="1">
      <c r="A1420" s="40">
        <v>404</v>
      </c>
      <c r="B1420" s="272">
        <v>4900</v>
      </c>
      <c r="C1420" s="1845" t="s">
        <v>266</v>
      </c>
      <c r="D1420" s="1846"/>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267</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268</v>
      </c>
      <c r="E1422" s="287">
        <f>F1422+G1422+H1422</f>
        <v>0</v>
      </c>
      <c r="F1422" s="173"/>
      <c r="G1422" s="174"/>
      <c r="H1422" s="1409"/>
      <c r="I1422" s="173"/>
      <c r="J1422" s="174"/>
      <c r="K1422" s="1409"/>
      <c r="L1422" s="287">
        <f>I1422+J1422+K1422</f>
        <v>0</v>
      </c>
      <c r="M1422" s="12" t="str">
        <f t="shared" si="318"/>
        <v/>
      </c>
      <c r="N1422" s="13"/>
    </row>
    <row r="1423" spans="1:14" hidden="1">
      <c r="A1423" s="22">
        <v>495</v>
      </c>
      <c r="B1423" s="365">
        <v>5100</v>
      </c>
      <c r="C1423" s="1843" t="s">
        <v>241</v>
      </c>
      <c r="D1423" s="1844"/>
      <c r="E1423" s="310">
        <f>F1423+G1423+H1423</f>
        <v>0</v>
      </c>
      <c r="F1423" s="1410">
        <v>0</v>
      </c>
      <c r="G1423" s="1411">
        <v>0</v>
      </c>
      <c r="H1423" s="1412">
        <v>0</v>
      </c>
      <c r="I1423" s="1410">
        <v>0</v>
      </c>
      <c r="J1423" s="1411">
        <v>0</v>
      </c>
      <c r="K1423" s="1412">
        <v>0</v>
      </c>
      <c r="L1423" s="310">
        <f>I1423+J1423+K1423</f>
        <v>0</v>
      </c>
      <c r="M1423" s="12" t="str">
        <f t="shared" si="318"/>
        <v/>
      </c>
      <c r="N1423" s="13"/>
    </row>
    <row r="1424" spans="1:14" hidden="1">
      <c r="A1424" s="23">
        <v>500</v>
      </c>
      <c r="B1424" s="365">
        <v>5200</v>
      </c>
      <c r="C1424" s="1843" t="s">
        <v>242</v>
      </c>
      <c r="D1424" s="1844"/>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v>0</v>
      </c>
      <c r="G1425" s="153">
        <v>0</v>
      </c>
      <c r="H1425" s="1406">
        <v>0</v>
      </c>
      <c r="I1425" s="152">
        <v>0</v>
      </c>
      <c r="J1425" s="153">
        <v>0</v>
      </c>
      <c r="K1425" s="1406">
        <v>0</v>
      </c>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v>0</v>
      </c>
      <c r="G1426" s="159">
        <v>0</v>
      </c>
      <c r="H1426" s="1408">
        <v>0</v>
      </c>
      <c r="I1426" s="158">
        <v>0</v>
      </c>
      <c r="J1426" s="159">
        <v>0</v>
      </c>
      <c r="K1426" s="1408">
        <v>0</v>
      </c>
      <c r="L1426" s="295">
        <f t="shared" si="330"/>
        <v>0</v>
      </c>
      <c r="M1426" s="12" t="str">
        <f t="shared" si="318"/>
        <v/>
      </c>
      <c r="N1426" s="13"/>
    </row>
    <row r="1427" spans="1:14" hidden="1">
      <c r="A1427" s="23">
        <v>515</v>
      </c>
      <c r="B1427" s="366"/>
      <c r="C1427" s="369">
        <v>5203</v>
      </c>
      <c r="D1427" s="370" t="s">
        <v>608</v>
      </c>
      <c r="E1427" s="295">
        <f t="shared" si="329"/>
        <v>0</v>
      </c>
      <c r="F1427" s="158">
        <v>0</v>
      </c>
      <c r="G1427" s="159">
        <v>0</v>
      </c>
      <c r="H1427" s="1408">
        <v>0</v>
      </c>
      <c r="I1427" s="158">
        <v>0</v>
      </c>
      <c r="J1427" s="159">
        <v>0</v>
      </c>
      <c r="K1427" s="1408">
        <v>0</v>
      </c>
      <c r="L1427" s="295">
        <f t="shared" si="330"/>
        <v>0</v>
      </c>
      <c r="M1427" s="12" t="str">
        <f t="shared" si="318"/>
        <v/>
      </c>
      <c r="N1427" s="13"/>
    </row>
    <row r="1428" spans="1:14" hidden="1">
      <c r="A1428" s="23">
        <v>520</v>
      </c>
      <c r="B1428" s="366"/>
      <c r="C1428" s="369">
        <v>5204</v>
      </c>
      <c r="D1428" s="370" t="s">
        <v>609</v>
      </c>
      <c r="E1428" s="295">
        <f t="shared" si="329"/>
        <v>0</v>
      </c>
      <c r="F1428" s="158">
        <v>0</v>
      </c>
      <c r="G1428" s="159">
        <v>0</v>
      </c>
      <c r="H1428" s="1408">
        <v>0</v>
      </c>
      <c r="I1428" s="158">
        <v>0</v>
      </c>
      <c r="J1428" s="159">
        <v>0</v>
      </c>
      <c r="K1428" s="1408">
        <v>0</v>
      </c>
      <c r="L1428" s="295">
        <f t="shared" si="330"/>
        <v>0</v>
      </c>
      <c r="M1428" s="12" t="str">
        <f t="shared" si="318"/>
        <v/>
      </c>
      <c r="N1428" s="13"/>
    </row>
    <row r="1429" spans="1:14" hidden="1">
      <c r="A1429" s="23">
        <v>525</v>
      </c>
      <c r="B1429" s="366"/>
      <c r="C1429" s="369">
        <v>5205</v>
      </c>
      <c r="D1429" s="370" t="s">
        <v>610</v>
      </c>
      <c r="E1429" s="295">
        <f t="shared" si="329"/>
        <v>0</v>
      </c>
      <c r="F1429" s="158">
        <v>0</v>
      </c>
      <c r="G1429" s="159">
        <v>0</v>
      </c>
      <c r="H1429" s="1408">
        <v>0</v>
      </c>
      <c r="I1429" s="158">
        <v>0</v>
      </c>
      <c r="J1429" s="159">
        <v>0</v>
      </c>
      <c r="K1429" s="1408">
        <v>0</v>
      </c>
      <c r="L1429" s="295">
        <f t="shared" si="330"/>
        <v>0</v>
      </c>
      <c r="M1429" s="12" t="str">
        <f t="shared" si="318"/>
        <v/>
      </c>
      <c r="N1429" s="13"/>
    </row>
    <row r="1430" spans="1:14" hidden="1">
      <c r="A1430" s="22">
        <v>635</v>
      </c>
      <c r="B1430" s="366"/>
      <c r="C1430" s="369">
        <v>5206</v>
      </c>
      <c r="D1430" s="370" t="s">
        <v>611</v>
      </c>
      <c r="E1430" s="295">
        <f t="shared" si="329"/>
        <v>0</v>
      </c>
      <c r="F1430" s="158">
        <v>0</v>
      </c>
      <c r="G1430" s="159">
        <v>0</v>
      </c>
      <c r="H1430" s="1408">
        <v>0</v>
      </c>
      <c r="I1430" s="158">
        <v>0</v>
      </c>
      <c r="J1430" s="159">
        <v>0</v>
      </c>
      <c r="K1430" s="1408">
        <v>0</v>
      </c>
      <c r="L1430" s="295">
        <f t="shared" si="330"/>
        <v>0</v>
      </c>
      <c r="M1430" s="12" t="str">
        <f t="shared" si="318"/>
        <v/>
      </c>
      <c r="N1430" s="13"/>
    </row>
    <row r="1431" spans="1:14" hidden="1">
      <c r="A1431" s="23">
        <v>640</v>
      </c>
      <c r="B1431" s="366"/>
      <c r="C1431" s="371">
        <v>5219</v>
      </c>
      <c r="D1431" s="372" t="s">
        <v>612</v>
      </c>
      <c r="E1431" s="287">
        <f t="shared" si="329"/>
        <v>0</v>
      </c>
      <c r="F1431" s="173">
        <v>0</v>
      </c>
      <c r="G1431" s="174">
        <v>0</v>
      </c>
      <c r="H1431" s="1409">
        <v>0</v>
      </c>
      <c r="I1431" s="173">
        <v>0</v>
      </c>
      <c r="J1431" s="174">
        <v>0</v>
      </c>
      <c r="K1431" s="1409">
        <v>0</v>
      </c>
      <c r="L1431" s="287">
        <f t="shared" si="330"/>
        <v>0</v>
      </c>
      <c r="M1431" s="12" t="str">
        <f t="shared" si="318"/>
        <v/>
      </c>
      <c r="N1431" s="13"/>
    </row>
    <row r="1432" spans="1:14" hidden="1">
      <c r="A1432" s="23">
        <v>645</v>
      </c>
      <c r="B1432" s="365">
        <v>5300</v>
      </c>
      <c r="C1432" s="1843" t="s">
        <v>613</v>
      </c>
      <c r="D1432" s="1844"/>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300</v>
      </c>
      <c r="E1433" s="281">
        <f>F1433+G1433+H1433</f>
        <v>0</v>
      </c>
      <c r="F1433" s="152">
        <v>0</v>
      </c>
      <c r="G1433" s="153">
        <v>0</v>
      </c>
      <c r="H1433" s="1406">
        <v>0</v>
      </c>
      <c r="I1433" s="152">
        <v>0</v>
      </c>
      <c r="J1433" s="153">
        <v>0</v>
      </c>
      <c r="K1433" s="1406">
        <v>0</v>
      </c>
      <c r="L1433" s="281">
        <f>I1433+J1433+K1433</f>
        <v>0</v>
      </c>
      <c r="M1433" s="12" t="str">
        <f t="shared" si="318"/>
        <v/>
      </c>
      <c r="N1433" s="13"/>
    </row>
    <row r="1434" spans="1:14" hidden="1">
      <c r="A1434" s="22">
        <v>655</v>
      </c>
      <c r="B1434" s="366"/>
      <c r="C1434" s="371">
        <v>5309</v>
      </c>
      <c r="D1434" s="372" t="s">
        <v>614</v>
      </c>
      <c r="E1434" s="287">
        <f>F1434+G1434+H1434</f>
        <v>0</v>
      </c>
      <c r="F1434" s="173">
        <v>0</v>
      </c>
      <c r="G1434" s="174">
        <v>0</v>
      </c>
      <c r="H1434" s="1409">
        <v>0</v>
      </c>
      <c r="I1434" s="173">
        <v>0</v>
      </c>
      <c r="J1434" s="174">
        <v>0</v>
      </c>
      <c r="K1434" s="1409">
        <v>0</v>
      </c>
      <c r="L1434" s="287">
        <f>I1434+J1434+K1434</f>
        <v>0</v>
      </c>
      <c r="M1434" s="12" t="str">
        <f t="shared" si="318"/>
        <v/>
      </c>
      <c r="N1434" s="13"/>
    </row>
    <row r="1435" spans="1:14" hidden="1">
      <c r="A1435" s="22">
        <v>665</v>
      </c>
      <c r="B1435" s="365">
        <v>5400</v>
      </c>
      <c r="C1435" s="1843" t="s">
        <v>671</v>
      </c>
      <c r="D1435" s="1844"/>
      <c r="E1435" s="310">
        <f>F1435+G1435+H1435</f>
        <v>0</v>
      </c>
      <c r="F1435" s="1410"/>
      <c r="G1435" s="1411">
        <v>0</v>
      </c>
      <c r="H1435" s="1412">
        <v>0</v>
      </c>
      <c r="I1435" s="1410">
        <v>0</v>
      </c>
      <c r="J1435" s="1411"/>
      <c r="K1435" s="1412">
        <v>0</v>
      </c>
      <c r="L1435" s="310">
        <f>I1435+J1435+K1435</f>
        <v>0</v>
      </c>
      <c r="M1435" s="12" t="str">
        <f t="shared" si="318"/>
        <v/>
      </c>
      <c r="N1435" s="13"/>
    </row>
    <row r="1436" spans="1:14" hidden="1">
      <c r="A1436" s="22">
        <v>675</v>
      </c>
      <c r="B1436" s="272">
        <v>5500</v>
      </c>
      <c r="C1436" s="1845" t="s">
        <v>672</v>
      </c>
      <c r="D1436" s="1846"/>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673</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674</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675</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676</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847" t="s">
        <v>898</v>
      </c>
      <c r="D1441" s="1848"/>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677</v>
      </c>
      <c r="E1442" s="281">
        <f>F1442+G1442+H1442</f>
        <v>0</v>
      </c>
      <c r="F1442" s="1459">
        <v>0</v>
      </c>
      <c r="G1442" s="1459">
        <v>0</v>
      </c>
      <c r="H1442" s="1460">
        <v>0</v>
      </c>
      <c r="I1442" s="1606">
        <v>0</v>
      </c>
      <c r="J1442" s="1459">
        <v>0</v>
      </c>
      <c r="K1442" s="1459">
        <v>0</v>
      </c>
      <c r="L1442" s="281">
        <f>I1442+J1442+K1442</f>
        <v>0</v>
      </c>
      <c r="M1442" s="12" t="str">
        <f t="shared" si="318"/>
        <v/>
      </c>
      <c r="N1442" s="13"/>
    </row>
    <row r="1443" spans="1:14" hidden="1">
      <c r="A1443" s="23">
        <v>720</v>
      </c>
      <c r="B1443" s="366"/>
      <c r="C1443" s="373">
        <v>5702</v>
      </c>
      <c r="D1443" s="374" t="s">
        <v>678</v>
      </c>
      <c r="E1443" s="314">
        <f>F1443+G1443+H1443</f>
        <v>0</v>
      </c>
      <c r="F1443" s="1459">
        <v>0</v>
      </c>
      <c r="G1443" s="1459">
        <v>0</v>
      </c>
      <c r="H1443" s="1460">
        <v>0</v>
      </c>
      <c r="I1443" s="1606">
        <v>0</v>
      </c>
      <c r="J1443" s="1459">
        <v>0</v>
      </c>
      <c r="K1443" s="1459">
        <v>0</v>
      </c>
      <c r="L1443" s="314">
        <f>I1443+J1443+K1443</f>
        <v>0</v>
      </c>
      <c r="M1443" s="12" t="str">
        <f t="shared" si="318"/>
        <v/>
      </c>
      <c r="N1443" s="13"/>
    </row>
    <row r="1444" spans="1:14" hidden="1">
      <c r="A1444" s="23">
        <v>725</v>
      </c>
      <c r="B1444" s="292"/>
      <c r="C1444" s="375">
        <v>4071</v>
      </c>
      <c r="D1444" s="376" t="s">
        <v>679</v>
      </c>
      <c r="E1444" s="377">
        <f>F1444+G1444+H1444</f>
        <v>0</v>
      </c>
      <c r="F1444" s="1459">
        <v>0</v>
      </c>
      <c r="G1444" s="1459">
        <v>0</v>
      </c>
      <c r="H1444" s="1460">
        <v>0</v>
      </c>
      <c r="I1444" s="1606">
        <v>0</v>
      </c>
      <c r="J1444" s="1459">
        <v>0</v>
      </c>
      <c r="K1444" s="1459">
        <v>0</v>
      </c>
      <c r="L1444" s="377">
        <f>I1444+J1444+K1444</f>
        <v>0</v>
      </c>
      <c r="M1444" s="12" t="str">
        <f t="shared" si="318"/>
        <v/>
      </c>
      <c r="N1444" s="13"/>
    </row>
    <row r="1445" spans="1:14" hidden="1">
      <c r="A1445" s="23">
        <v>730</v>
      </c>
      <c r="B1445" s="571"/>
      <c r="C1445" s="1841" t="s">
        <v>680</v>
      </c>
      <c r="D1445" s="1842"/>
      <c r="E1445" s="1426"/>
      <c r="F1445" s="1426"/>
      <c r="G1445" s="1426"/>
      <c r="H1445" s="1426"/>
      <c r="I1445" s="1426"/>
      <c r="J1445" s="1426"/>
      <c r="K1445" s="1426"/>
      <c r="L1445" s="1427"/>
      <c r="M1445" s="12" t="str">
        <f t="shared" si="318"/>
        <v/>
      </c>
      <c r="N1445" s="13"/>
    </row>
    <row r="1446" spans="1:14" hidden="1">
      <c r="A1446" s="23">
        <v>735</v>
      </c>
      <c r="B1446" s="381">
        <v>98</v>
      </c>
      <c r="C1446" s="1841" t="s">
        <v>680</v>
      </c>
      <c r="D1446" s="1842"/>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hidden="1" thickBot="1">
      <c r="A1450" s="23">
        <v>755</v>
      </c>
      <c r="B1450" s="1451"/>
      <c r="C1450" s="393" t="s">
        <v>726</v>
      </c>
      <c r="D1450" s="1420">
        <f>+B1450</f>
        <v>0</v>
      </c>
      <c r="E1450" s="395">
        <f t="shared" ref="E1450:L1450" si="333">SUM(E1332,E1335,E1341,E1349,E1350,E1368,E1372,E1378,E1381,E1382,E1383,E1384,E1388,E1397,E1403,E1404,E1405,E1406,E1413,E1417,E1418,E1419,E1420,E1423,E1424,E1432,E1435,E1436,E1441)+E1446</f>
        <v>0</v>
      </c>
      <c r="F1450" s="396">
        <f t="shared" si="333"/>
        <v>0</v>
      </c>
      <c r="G1450" s="397">
        <f t="shared" si="333"/>
        <v>0</v>
      </c>
      <c r="H1450" s="398">
        <f t="shared" si="333"/>
        <v>0</v>
      </c>
      <c r="I1450" s="396">
        <f t="shared" si="333"/>
        <v>0</v>
      </c>
      <c r="J1450" s="397">
        <f t="shared" si="333"/>
        <v>0</v>
      </c>
      <c r="K1450" s="398">
        <f t="shared" si="333"/>
        <v>0</v>
      </c>
      <c r="L1450" s="395">
        <f t="shared" si="333"/>
        <v>0</v>
      </c>
      <c r="M1450" s="1652" t="str">
        <f t="shared" si="318"/>
        <v/>
      </c>
      <c r="N1450" s="65"/>
    </row>
    <row r="1451" spans="1:14" ht="18.75" hidden="1">
      <c r="A1451" s="23">
        <v>760</v>
      </c>
      <c r="B1451" s="79" t="s">
        <v>120</v>
      </c>
      <c r="C1451" s="1"/>
      <c r="L1451" s="6"/>
      <c r="M1451" s="1652" t="str">
        <f>(IF($E1450&lt;&gt;0,$M$2,IF($L1450&lt;&gt;0,$M$2,"")))</f>
        <v/>
      </c>
      <c r="N1451" s="65"/>
    </row>
    <row r="1452" spans="1:14" ht="18.75" hidden="1">
      <c r="A1452" s="22">
        <v>765</v>
      </c>
      <c r="B1452" s="1355"/>
      <c r="C1452" s="1355"/>
      <c r="D1452" s="1356"/>
      <c r="E1452" s="1355"/>
      <c r="F1452" s="1355"/>
      <c r="G1452" s="1355"/>
      <c r="H1452" s="1355"/>
      <c r="I1452" s="1355"/>
      <c r="J1452" s="1355"/>
      <c r="K1452" s="1355"/>
      <c r="L1452" s="1357"/>
      <c r="M1452" s="1652" t="str">
        <f>(IF($E1450&lt;&gt;0,$M$2,IF($L1450&lt;&gt;0,$M$2,"")))</f>
        <v/>
      </c>
      <c r="N1452" s="65"/>
    </row>
    <row r="1453" spans="1:14" ht="18.75" hidden="1">
      <c r="A1453" s="22">
        <v>775</v>
      </c>
      <c r="B1453" s="65"/>
      <c r="C1453" s="65"/>
      <c r="D1453" s="65"/>
      <c r="E1453" s="65"/>
      <c r="F1453" s="65"/>
      <c r="G1453" s="65"/>
      <c r="H1453" s="65"/>
      <c r="I1453" s="65"/>
      <c r="J1453" s="65"/>
      <c r="K1453" s="65"/>
      <c r="L1453" s="77"/>
      <c r="M1453" s="74" t="str">
        <f>(IF(E1450&lt;&gt;0,$G$2,IF(L1450&lt;&gt;0,$G$2,"")))</f>
        <v/>
      </c>
      <c r="N1453" s="65"/>
    </row>
    <row r="1454" spans="1:14" hidden="1">
      <c r="A1454" s="23">
        <v>780</v>
      </c>
      <c r="B1454" s="6"/>
      <c r="C1454" s="6"/>
      <c r="D1454" s="517"/>
      <c r="E1454" s="38"/>
      <c r="F1454" s="38"/>
      <c r="G1454" s="38"/>
      <c r="H1454" s="38"/>
      <c r="I1454" s="38"/>
      <c r="J1454" s="38"/>
      <c r="K1454" s="38"/>
      <c r="L1454" s="38"/>
      <c r="M1454" s="7" t="str">
        <f>(IF($E1590&lt;&gt;0,$M$2,IF($L1590&lt;&gt;0,$M$2,"")))</f>
        <v/>
      </c>
    </row>
    <row r="1455" spans="1:14" hidden="1">
      <c r="A1455" s="23">
        <v>785</v>
      </c>
      <c r="B1455" s="6"/>
      <c r="C1455" s="1353"/>
      <c r="D1455" s="1354"/>
      <c r="E1455" s="38"/>
      <c r="F1455" s="38"/>
      <c r="G1455" s="38"/>
      <c r="H1455" s="38"/>
      <c r="I1455" s="38"/>
      <c r="J1455" s="38"/>
      <c r="K1455" s="38"/>
      <c r="L1455" s="38"/>
      <c r="M1455" s="7" t="str">
        <f>(IF($E1590&lt;&gt;0,$M$2,IF($L1590&lt;&gt;0,$M$2,"")))</f>
        <v/>
      </c>
    </row>
    <row r="1456" spans="1:14" hidden="1">
      <c r="A1456" s="23">
        <v>790</v>
      </c>
      <c r="B1456" s="1865" t="str">
        <f>$B$7</f>
        <v>ОТЧЕТНИ ДАННИ ПО ЕБК ЗА ИЗПЪЛНЕНИЕТО НА БЮДЖЕТА</v>
      </c>
      <c r="C1456" s="1866"/>
      <c r="D1456" s="1866"/>
      <c r="E1456" s="242"/>
      <c r="F1456" s="242"/>
      <c r="G1456" s="237"/>
      <c r="H1456" s="237"/>
      <c r="I1456" s="237"/>
      <c r="J1456" s="237"/>
      <c r="K1456" s="237"/>
      <c r="L1456" s="237"/>
      <c r="M1456" s="7" t="str">
        <f>(IF($E1590&lt;&gt;0,$M$2,IF($L1590&lt;&gt;0,$M$2,"")))</f>
        <v/>
      </c>
    </row>
    <row r="1457" spans="1:14" hidden="1">
      <c r="A1457" s="23">
        <v>795</v>
      </c>
      <c r="B1457" s="228"/>
      <c r="C1457" s="391"/>
      <c r="D1457" s="400"/>
      <c r="E1457" s="406" t="s">
        <v>457</v>
      </c>
      <c r="F1457" s="406" t="s">
        <v>819</v>
      </c>
      <c r="G1457" s="237"/>
      <c r="H1457" s="1350" t="s">
        <v>1234</v>
      </c>
      <c r="I1457" s="1351"/>
      <c r="J1457" s="1352"/>
      <c r="K1457" s="237"/>
      <c r="L1457" s="237"/>
      <c r="M1457" s="7" t="str">
        <f>(IF($E1590&lt;&gt;0,$M$2,IF($L1590&lt;&gt;0,$M$2,"")))</f>
        <v/>
      </c>
    </row>
    <row r="1458" spans="1:14" ht="18.75" hidden="1">
      <c r="A1458" s="22">
        <v>805</v>
      </c>
      <c r="B1458" s="1867" t="str">
        <f>$B$9</f>
        <v>ДГ Радост Каблешково</v>
      </c>
      <c r="C1458" s="1868"/>
      <c r="D1458" s="1869"/>
      <c r="E1458" s="115">
        <f>$E$9</f>
        <v>45658</v>
      </c>
      <c r="F1458" s="226">
        <f>$F$9</f>
        <v>45747</v>
      </c>
      <c r="G1458" s="237"/>
      <c r="H1458" s="237"/>
      <c r="I1458" s="237"/>
      <c r="J1458" s="237"/>
      <c r="K1458" s="237"/>
      <c r="L1458" s="237"/>
      <c r="M1458" s="7" t="str">
        <f>(IF($E1590&lt;&gt;0,$M$2,IF($L1590&lt;&gt;0,$M$2,"")))</f>
        <v/>
      </c>
    </row>
    <row r="1459" spans="1:14" hidden="1">
      <c r="A1459" s="23">
        <v>810</v>
      </c>
      <c r="B1459" s="227" t="str">
        <f>$B$10</f>
        <v>(наименование на разпоредителя с бюджет)</v>
      </c>
      <c r="C1459" s="228"/>
      <c r="D1459" s="229"/>
      <c r="E1459" s="237"/>
      <c r="F1459" s="237"/>
      <c r="G1459" s="237"/>
      <c r="H1459" s="237"/>
      <c r="I1459" s="237"/>
      <c r="J1459" s="237"/>
      <c r="K1459" s="237"/>
      <c r="L1459" s="237"/>
      <c r="M1459" s="7" t="str">
        <f>(IF($E1590&lt;&gt;0,$M$2,IF($L1590&lt;&gt;0,$M$2,"")))</f>
        <v/>
      </c>
    </row>
    <row r="1460" spans="1:14" hidden="1">
      <c r="A1460" s="23">
        <v>815</v>
      </c>
      <c r="B1460" s="227"/>
      <c r="C1460" s="228"/>
      <c r="D1460" s="229"/>
      <c r="E1460" s="237"/>
      <c r="F1460" s="237"/>
      <c r="G1460" s="237"/>
      <c r="H1460" s="237"/>
      <c r="I1460" s="237"/>
      <c r="J1460" s="237"/>
      <c r="K1460" s="237"/>
      <c r="L1460" s="237"/>
      <c r="M1460" s="7" t="str">
        <f>(IF($E1590&lt;&gt;0,$M$2,IF($L1590&lt;&gt;0,$M$2,"")))</f>
        <v/>
      </c>
    </row>
    <row r="1461" spans="1:14" ht="19.5" hidden="1">
      <c r="A1461" s="28">
        <v>525</v>
      </c>
      <c r="B1461" s="1870" t="str">
        <f>$B$12</f>
        <v>Поморие</v>
      </c>
      <c r="C1461" s="1871"/>
      <c r="D1461" s="1872"/>
      <c r="E1461" s="410" t="s">
        <v>874</v>
      </c>
      <c r="F1461" s="1348" t="str">
        <f>$F$12</f>
        <v>5207</v>
      </c>
      <c r="G1461" s="237"/>
      <c r="H1461" s="237"/>
      <c r="I1461" s="237"/>
      <c r="J1461" s="237"/>
      <c r="K1461" s="237"/>
      <c r="L1461" s="237"/>
      <c r="M1461" s="7" t="str">
        <f>(IF($E1590&lt;&gt;0,$M$2,IF($L1590&lt;&gt;0,$M$2,"")))</f>
        <v/>
      </c>
    </row>
    <row r="1462" spans="1:14" hidden="1">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t="str">
        <f>(IF($E1590&lt;&gt;0,$M$2,IF($L1590&lt;&gt;0,$M$2,"")))</f>
        <v/>
      </c>
    </row>
    <row r="1463" spans="1:14" ht="19.5" hidden="1">
      <c r="A1463" s="23">
        <v>821</v>
      </c>
      <c r="B1463" s="236"/>
      <c r="C1463" s="237"/>
      <c r="D1463" s="124" t="s">
        <v>875</v>
      </c>
      <c r="E1463" s="238">
        <f>$E$15</f>
        <v>0</v>
      </c>
      <c r="F1463" s="414" t="str">
        <f>$F$15</f>
        <v>БЮДЖЕТ</v>
      </c>
      <c r="G1463" s="218"/>
      <c r="H1463" s="218"/>
      <c r="I1463" s="218"/>
      <c r="J1463" s="218"/>
      <c r="K1463" s="218"/>
      <c r="L1463" s="218"/>
      <c r="M1463" s="7" t="str">
        <f>(IF($E1590&lt;&gt;0,$M$2,IF($L1590&lt;&gt;0,$M$2,"")))</f>
        <v/>
      </c>
    </row>
    <row r="1464" spans="1:14" hidden="1">
      <c r="A1464" s="23">
        <v>822</v>
      </c>
      <c r="B1464" s="228"/>
      <c r="C1464" s="391"/>
      <c r="D1464" s="400"/>
      <c r="E1464" s="237"/>
      <c r="F1464" s="409"/>
      <c r="G1464" s="409"/>
      <c r="H1464" s="409"/>
      <c r="I1464" s="409"/>
      <c r="J1464" s="409"/>
      <c r="K1464" s="409"/>
      <c r="L1464" s="1365" t="s">
        <v>458</v>
      </c>
      <c r="M1464" s="7" t="str">
        <f>(IF($E1590&lt;&gt;0,$M$2,IF($L1590&lt;&gt;0,$M$2,"")))</f>
        <v/>
      </c>
    </row>
    <row r="1465" spans="1:14" ht="24.95" hidden="1" customHeight="1">
      <c r="A1465" s="23">
        <v>823</v>
      </c>
      <c r="B1465" s="247"/>
      <c r="C1465" s="248"/>
      <c r="D1465" s="249" t="s">
        <v>698</v>
      </c>
      <c r="E1465" s="1853" t="str">
        <f>CONCATENATE("Уточнен план ",$C$3)</f>
        <v>Уточнен план 2025</v>
      </c>
      <c r="F1465" s="1854"/>
      <c r="G1465" s="1854"/>
      <c r="H1465" s="1855"/>
      <c r="I1465" s="1856" t="str">
        <f>CONCATENATE("Отчет ",$C$3)</f>
        <v>Отчет 2025</v>
      </c>
      <c r="J1465" s="1857"/>
      <c r="K1465" s="1857"/>
      <c r="L1465" s="1858"/>
      <c r="M1465" s="7" t="str">
        <f>(IF($E1590&lt;&gt;0,$M$2,IF($L1590&lt;&gt;0,$M$2,"")))</f>
        <v/>
      </c>
    </row>
    <row r="1466" spans="1:14" ht="54.95" hidden="1" customHeight="1" thickBot="1">
      <c r="A1466" s="23">
        <v>825</v>
      </c>
      <c r="B1466" s="250" t="s">
        <v>62</v>
      </c>
      <c r="C1466" s="251" t="s">
        <v>459</v>
      </c>
      <c r="D1466" s="252" t="s">
        <v>699</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570" t="str">
        <f>$L$20</f>
        <v>ОТЧЕТ                                    ОБЩО</v>
      </c>
      <c r="M1466" s="7" t="str">
        <f>(IF($E1590&lt;&gt;0,$M$2,IF($L1590&lt;&gt;0,$M$2,"")))</f>
        <v/>
      </c>
    </row>
    <row r="1467" spans="1:14" ht="18.75" hidden="1">
      <c r="A1467" s="23"/>
      <c r="B1467" s="258"/>
      <c r="C1467" s="259"/>
      <c r="D1467" s="260" t="s">
        <v>728</v>
      </c>
      <c r="E1467" s="1442" t="str">
        <f>$E$21</f>
        <v>(1)</v>
      </c>
      <c r="F1467" s="143" t="str">
        <f>$F$21</f>
        <v>(2)</v>
      </c>
      <c r="G1467" s="144" t="str">
        <f>$G$21</f>
        <v>(3)</v>
      </c>
      <c r="H1467" s="145" t="str">
        <f>$H$21</f>
        <v>(4)</v>
      </c>
      <c r="I1467" s="261" t="str">
        <f>$I$21</f>
        <v>(5)</v>
      </c>
      <c r="J1467" s="262" t="str">
        <f>$J$21</f>
        <v>(6)</v>
      </c>
      <c r="K1467" s="263" t="str">
        <f>$K$21</f>
        <v>(7)</v>
      </c>
      <c r="L1467" s="264" t="str">
        <f>$L$21</f>
        <v>(8)</v>
      </c>
      <c r="M1467" s="7" t="str">
        <f>(IF($E1590&lt;&gt;0,$M$2,IF($L1590&lt;&gt;0,$M$2,"")))</f>
        <v/>
      </c>
    </row>
    <row r="1468" spans="1:14" hidden="1">
      <c r="A1468" s="23"/>
      <c r="B1468" s="1439"/>
      <c r="C1468" s="1540" t="e">
        <f>VLOOKUP(D1468,OP_LIST2,2,FALSE)</f>
        <v>#N/A</v>
      </c>
      <c r="D1468" s="1445"/>
      <c r="E1468" s="389"/>
      <c r="F1468" s="1429"/>
      <c r="G1468" s="1430"/>
      <c r="H1468" s="1431"/>
      <c r="I1468" s="1429"/>
      <c r="J1468" s="1430"/>
      <c r="K1468" s="1431"/>
      <c r="L1468" s="1428"/>
      <c r="M1468" s="7" t="str">
        <f>(IF($E1590&lt;&gt;0,$M$2,IF($L1590&lt;&gt;0,$M$2,"")))</f>
        <v/>
      </c>
    </row>
    <row r="1469" spans="1:14" hidden="1">
      <c r="A1469" s="23"/>
      <c r="B1469" s="1608" t="s">
        <v>2003</v>
      </c>
      <c r="C1469" s="1446">
        <f>VLOOKUP(D1470,EBK_DEIN2,2,FALSE)</f>
        <v>2283</v>
      </c>
      <c r="D1469" s="1445" t="s">
        <v>777</v>
      </c>
      <c r="E1469" s="389"/>
      <c r="F1469" s="1432"/>
      <c r="G1469" s="1433"/>
      <c r="H1469" s="1434"/>
      <c r="I1469" s="1432"/>
      <c r="J1469" s="1433"/>
      <c r="K1469" s="1434"/>
      <c r="L1469" s="1428"/>
      <c r="M1469" s="7" t="str">
        <f>(IF($E1590&lt;&gt;0,$M$2,IF($L1590&lt;&gt;0,$M$2,"")))</f>
        <v/>
      </c>
    </row>
    <row r="1470" spans="1:14" ht="31.5" hidden="1">
      <c r="A1470" s="23"/>
      <c r="B1470" s="1438"/>
      <c r="C1470" s="1531">
        <f>+C1469</f>
        <v>2283</v>
      </c>
      <c r="D1470" s="1440" t="s">
        <v>431</v>
      </c>
      <c r="E1470" s="389"/>
      <c r="F1470" s="1432"/>
      <c r="G1470" s="1433"/>
      <c r="H1470" s="1434"/>
      <c r="I1470" s="1432"/>
      <c r="J1470" s="1433"/>
      <c r="K1470" s="1434"/>
      <c r="L1470" s="1428"/>
      <c r="M1470" s="7" t="str">
        <f>(IF($E1590&lt;&gt;0,$M$2,IF($L1590&lt;&gt;0,$M$2,"")))</f>
        <v/>
      </c>
    </row>
    <row r="1471" spans="1:14" hidden="1">
      <c r="A1471" s="23"/>
      <c r="B1471" s="1443"/>
      <c r="C1471" s="1441"/>
      <c r="D1471" s="1444" t="s">
        <v>700</v>
      </c>
      <c r="E1471" s="389"/>
      <c r="F1471" s="1435"/>
      <c r="G1471" s="1436"/>
      <c r="H1471" s="1437"/>
      <c r="I1471" s="1435"/>
      <c r="J1471" s="1436"/>
      <c r="K1471" s="1437"/>
      <c r="L1471" s="1428"/>
      <c r="M1471" s="7" t="str">
        <f>(IF($E1590&lt;&gt;0,$M$2,IF($L1590&lt;&gt;0,$M$2,"")))</f>
        <v/>
      </c>
    </row>
    <row r="1472" spans="1:14" hidden="1">
      <c r="A1472" s="23"/>
      <c r="B1472" s="272">
        <v>100</v>
      </c>
      <c r="C1472" s="1859" t="s">
        <v>729</v>
      </c>
      <c r="D1472" s="1860"/>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730</v>
      </c>
      <c r="E1473" s="281">
        <f>F1473+G1473+H1473</f>
        <v>0</v>
      </c>
      <c r="F1473" s="152">
        <v>0</v>
      </c>
      <c r="G1473" s="153">
        <v>0</v>
      </c>
      <c r="H1473" s="1406">
        <v>0</v>
      </c>
      <c r="I1473" s="152">
        <v>0</v>
      </c>
      <c r="J1473" s="153">
        <v>0</v>
      </c>
      <c r="K1473" s="1406">
        <v>0</v>
      </c>
      <c r="L1473" s="281">
        <f>I1473+J1473+K1473</f>
        <v>0</v>
      </c>
      <c r="M1473" s="12" t="str">
        <f t="shared" ref="M1473:M1536" si="335">(IF($E1473&lt;&gt;0,$M$2,IF($L1473&lt;&gt;0,$M$2,"")))</f>
        <v/>
      </c>
      <c r="N1473" s="13"/>
    </row>
    <row r="1474" spans="1:14" hidden="1">
      <c r="A1474" s="10"/>
      <c r="B1474" s="278"/>
      <c r="C1474" s="285">
        <v>102</v>
      </c>
      <c r="D1474" s="286" t="s">
        <v>731</v>
      </c>
      <c r="E1474" s="287">
        <f>F1474+G1474+H1474</f>
        <v>0</v>
      </c>
      <c r="F1474" s="173">
        <v>0</v>
      </c>
      <c r="G1474" s="174">
        <v>0</v>
      </c>
      <c r="H1474" s="1409">
        <v>0</v>
      </c>
      <c r="I1474" s="173">
        <v>0</v>
      </c>
      <c r="J1474" s="174">
        <v>0</v>
      </c>
      <c r="K1474" s="1409">
        <v>0</v>
      </c>
      <c r="L1474" s="287">
        <f>I1474+J1474+K1474</f>
        <v>0</v>
      </c>
      <c r="M1474" s="12" t="str">
        <f t="shared" si="335"/>
        <v/>
      </c>
      <c r="N1474" s="13"/>
    </row>
    <row r="1475" spans="1:14" hidden="1">
      <c r="A1475" s="10"/>
      <c r="B1475" s="272">
        <v>200</v>
      </c>
      <c r="C1475" s="1851" t="s">
        <v>732</v>
      </c>
      <c r="D1475" s="1852"/>
      <c r="E1475" s="273">
        <f t="shared" ref="E1475:L1475" si="336">SUM(E1476:E1480)</f>
        <v>0</v>
      </c>
      <c r="F1475" s="274">
        <f t="shared" si="336"/>
        <v>0</v>
      </c>
      <c r="G1475" s="275">
        <f t="shared" si="336"/>
        <v>0</v>
      </c>
      <c r="H1475" s="276">
        <f>SUM(H1476:H1480)</f>
        <v>0</v>
      </c>
      <c r="I1475" s="274">
        <f t="shared" si="336"/>
        <v>0</v>
      </c>
      <c r="J1475" s="275">
        <f t="shared" si="336"/>
        <v>0</v>
      </c>
      <c r="K1475" s="276">
        <f t="shared" si="336"/>
        <v>0</v>
      </c>
      <c r="L1475" s="273">
        <f t="shared" si="336"/>
        <v>0</v>
      </c>
      <c r="M1475" s="12" t="str">
        <f t="shared" si="335"/>
        <v/>
      </c>
      <c r="N1475" s="13"/>
    </row>
    <row r="1476" spans="1:14" hidden="1">
      <c r="A1476" s="10"/>
      <c r="B1476" s="291"/>
      <c r="C1476" s="279">
        <v>201</v>
      </c>
      <c r="D1476" s="280" t="s">
        <v>733</v>
      </c>
      <c r="E1476" s="281">
        <f>F1476+G1476+H1476</f>
        <v>0</v>
      </c>
      <c r="F1476" s="152">
        <v>0</v>
      </c>
      <c r="G1476" s="153">
        <v>0</v>
      </c>
      <c r="H1476" s="1406">
        <v>0</v>
      </c>
      <c r="I1476" s="152">
        <v>0</v>
      </c>
      <c r="J1476" s="153">
        <v>0</v>
      </c>
      <c r="K1476" s="1406">
        <v>0</v>
      </c>
      <c r="L1476" s="281">
        <f>I1476+J1476+K1476</f>
        <v>0</v>
      </c>
      <c r="M1476" s="12" t="str">
        <f t="shared" si="335"/>
        <v/>
      </c>
      <c r="N1476" s="13"/>
    </row>
    <row r="1477" spans="1:14" hidden="1">
      <c r="A1477" s="10"/>
      <c r="B1477" s="292"/>
      <c r="C1477" s="293">
        <v>202</v>
      </c>
      <c r="D1477" s="294" t="s">
        <v>734</v>
      </c>
      <c r="E1477" s="295">
        <f>F1477+G1477+H1477</f>
        <v>0</v>
      </c>
      <c r="F1477" s="158">
        <v>0</v>
      </c>
      <c r="G1477" s="159">
        <v>0</v>
      </c>
      <c r="H1477" s="1408">
        <v>0</v>
      </c>
      <c r="I1477" s="158">
        <v>0</v>
      </c>
      <c r="J1477" s="159">
        <v>0</v>
      </c>
      <c r="K1477" s="1408">
        <v>0</v>
      </c>
      <c r="L1477" s="295">
        <f>I1477+J1477+K1477</f>
        <v>0</v>
      </c>
      <c r="M1477" s="12" t="str">
        <f t="shared" si="335"/>
        <v/>
      </c>
      <c r="N1477" s="13"/>
    </row>
    <row r="1478" spans="1:14" ht="31.5" hidden="1">
      <c r="A1478" s="10"/>
      <c r="B1478" s="299"/>
      <c r="C1478" s="293">
        <v>205</v>
      </c>
      <c r="D1478" s="294" t="s">
        <v>585</v>
      </c>
      <c r="E1478" s="295">
        <f>F1478+G1478+H1478</f>
        <v>0</v>
      </c>
      <c r="F1478" s="158">
        <v>0</v>
      </c>
      <c r="G1478" s="159">
        <v>0</v>
      </c>
      <c r="H1478" s="1408">
        <v>0</v>
      </c>
      <c r="I1478" s="158">
        <v>0</v>
      </c>
      <c r="J1478" s="159">
        <v>0</v>
      </c>
      <c r="K1478" s="1408">
        <v>0</v>
      </c>
      <c r="L1478" s="295">
        <f>I1478+J1478+K1478</f>
        <v>0</v>
      </c>
      <c r="M1478" s="12" t="str">
        <f t="shared" si="335"/>
        <v/>
      </c>
      <c r="N1478" s="13"/>
    </row>
    <row r="1479" spans="1:14" hidden="1">
      <c r="A1479" s="10"/>
      <c r="B1479" s="299"/>
      <c r="C1479" s="293">
        <v>208</v>
      </c>
      <c r="D1479" s="300" t="s">
        <v>586</v>
      </c>
      <c r="E1479" s="295">
        <f>F1479+G1479+H1479</f>
        <v>0</v>
      </c>
      <c r="F1479" s="158">
        <v>0</v>
      </c>
      <c r="G1479" s="159">
        <v>0</v>
      </c>
      <c r="H1479" s="1408">
        <v>0</v>
      </c>
      <c r="I1479" s="158">
        <v>0</v>
      </c>
      <c r="J1479" s="159">
        <v>0</v>
      </c>
      <c r="K1479" s="1408">
        <v>0</v>
      </c>
      <c r="L1479" s="295">
        <f>I1479+J1479+K1479</f>
        <v>0</v>
      </c>
      <c r="M1479" s="12" t="str">
        <f t="shared" si="335"/>
        <v/>
      </c>
      <c r="N1479" s="13"/>
    </row>
    <row r="1480" spans="1:14" hidden="1">
      <c r="A1480" s="10"/>
      <c r="B1480" s="291"/>
      <c r="C1480" s="285">
        <v>209</v>
      </c>
      <c r="D1480" s="301" t="s">
        <v>587</v>
      </c>
      <c r="E1480" s="287">
        <f>F1480+G1480+H1480</f>
        <v>0</v>
      </c>
      <c r="F1480" s="173">
        <v>0</v>
      </c>
      <c r="G1480" s="174">
        <v>0</v>
      </c>
      <c r="H1480" s="1409">
        <v>0</v>
      </c>
      <c r="I1480" s="173">
        <v>0</v>
      </c>
      <c r="J1480" s="174">
        <v>0</v>
      </c>
      <c r="K1480" s="1409">
        <v>0</v>
      </c>
      <c r="L1480" s="287">
        <f>I1480+J1480+K1480</f>
        <v>0</v>
      </c>
      <c r="M1480" s="12" t="str">
        <f t="shared" si="335"/>
        <v/>
      </c>
      <c r="N1480" s="13"/>
    </row>
    <row r="1481" spans="1:14" hidden="1">
      <c r="A1481" s="10"/>
      <c r="B1481" s="272">
        <v>500</v>
      </c>
      <c r="C1481" s="1861" t="s">
        <v>188</v>
      </c>
      <c r="D1481" s="1862"/>
      <c r="E1481" s="273">
        <f t="shared" ref="E1481:L1481" si="337">SUM(E1482:E1488)</f>
        <v>0</v>
      </c>
      <c r="F1481" s="274">
        <f t="shared" si="337"/>
        <v>0</v>
      </c>
      <c r="G1481" s="275">
        <f t="shared" si="337"/>
        <v>0</v>
      </c>
      <c r="H1481" s="276">
        <f>SUM(H1482:H1488)</f>
        <v>0</v>
      </c>
      <c r="I1481" s="274">
        <f t="shared" si="337"/>
        <v>0</v>
      </c>
      <c r="J1481" s="275">
        <f t="shared" si="337"/>
        <v>0</v>
      </c>
      <c r="K1481" s="276">
        <f t="shared" si="337"/>
        <v>0</v>
      </c>
      <c r="L1481" s="273">
        <f t="shared" si="337"/>
        <v>0</v>
      </c>
      <c r="M1481" s="12" t="str">
        <f t="shared" si="335"/>
        <v/>
      </c>
      <c r="N1481" s="13"/>
    </row>
    <row r="1482" spans="1:14" ht="18" hidden="1" customHeight="1">
      <c r="A1482" s="10"/>
      <c r="B1482" s="291"/>
      <c r="C1482" s="302">
        <v>551</v>
      </c>
      <c r="D1482" s="303" t="s">
        <v>189</v>
      </c>
      <c r="E1482" s="281">
        <f t="shared" ref="E1482:E1489" si="338">F1482+G1482+H1482</f>
        <v>0</v>
      </c>
      <c r="F1482" s="152">
        <v>0</v>
      </c>
      <c r="G1482" s="153">
        <v>0</v>
      </c>
      <c r="H1482" s="1406">
        <v>0</v>
      </c>
      <c r="I1482" s="152">
        <v>0</v>
      </c>
      <c r="J1482" s="153">
        <v>0</v>
      </c>
      <c r="K1482" s="1406">
        <v>0</v>
      </c>
      <c r="L1482" s="281">
        <f t="shared" ref="L1482:L1489" si="339">I1482+J1482+K1482</f>
        <v>0</v>
      </c>
      <c r="M1482" s="12" t="str">
        <f t="shared" si="335"/>
        <v/>
      </c>
      <c r="N1482" s="13"/>
    </row>
    <row r="1483" spans="1:14" hidden="1">
      <c r="A1483" s="10"/>
      <c r="B1483" s="291"/>
      <c r="C1483" s="304">
        <v>552</v>
      </c>
      <c r="D1483" s="305" t="s">
        <v>893</v>
      </c>
      <c r="E1483" s="295">
        <f t="shared" si="338"/>
        <v>0</v>
      </c>
      <c r="F1483" s="158">
        <v>0</v>
      </c>
      <c r="G1483" s="159">
        <v>0</v>
      </c>
      <c r="H1483" s="1408">
        <v>0</v>
      </c>
      <c r="I1483" s="158">
        <v>0</v>
      </c>
      <c r="J1483" s="159">
        <v>0</v>
      </c>
      <c r="K1483" s="1408">
        <v>0</v>
      </c>
      <c r="L1483" s="295">
        <f t="shared" si="339"/>
        <v>0</v>
      </c>
      <c r="M1483" s="12" t="str">
        <f t="shared" si="335"/>
        <v/>
      </c>
      <c r="N1483" s="13"/>
    </row>
    <row r="1484" spans="1:14" hidden="1">
      <c r="A1484" s="10"/>
      <c r="B1484" s="306"/>
      <c r="C1484" s="304">
        <v>558</v>
      </c>
      <c r="D1484" s="307" t="s">
        <v>855</v>
      </c>
      <c r="E1484" s="295">
        <f>F1484+G1484+H1484</f>
        <v>0</v>
      </c>
      <c r="F1484" s="484">
        <v>0</v>
      </c>
      <c r="G1484" s="485">
        <v>0</v>
      </c>
      <c r="H1484" s="160">
        <v>0</v>
      </c>
      <c r="I1484" s="484">
        <v>0</v>
      </c>
      <c r="J1484" s="485">
        <v>0</v>
      </c>
      <c r="K1484" s="160">
        <v>0</v>
      </c>
      <c r="L1484" s="295">
        <f>I1484+J1484+K1484</f>
        <v>0</v>
      </c>
      <c r="M1484" s="12" t="str">
        <f t="shared" si="335"/>
        <v/>
      </c>
      <c r="N1484" s="13"/>
    </row>
    <row r="1485" spans="1:14" hidden="1">
      <c r="A1485" s="10"/>
      <c r="B1485" s="306"/>
      <c r="C1485" s="304">
        <v>560</v>
      </c>
      <c r="D1485" s="307" t="s">
        <v>190</v>
      </c>
      <c r="E1485" s="295">
        <f t="shared" si="338"/>
        <v>0</v>
      </c>
      <c r="F1485" s="158">
        <v>0</v>
      </c>
      <c r="G1485" s="159">
        <v>0</v>
      </c>
      <c r="H1485" s="1408">
        <v>0</v>
      </c>
      <c r="I1485" s="158">
        <v>0</v>
      </c>
      <c r="J1485" s="159">
        <v>0</v>
      </c>
      <c r="K1485" s="1408">
        <v>0</v>
      </c>
      <c r="L1485" s="295">
        <f t="shared" si="339"/>
        <v>0</v>
      </c>
      <c r="M1485" s="12" t="str">
        <f t="shared" si="335"/>
        <v/>
      </c>
      <c r="N1485" s="13"/>
    </row>
    <row r="1486" spans="1:14" hidden="1">
      <c r="A1486" s="10"/>
      <c r="B1486" s="306"/>
      <c r="C1486" s="304">
        <v>580</v>
      </c>
      <c r="D1486" s="305" t="s">
        <v>191</v>
      </c>
      <c r="E1486" s="295">
        <f t="shared" si="338"/>
        <v>0</v>
      </c>
      <c r="F1486" s="158">
        <v>0</v>
      </c>
      <c r="G1486" s="159">
        <v>0</v>
      </c>
      <c r="H1486" s="1408">
        <v>0</v>
      </c>
      <c r="I1486" s="158">
        <v>0</v>
      </c>
      <c r="J1486" s="159">
        <v>0</v>
      </c>
      <c r="K1486" s="1408">
        <v>0</v>
      </c>
      <c r="L1486" s="295">
        <f t="shared" si="339"/>
        <v>0</v>
      </c>
      <c r="M1486" s="12" t="str">
        <f t="shared" si="335"/>
        <v/>
      </c>
      <c r="N1486" s="13"/>
    </row>
    <row r="1487" spans="1:14" hidden="1">
      <c r="A1487" s="10"/>
      <c r="B1487" s="291"/>
      <c r="C1487" s="304">
        <v>588</v>
      </c>
      <c r="D1487" s="305" t="s">
        <v>857</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863" t="s">
        <v>193</v>
      </c>
      <c r="D1489" s="1864"/>
      <c r="E1489" s="310">
        <f t="shared" si="338"/>
        <v>0</v>
      </c>
      <c r="F1489" s="1410"/>
      <c r="G1489" s="1411"/>
      <c r="H1489" s="1412"/>
      <c r="I1489" s="1410"/>
      <c r="J1489" s="1411"/>
      <c r="K1489" s="1412"/>
      <c r="L1489" s="310">
        <f t="shared" si="339"/>
        <v>0</v>
      </c>
      <c r="M1489" s="12" t="str">
        <f t="shared" si="335"/>
        <v/>
      </c>
      <c r="N1489" s="13"/>
    </row>
    <row r="1490" spans="1:14" hidden="1">
      <c r="A1490" s="23">
        <v>10</v>
      </c>
      <c r="B1490" s="272">
        <v>1000</v>
      </c>
      <c r="C1490" s="1851" t="s">
        <v>194</v>
      </c>
      <c r="D1490" s="1852"/>
      <c r="E1490" s="310">
        <f t="shared" ref="E1490:L1490" si="340">SUM(E1491:E1507)</f>
        <v>0</v>
      </c>
      <c r="F1490" s="274">
        <f t="shared" si="340"/>
        <v>0</v>
      </c>
      <c r="G1490" s="275">
        <f t="shared" si="340"/>
        <v>0</v>
      </c>
      <c r="H1490" s="276">
        <f>SUM(H1491:H1507)</f>
        <v>0</v>
      </c>
      <c r="I1490" s="274">
        <f t="shared" si="340"/>
        <v>0</v>
      </c>
      <c r="J1490" s="275">
        <f t="shared" si="340"/>
        <v>0</v>
      </c>
      <c r="K1490" s="276">
        <f t="shared" si="340"/>
        <v>0</v>
      </c>
      <c r="L1490" s="310">
        <f t="shared" si="340"/>
        <v>0</v>
      </c>
      <c r="M1490" s="12" t="str">
        <f t="shared" si="335"/>
        <v/>
      </c>
      <c r="N1490" s="13"/>
    </row>
    <row r="1491" spans="1:14" hidden="1">
      <c r="A1491" s="23">
        <v>15</v>
      </c>
      <c r="B1491" s="292"/>
      <c r="C1491" s="279">
        <v>1011</v>
      </c>
      <c r="D1491" s="311" t="s">
        <v>195</v>
      </c>
      <c r="E1491" s="281">
        <f t="shared" ref="E1491:E1507" si="341">F1491+G1491+H1491</f>
        <v>0</v>
      </c>
      <c r="F1491" s="152">
        <v>0</v>
      </c>
      <c r="G1491" s="153">
        <v>0</v>
      </c>
      <c r="H1491" s="1406">
        <v>0</v>
      </c>
      <c r="I1491" s="152">
        <v>0</v>
      </c>
      <c r="J1491" s="153">
        <v>0</v>
      </c>
      <c r="K1491" s="1406">
        <v>0</v>
      </c>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v>0</v>
      </c>
      <c r="G1492" s="159">
        <v>0</v>
      </c>
      <c r="H1492" s="1408">
        <v>0</v>
      </c>
      <c r="I1492" s="158">
        <v>0</v>
      </c>
      <c r="J1492" s="159">
        <v>0</v>
      </c>
      <c r="K1492" s="1408">
        <v>0</v>
      </c>
      <c r="L1492" s="295">
        <f t="shared" si="342"/>
        <v>0</v>
      </c>
      <c r="M1492" s="12" t="str">
        <f t="shared" si="335"/>
        <v/>
      </c>
      <c r="N1492" s="13"/>
    </row>
    <row r="1493" spans="1:14" hidden="1">
      <c r="A1493" s="23">
        <v>40</v>
      </c>
      <c r="B1493" s="292"/>
      <c r="C1493" s="293">
        <v>1013</v>
      </c>
      <c r="D1493" s="294" t="s">
        <v>197</v>
      </c>
      <c r="E1493" s="295">
        <f t="shared" si="341"/>
        <v>0</v>
      </c>
      <c r="F1493" s="158">
        <v>0</v>
      </c>
      <c r="G1493" s="159">
        <v>0</v>
      </c>
      <c r="H1493" s="1408">
        <v>0</v>
      </c>
      <c r="I1493" s="158">
        <v>0</v>
      </c>
      <c r="J1493" s="159">
        <v>0</v>
      </c>
      <c r="K1493" s="1408">
        <v>0</v>
      </c>
      <c r="L1493" s="295">
        <f t="shared" si="342"/>
        <v>0</v>
      </c>
      <c r="M1493" s="12" t="str">
        <f t="shared" si="335"/>
        <v/>
      </c>
      <c r="N1493" s="13"/>
    </row>
    <row r="1494" spans="1:14" hidden="1">
      <c r="A1494" s="23">
        <v>45</v>
      </c>
      <c r="B1494" s="292"/>
      <c r="C1494" s="293">
        <v>1014</v>
      </c>
      <c r="D1494" s="294" t="s">
        <v>198</v>
      </c>
      <c r="E1494" s="295">
        <f t="shared" si="341"/>
        <v>0</v>
      </c>
      <c r="F1494" s="158">
        <v>0</v>
      </c>
      <c r="G1494" s="159">
        <v>0</v>
      </c>
      <c r="H1494" s="1408">
        <v>0</v>
      </c>
      <c r="I1494" s="158">
        <v>0</v>
      </c>
      <c r="J1494" s="159">
        <v>0</v>
      </c>
      <c r="K1494" s="1408">
        <v>0</v>
      </c>
      <c r="L1494" s="295">
        <f t="shared" si="342"/>
        <v>0</v>
      </c>
      <c r="M1494" s="12" t="str">
        <f t="shared" si="335"/>
        <v/>
      </c>
      <c r="N1494" s="13"/>
    </row>
    <row r="1495" spans="1:14" hidden="1">
      <c r="A1495" s="23">
        <v>50</v>
      </c>
      <c r="B1495" s="292"/>
      <c r="C1495" s="293">
        <v>1015</v>
      </c>
      <c r="D1495" s="294" t="s">
        <v>199</v>
      </c>
      <c r="E1495" s="295">
        <f t="shared" si="341"/>
        <v>0</v>
      </c>
      <c r="F1495" s="158">
        <v>0</v>
      </c>
      <c r="G1495" s="159">
        <v>0</v>
      </c>
      <c r="H1495" s="1408">
        <v>0</v>
      </c>
      <c r="I1495" s="158">
        <v>0</v>
      </c>
      <c r="J1495" s="159">
        <v>0</v>
      </c>
      <c r="K1495" s="1408">
        <v>0</v>
      </c>
      <c r="L1495" s="295">
        <f t="shared" si="342"/>
        <v>0</v>
      </c>
      <c r="M1495" s="12" t="str">
        <f t="shared" si="335"/>
        <v/>
      </c>
      <c r="N1495" s="13"/>
    </row>
    <row r="1496" spans="1:14" hidden="1">
      <c r="A1496" s="23">
        <v>55</v>
      </c>
      <c r="B1496" s="292"/>
      <c r="C1496" s="312">
        <v>1016</v>
      </c>
      <c r="D1496" s="313" t="s">
        <v>200</v>
      </c>
      <c r="E1496" s="314">
        <f t="shared" si="341"/>
        <v>0</v>
      </c>
      <c r="F1496" s="164">
        <v>0</v>
      </c>
      <c r="G1496" s="165">
        <v>0</v>
      </c>
      <c r="H1496" s="1407">
        <v>0</v>
      </c>
      <c r="I1496" s="164">
        <v>0</v>
      </c>
      <c r="J1496" s="165">
        <v>0</v>
      </c>
      <c r="K1496" s="1407">
        <v>0</v>
      </c>
      <c r="L1496" s="314">
        <f t="shared" si="342"/>
        <v>0</v>
      </c>
      <c r="M1496" s="12" t="str">
        <f t="shared" si="335"/>
        <v/>
      </c>
      <c r="N1496" s="13"/>
    </row>
    <row r="1497" spans="1:14" hidden="1">
      <c r="A1497" s="23">
        <v>60</v>
      </c>
      <c r="B1497" s="278"/>
      <c r="C1497" s="318">
        <v>1020</v>
      </c>
      <c r="D1497" s="319" t="s">
        <v>201</v>
      </c>
      <c r="E1497" s="320">
        <f t="shared" si="341"/>
        <v>0</v>
      </c>
      <c r="F1497" s="450">
        <v>0</v>
      </c>
      <c r="G1497" s="451">
        <v>0</v>
      </c>
      <c r="H1497" s="1416">
        <v>0</v>
      </c>
      <c r="I1497" s="450">
        <v>0</v>
      </c>
      <c r="J1497" s="451">
        <v>0</v>
      </c>
      <c r="K1497" s="1416">
        <v>0</v>
      </c>
      <c r="L1497" s="320">
        <f t="shared" si="342"/>
        <v>0</v>
      </c>
      <c r="M1497" s="12" t="str">
        <f t="shared" si="335"/>
        <v/>
      </c>
      <c r="N1497" s="13"/>
    </row>
    <row r="1498" spans="1:14" hidden="1">
      <c r="A1498" s="22">
        <v>65</v>
      </c>
      <c r="B1498" s="292"/>
      <c r="C1498" s="324">
        <v>1030</v>
      </c>
      <c r="D1498" s="325" t="s">
        <v>202</v>
      </c>
      <c r="E1498" s="326">
        <f t="shared" si="341"/>
        <v>0</v>
      </c>
      <c r="F1498" s="445">
        <v>0</v>
      </c>
      <c r="G1498" s="446">
        <v>0</v>
      </c>
      <c r="H1498" s="1413">
        <v>0</v>
      </c>
      <c r="I1498" s="445">
        <v>0</v>
      </c>
      <c r="J1498" s="446">
        <v>0</v>
      </c>
      <c r="K1498" s="1413">
        <v>0</v>
      </c>
      <c r="L1498" s="326">
        <f t="shared" si="342"/>
        <v>0</v>
      </c>
      <c r="M1498" s="12" t="str">
        <f t="shared" si="335"/>
        <v/>
      </c>
      <c r="N1498" s="13"/>
    </row>
    <row r="1499" spans="1:14" hidden="1">
      <c r="A1499" s="23">
        <v>70</v>
      </c>
      <c r="B1499" s="292"/>
      <c r="C1499" s="318">
        <v>1051</v>
      </c>
      <c r="D1499" s="331" t="s">
        <v>203</v>
      </c>
      <c r="E1499" s="320">
        <f t="shared" si="341"/>
        <v>0</v>
      </c>
      <c r="F1499" s="450">
        <v>0</v>
      </c>
      <c r="G1499" s="451">
        <v>0</v>
      </c>
      <c r="H1499" s="1416">
        <v>0</v>
      </c>
      <c r="I1499" s="450">
        <v>0</v>
      </c>
      <c r="J1499" s="451">
        <v>0</v>
      </c>
      <c r="K1499" s="1416">
        <v>0</v>
      </c>
      <c r="L1499" s="320">
        <f t="shared" si="342"/>
        <v>0</v>
      </c>
      <c r="M1499" s="12" t="str">
        <f t="shared" si="335"/>
        <v/>
      </c>
      <c r="N1499" s="13"/>
    </row>
    <row r="1500" spans="1:14" hidden="1">
      <c r="A1500" s="23">
        <v>75</v>
      </c>
      <c r="B1500" s="292"/>
      <c r="C1500" s="293">
        <v>1052</v>
      </c>
      <c r="D1500" s="294" t="s">
        <v>204</v>
      </c>
      <c r="E1500" s="295">
        <f t="shared" si="341"/>
        <v>0</v>
      </c>
      <c r="F1500" s="158">
        <v>0</v>
      </c>
      <c r="G1500" s="159"/>
      <c r="H1500" s="1408"/>
      <c r="I1500" s="158">
        <v>0</v>
      </c>
      <c r="J1500" s="159"/>
      <c r="K1500" s="1408"/>
      <c r="L1500" s="295">
        <f t="shared" si="342"/>
        <v>0</v>
      </c>
      <c r="M1500" s="12" t="str">
        <f t="shared" si="335"/>
        <v/>
      </c>
      <c r="N1500" s="13"/>
    </row>
    <row r="1501" spans="1:14" hidden="1">
      <c r="A1501" s="23">
        <v>80</v>
      </c>
      <c r="B1501" s="292"/>
      <c r="C1501" s="324">
        <v>1053</v>
      </c>
      <c r="D1501" s="325" t="s">
        <v>858</v>
      </c>
      <c r="E1501" s="326">
        <f t="shared" si="341"/>
        <v>0</v>
      </c>
      <c r="F1501" s="445"/>
      <c r="G1501" s="446"/>
      <c r="H1501" s="1413"/>
      <c r="I1501" s="445"/>
      <c r="J1501" s="446"/>
      <c r="K1501" s="1413"/>
      <c r="L1501" s="326">
        <f t="shared" si="342"/>
        <v>0</v>
      </c>
      <c r="M1501" s="12" t="str">
        <f t="shared" si="335"/>
        <v/>
      </c>
      <c r="N1501" s="13"/>
    </row>
    <row r="1502" spans="1:14" hidden="1">
      <c r="A1502" s="23">
        <v>80</v>
      </c>
      <c r="B1502" s="292"/>
      <c r="C1502" s="318">
        <v>1062</v>
      </c>
      <c r="D1502" s="319" t="s">
        <v>205</v>
      </c>
      <c r="E1502" s="320">
        <f t="shared" si="341"/>
        <v>0</v>
      </c>
      <c r="F1502" s="450">
        <v>0</v>
      </c>
      <c r="G1502" s="451">
        <v>0</v>
      </c>
      <c r="H1502" s="1416">
        <v>0</v>
      </c>
      <c r="I1502" s="450">
        <v>0</v>
      </c>
      <c r="J1502" s="451">
        <v>0</v>
      </c>
      <c r="K1502" s="1416">
        <v>0</v>
      </c>
      <c r="L1502" s="320">
        <f t="shared" si="342"/>
        <v>0</v>
      </c>
      <c r="M1502" s="12" t="str">
        <f t="shared" si="335"/>
        <v/>
      </c>
      <c r="N1502" s="13"/>
    </row>
    <row r="1503" spans="1:14" hidden="1">
      <c r="A1503" s="23">
        <v>85</v>
      </c>
      <c r="B1503" s="292"/>
      <c r="C1503" s="324">
        <v>1063</v>
      </c>
      <c r="D1503" s="332" t="s">
        <v>786</v>
      </c>
      <c r="E1503" s="326">
        <f t="shared" si="341"/>
        <v>0</v>
      </c>
      <c r="F1503" s="445">
        <v>0</v>
      </c>
      <c r="G1503" s="446">
        <v>0</v>
      </c>
      <c r="H1503" s="1413">
        <v>0</v>
      </c>
      <c r="I1503" s="445">
        <v>0</v>
      </c>
      <c r="J1503" s="446">
        <v>0</v>
      </c>
      <c r="K1503" s="1413">
        <v>0</v>
      </c>
      <c r="L1503" s="326">
        <f t="shared" si="342"/>
        <v>0</v>
      </c>
      <c r="M1503" s="12" t="str">
        <f t="shared" si="335"/>
        <v/>
      </c>
      <c r="N1503" s="13"/>
    </row>
    <row r="1504" spans="1:14" hidden="1">
      <c r="A1504" s="23">
        <v>90</v>
      </c>
      <c r="B1504" s="292"/>
      <c r="C1504" s="333">
        <v>1069</v>
      </c>
      <c r="D1504" s="334" t="s">
        <v>206</v>
      </c>
      <c r="E1504" s="335">
        <f t="shared" si="341"/>
        <v>0</v>
      </c>
      <c r="F1504" s="589">
        <v>0</v>
      </c>
      <c r="G1504" s="590">
        <v>0</v>
      </c>
      <c r="H1504" s="1415">
        <v>0</v>
      </c>
      <c r="I1504" s="589">
        <v>0</v>
      </c>
      <c r="J1504" s="590">
        <v>0</v>
      </c>
      <c r="K1504" s="1415">
        <v>0</v>
      </c>
      <c r="L1504" s="335">
        <f t="shared" si="342"/>
        <v>0</v>
      </c>
      <c r="M1504" s="12" t="str">
        <f t="shared" si="335"/>
        <v/>
      </c>
      <c r="N1504" s="13"/>
    </row>
    <row r="1505" spans="1:14" hidden="1">
      <c r="A1505" s="23">
        <v>90</v>
      </c>
      <c r="B1505" s="278"/>
      <c r="C1505" s="318">
        <v>1091</v>
      </c>
      <c r="D1505" s="331" t="s">
        <v>894</v>
      </c>
      <c r="E1505" s="320">
        <f t="shared" si="341"/>
        <v>0</v>
      </c>
      <c r="F1505" s="450">
        <v>0</v>
      </c>
      <c r="G1505" s="451">
        <v>0</v>
      </c>
      <c r="H1505" s="1416">
        <v>0</v>
      </c>
      <c r="I1505" s="450">
        <v>0</v>
      </c>
      <c r="J1505" s="451">
        <v>0</v>
      </c>
      <c r="K1505" s="1416">
        <v>0</v>
      </c>
      <c r="L1505" s="320">
        <f t="shared" si="342"/>
        <v>0</v>
      </c>
      <c r="M1505" s="12" t="str">
        <f t="shared" si="335"/>
        <v/>
      </c>
      <c r="N1505" s="13"/>
    </row>
    <row r="1506" spans="1:14" hidden="1">
      <c r="A1506" s="22">
        <v>115</v>
      </c>
      <c r="B1506" s="292"/>
      <c r="C1506" s="293">
        <v>1092</v>
      </c>
      <c r="D1506" s="294" t="s">
        <v>298</v>
      </c>
      <c r="E1506" s="295">
        <f t="shared" si="341"/>
        <v>0</v>
      </c>
      <c r="F1506" s="158">
        <v>0</v>
      </c>
      <c r="G1506" s="159">
        <v>0</v>
      </c>
      <c r="H1506" s="1408">
        <v>0</v>
      </c>
      <c r="I1506" s="158">
        <v>0</v>
      </c>
      <c r="J1506" s="159">
        <v>0</v>
      </c>
      <c r="K1506" s="1408">
        <v>0</v>
      </c>
      <c r="L1506" s="295">
        <f t="shared" si="342"/>
        <v>0</v>
      </c>
      <c r="M1506" s="12" t="str">
        <f t="shared" si="335"/>
        <v/>
      </c>
      <c r="N1506" s="13"/>
    </row>
    <row r="1507" spans="1:14" hidden="1">
      <c r="A1507" s="22">
        <v>125</v>
      </c>
      <c r="B1507" s="292"/>
      <c r="C1507" s="285">
        <v>1098</v>
      </c>
      <c r="D1507" s="339" t="s">
        <v>207</v>
      </c>
      <c r="E1507" s="287">
        <f t="shared" si="341"/>
        <v>0</v>
      </c>
      <c r="F1507" s="173">
        <v>0</v>
      </c>
      <c r="G1507" s="174">
        <v>0</v>
      </c>
      <c r="H1507" s="1409">
        <v>0</v>
      </c>
      <c r="I1507" s="173">
        <v>0</v>
      </c>
      <c r="J1507" s="174">
        <v>0</v>
      </c>
      <c r="K1507" s="1409">
        <v>0</v>
      </c>
      <c r="L1507" s="287">
        <f t="shared" si="342"/>
        <v>0</v>
      </c>
      <c r="M1507" s="12" t="str">
        <f t="shared" si="335"/>
        <v/>
      </c>
      <c r="N1507" s="13"/>
    </row>
    <row r="1508" spans="1:14" hidden="1">
      <c r="A1508" s="23">
        <v>130</v>
      </c>
      <c r="B1508" s="272">
        <v>1900</v>
      </c>
      <c r="C1508" s="1845" t="s">
        <v>265</v>
      </c>
      <c r="D1508" s="1846"/>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895</v>
      </c>
      <c r="E1509" s="281">
        <f>F1509+G1509+H1509</f>
        <v>0</v>
      </c>
      <c r="F1509" s="152">
        <v>0</v>
      </c>
      <c r="G1509" s="153">
        <v>0</v>
      </c>
      <c r="H1509" s="1406">
        <v>0</v>
      </c>
      <c r="I1509" s="152">
        <v>0</v>
      </c>
      <c r="J1509" s="153">
        <v>0</v>
      </c>
      <c r="K1509" s="1406">
        <v>0</v>
      </c>
      <c r="L1509" s="281">
        <f>I1509+J1509+K1509</f>
        <v>0</v>
      </c>
      <c r="M1509" s="12" t="str">
        <f t="shared" si="335"/>
        <v/>
      </c>
      <c r="N1509" s="13"/>
    </row>
    <row r="1510" spans="1:14" hidden="1">
      <c r="A1510" s="23">
        <v>140</v>
      </c>
      <c r="B1510" s="341"/>
      <c r="C1510" s="293">
        <v>1981</v>
      </c>
      <c r="D1510" s="342" t="s">
        <v>896</v>
      </c>
      <c r="E1510" s="295">
        <f>F1510+G1510+H1510</f>
        <v>0</v>
      </c>
      <c r="F1510" s="158">
        <v>0</v>
      </c>
      <c r="G1510" s="159">
        <v>0</v>
      </c>
      <c r="H1510" s="1408">
        <v>0</v>
      </c>
      <c r="I1510" s="158">
        <v>0</v>
      </c>
      <c r="J1510" s="159">
        <v>0</v>
      </c>
      <c r="K1510" s="1408">
        <v>0</v>
      </c>
      <c r="L1510" s="295">
        <f>I1510+J1510+K1510</f>
        <v>0</v>
      </c>
      <c r="M1510" s="12" t="str">
        <f t="shared" si="335"/>
        <v/>
      </c>
      <c r="N1510" s="13"/>
    </row>
    <row r="1511" spans="1:14" hidden="1">
      <c r="A1511" s="23">
        <v>145</v>
      </c>
      <c r="B1511" s="292"/>
      <c r="C1511" s="285">
        <v>1991</v>
      </c>
      <c r="D1511" s="343" t="s">
        <v>897</v>
      </c>
      <c r="E1511" s="287">
        <f>F1511+G1511+H1511</f>
        <v>0</v>
      </c>
      <c r="F1511" s="173"/>
      <c r="G1511" s="174">
        <v>0</v>
      </c>
      <c r="H1511" s="1409">
        <v>0</v>
      </c>
      <c r="I1511" s="173"/>
      <c r="J1511" s="174">
        <v>0</v>
      </c>
      <c r="K1511" s="1409">
        <v>0</v>
      </c>
      <c r="L1511" s="287">
        <f>I1511+J1511+K1511</f>
        <v>0</v>
      </c>
      <c r="M1511" s="12" t="str">
        <f t="shared" si="335"/>
        <v/>
      </c>
      <c r="N1511" s="13"/>
    </row>
    <row r="1512" spans="1:14" hidden="1">
      <c r="A1512" s="23">
        <v>150</v>
      </c>
      <c r="B1512" s="272">
        <v>2100</v>
      </c>
      <c r="C1512" s="1845" t="s">
        <v>707</v>
      </c>
      <c r="D1512" s="1846"/>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v>0</v>
      </c>
      <c r="G1513" s="153">
        <v>0</v>
      </c>
      <c r="H1513" s="1406">
        <v>0</v>
      </c>
      <c r="I1513" s="152">
        <v>0</v>
      </c>
      <c r="J1513" s="153">
        <v>0</v>
      </c>
      <c r="K1513" s="1406">
        <v>0</v>
      </c>
      <c r="L1513" s="281">
        <f>I1513+J1513+K1513</f>
        <v>0</v>
      </c>
      <c r="M1513" s="12" t="str">
        <f t="shared" si="335"/>
        <v/>
      </c>
      <c r="N1513" s="13"/>
    </row>
    <row r="1514" spans="1:14" hidden="1">
      <c r="A1514" s="23">
        <v>160</v>
      </c>
      <c r="B1514" s="341"/>
      <c r="C1514" s="293">
        <v>2120</v>
      </c>
      <c r="D1514" s="300" t="s">
        <v>209</v>
      </c>
      <c r="E1514" s="295">
        <f>F1514+G1514+H1514</f>
        <v>0</v>
      </c>
      <c r="F1514" s="158">
        <v>0</v>
      </c>
      <c r="G1514" s="159">
        <v>0</v>
      </c>
      <c r="H1514" s="1408">
        <v>0</v>
      </c>
      <c r="I1514" s="158">
        <v>0</v>
      </c>
      <c r="J1514" s="159">
        <v>0</v>
      </c>
      <c r="K1514" s="1408">
        <v>0</v>
      </c>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v>0</v>
      </c>
      <c r="G1517" s="174">
        <v>0</v>
      </c>
      <c r="H1517" s="1409">
        <v>0</v>
      </c>
      <c r="I1517" s="173">
        <v>0</v>
      </c>
      <c r="J1517" s="174">
        <v>0</v>
      </c>
      <c r="K1517" s="1409">
        <v>0</v>
      </c>
      <c r="L1517" s="287">
        <f>I1517+J1517+K1517</f>
        <v>0</v>
      </c>
      <c r="M1517" s="12" t="str">
        <f t="shared" si="335"/>
        <v/>
      </c>
      <c r="N1517" s="13"/>
    </row>
    <row r="1518" spans="1:14" hidden="1">
      <c r="A1518" s="23">
        <v>185</v>
      </c>
      <c r="B1518" s="272">
        <v>2200</v>
      </c>
      <c r="C1518" s="1845" t="s">
        <v>213</v>
      </c>
      <c r="D1518" s="1846"/>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299</v>
      </c>
      <c r="E1519" s="281">
        <f>F1519+G1519+H1519</f>
        <v>0</v>
      </c>
      <c r="F1519" s="152">
        <v>0</v>
      </c>
      <c r="G1519" s="153">
        <v>0</v>
      </c>
      <c r="H1519" s="1406">
        <v>0</v>
      </c>
      <c r="I1519" s="152">
        <v>0</v>
      </c>
      <c r="J1519" s="153">
        <v>0</v>
      </c>
      <c r="K1519" s="1406">
        <v>0</v>
      </c>
      <c r="L1519" s="281">
        <f>I1519+J1519+K1519</f>
        <v>0</v>
      </c>
      <c r="M1519" s="12" t="str">
        <f t="shared" si="335"/>
        <v/>
      </c>
      <c r="N1519" s="13"/>
    </row>
    <row r="1520" spans="1:14" hidden="1">
      <c r="A1520" s="23">
        <v>200</v>
      </c>
      <c r="B1520" s="292"/>
      <c r="C1520" s="285">
        <v>2224</v>
      </c>
      <c r="D1520" s="286" t="s">
        <v>214</v>
      </c>
      <c r="E1520" s="287">
        <f>F1520+G1520+H1520</f>
        <v>0</v>
      </c>
      <c r="F1520" s="173">
        <v>0</v>
      </c>
      <c r="G1520" s="174">
        <v>0</v>
      </c>
      <c r="H1520" s="1409">
        <v>0</v>
      </c>
      <c r="I1520" s="173">
        <v>0</v>
      </c>
      <c r="J1520" s="174">
        <v>0</v>
      </c>
      <c r="K1520" s="1409">
        <v>0</v>
      </c>
      <c r="L1520" s="287">
        <f>I1520+J1520+K1520</f>
        <v>0</v>
      </c>
      <c r="M1520" s="12" t="str">
        <f t="shared" si="335"/>
        <v/>
      </c>
      <c r="N1520" s="13"/>
    </row>
    <row r="1521" spans="1:14" hidden="1">
      <c r="A1521" s="23">
        <v>200</v>
      </c>
      <c r="B1521" s="272">
        <v>2500</v>
      </c>
      <c r="C1521" s="1845" t="s">
        <v>215</v>
      </c>
      <c r="D1521" s="1846"/>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849" t="s">
        <v>216</v>
      </c>
      <c r="D1522" s="1850"/>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849" t="s">
        <v>217</v>
      </c>
      <c r="D1523" s="1850"/>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849" t="s">
        <v>1643</v>
      </c>
      <c r="D1524" s="1850"/>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2078</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2079</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2080</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845" t="s">
        <v>218</v>
      </c>
      <c r="D1528" s="1846"/>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1935</v>
      </c>
      <c r="E1529" s="281">
        <f>F1529+G1529+H1529</f>
        <v>0</v>
      </c>
      <c r="F1529" s="152">
        <v>0</v>
      </c>
      <c r="G1529" s="153"/>
      <c r="H1529" s="1406"/>
      <c r="I1529" s="152">
        <v>0</v>
      </c>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1954</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1985</v>
      </c>
      <c r="D1537" s="1759"/>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701</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2081</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1996</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845" t="s">
        <v>227</v>
      </c>
      <c r="D1543" s="1846"/>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845" t="s">
        <v>228</v>
      </c>
      <c r="D1544" s="1846"/>
      <c r="E1544" s="310">
        <f t="shared" si="352"/>
        <v>0</v>
      </c>
      <c r="F1544" s="1410">
        <v>0</v>
      </c>
      <c r="G1544" s="1411">
        <v>0</v>
      </c>
      <c r="H1544" s="1412">
        <v>0</v>
      </c>
      <c r="I1544" s="1410">
        <v>0</v>
      </c>
      <c r="J1544" s="1411">
        <v>0</v>
      </c>
      <c r="K1544" s="1412">
        <v>0</v>
      </c>
      <c r="L1544" s="310">
        <f t="shared" si="353"/>
        <v>0</v>
      </c>
      <c r="M1544" s="12" t="str">
        <f t="shared" si="351"/>
        <v/>
      </c>
      <c r="N1544" s="13"/>
    </row>
    <row r="1545" spans="1:14" hidden="1">
      <c r="A1545" s="22">
        <v>350</v>
      </c>
      <c r="B1545" s="272">
        <v>4100</v>
      </c>
      <c r="C1545" s="1845" t="s">
        <v>229</v>
      </c>
      <c r="D1545" s="1846"/>
      <c r="E1545" s="310">
        <f t="shared" si="352"/>
        <v>0</v>
      </c>
      <c r="F1545" s="1459">
        <v>0</v>
      </c>
      <c r="G1545" s="1459">
        <v>0</v>
      </c>
      <c r="H1545" s="1460">
        <v>0</v>
      </c>
      <c r="I1545" s="1606">
        <v>0</v>
      </c>
      <c r="J1545" s="1459">
        <v>0</v>
      </c>
      <c r="K1545" s="1459">
        <v>0</v>
      </c>
      <c r="L1545" s="310">
        <f t="shared" si="353"/>
        <v>0</v>
      </c>
      <c r="M1545" s="12" t="str">
        <f t="shared" si="351"/>
        <v/>
      </c>
      <c r="N1545" s="13"/>
    </row>
    <row r="1546" spans="1:14" hidden="1">
      <c r="A1546" s="23">
        <v>355</v>
      </c>
      <c r="B1546" s="272">
        <v>4200</v>
      </c>
      <c r="C1546" s="1845" t="s">
        <v>230</v>
      </c>
      <c r="D1546" s="1846"/>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v>0</v>
      </c>
      <c r="G1549" s="159">
        <v>0</v>
      </c>
      <c r="H1549" s="1408">
        <v>0</v>
      </c>
      <c r="I1549" s="158">
        <v>0</v>
      </c>
      <c r="J1549" s="159">
        <v>0</v>
      </c>
      <c r="K1549" s="1408">
        <v>0</v>
      </c>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v>0</v>
      </c>
      <c r="G1552" s="174">
        <v>0</v>
      </c>
      <c r="H1552" s="1409">
        <v>0</v>
      </c>
      <c r="I1552" s="173">
        <v>0</v>
      </c>
      <c r="J1552" s="174">
        <v>0</v>
      </c>
      <c r="K1552" s="1409">
        <v>0</v>
      </c>
      <c r="L1552" s="287">
        <f t="shared" si="356"/>
        <v>0</v>
      </c>
      <c r="M1552" s="12" t="str">
        <f t="shared" si="351"/>
        <v/>
      </c>
      <c r="N1552" s="13"/>
    </row>
    <row r="1553" spans="1:14" hidden="1">
      <c r="A1553" s="23">
        <v>395</v>
      </c>
      <c r="B1553" s="272">
        <v>4300</v>
      </c>
      <c r="C1553" s="1845" t="s">
        <v>1644</v>
      </c>
      <c r="D1553" s="1846"/>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v>0</v>
      </c>
      <c r="G1554" s="153">
        <v>0</v>
      </c>
      <c r="H1554" s="1406">
        <v>0</v>
      </c>
      <c r="I1554" s="152">
        <v>0</v>
      </c>
      <c r="J1554" s="153">
        <v>0</v>
      </c>
      <c r="K1554" s="1406">
        <v>0</v>
      </c>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845" t="s">
        <v>1641</v>
      </c>
      <c r="D1557" s="1846"/>
      <c r="E1557" s="310">
        <f t="shared" si="358"/>
        <v>0</v>
      </c>
      <c r="F1557" s="1410">
        <v>0</v>
      </c>
      <c r="G1557" s="1411">
        <v>0</v>
      </c>
      <c r="H1557" s="1412">
        <v>0</v>
      </c>
      <c r="I1557" s="1410">
        <v>0</v>
      </c>
      <c r="J1557" s="1411">
        <v>0</v>
      </c>
      <c r="K1557" s="1412">
        <v>0</v>
      </c>
      <c r="L1557" s="310">
        <f t="shared" si="359"/>
        <v>0</v>
      </c>
      <c r="M1557" s="12" t="str">
        <f t="shared" si="351"/>
        <v/>
      </c>
      <c r="N1557" s="13"/>
    </row>
    <row r="1558" spans="1:14" hidden="1">
      <c r="A1558" s="14">
        <v>401</v>
      </c>
      <c r="B1558" s="272">
        <v>4500</v>
      </c>
      <c r="C1558" s="1845" t="s">
        <v>1642</v>
      </c>
      <c r="D1558" s="1846"/>
      <c r="E1558" s="310">
        <f t="shared" si="358"/>
        <v>0</v>
      </c>
      <c r="F1558" s="1410">
        <v>0</v>
      </c>
      <c r="G1558" s="1411">
        <v>0</v>
      </c>
      <c r="H1558" s="1412">
        <v>0</v>
      </c>
      <c r="I1558" s="1410">
        <v>0</v>
      </c>
      <c r="J1558" s="1411">
        <v>0</v>
      </c>
      <c r="K1558" s="1412">
        <v>0</v>
      </c>
      <c r="L1558" s="310">
        <f t="shared" si="359"/>
        <v>0</v>
      </c>
      <c r="M1558" s="12" t="str">
        <f t="shared" si="351"/>
        <v/>
      </c>
      <c r="N1558" s="13"/>
    </row>
    <row r="1559" spans="1:14" hidden="1">
      <c r="A1559" s="40">
        <v>404</v>
      </c>
      <c r="B1559" s="272">
        <v>4600</v>
      </c>
      <c r="C1559" s="1849" t="s">
        <v>240</v>
      </c>
      <c r="D1559" s="1850"/>
      <c r="E1559" s="310">
        <f t="shared" si="358"/>
        <v>0</v>
      </c>
      <c r="F1559" s="1410">
        <v>0</v>
      </c>
      <c r="G1559" s="1411">
        <v>0</v>
      </c>
      <c r="H1559" s="1412">
        <v>0</v>
      </c>
      <c r="I1559" s="1410">
        <v>0</v>
      </c>
      <c r="J1559" s="1411">
        <v>0</v>
      </c>
      <c r="K1559" s="1412">
        <v>0</v>
      </c>
      <c r="L1559" s="310">
        <f t="shared" si="359"/>
        <v>0</v>
      </c>
      <c r="M1559" s="12" t="str">
        <f t="shared" si="351"/>
        <v/>
      </c>
      <c r="N1559" s="13"/>
    </row>
    <row r="1560" spans="1:14" hidden="1">
      <c r="A1560" s="40">
        <v>404</v>
      </c>
      <c r="B1560" s="272">
        <v>4900</v>
      </c>
      <c r="C1560" s="1845" t="s">
        <v>266</v>
      </c>
      <c r="D1560" s="1846"/>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267</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268</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843" t="s">
        <v>241</v>
      </c>
      <c r="D1563" s="1844"/>
      <c r="E1563" s="310">
        <f>F1563+G1563+H1563</f>
        <v>0</v>
      </c>
      <c r="F1563" s="1410">
        <v>0</v>
      </c>
      <c r="G1563" s="1411">
        <v>0</v>
      </c>
      <c r="H1563" s="1412">
        <v>0</v>
      </c>
      <c r="I1563" s="1410">
        <v>0</v>
      </c>
      <c r="J1563" s="1411">
        <v>0</v>
      </c>
      <c r="K1563" s="1412">
        <v>0</v>
      </c>
      <c r="L1563" s="310">
        <f>I1563+J1563+K1563</f>
        <v>0</v>
      </c>
      <c r="M1563" s="12" t="str">
        <f t="shared" si="351"/>
        <v/>
      </c>
      <c r="N1563" s="13"/>
    </row>
    <row r="1564" spans="1:14" hidden="1">
      <c r="A1564" s="23">
        <v>500</v>
      </c>
      <c r="B1564" s="365">
        <v>5200</v>
      </c>
      <c r="C1564" s="1843" t="s">
        <v>242</v>
      </c>
      <c r="D1564" s="1844"/>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v>0</v>
      </c>
      <c r="G1565" s="153">
        <v>0</v>
      </c>
      <c r="H1565" s="1406">
        <v>0</v>
      </c>
      <c r="I1565" s="152">
        <v>0</v>
      </c>
      <c r="J1565" s="153">
        <v>0</v>
      </c>
      <c r="K1565" s="1406">
        <v>0</v>
      </c>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v>0</v>
      </c>
      <c r="G1566" s="159">
        <v>0</v>
      </c>
      <c r="H1566" s="1408">
        <v>0</v>
      </c>
      <c r="I1566" s="158">
        <v>0</v>
      </c>
      <c r="J1566" s="159">
        <v>0</v>
      </c>
      <c r="K1566" s="1408">
        <v>0</v>
      </c>
      <c r="L1566" s="295">
        <f t="shared" si="363"/>
        <v>0</v>
      </c>
      <c r="M1566" s="12" t="str">
        <f t="shared" si="351"/>
        <v/>
      </c>
      <c r="N1566" s="13"/>
    </row>
    <row r="1567" spans="1:14" hidden="1">
      <c r="A1567" s="23">
        <v>515</v>
      </c>
      <c r="B1567" s="366"/>
      <c r="C1567" s="369">
        <v>5203</v>
      </c>
      <c r="D1567" s="370" t="s">
        <v>608</v>
      </c>
      <c r="E1567" s="295">
        <f t="shared" si="362"/>
        <v>0</v>
      </c>
      <c r="F1567" s="158">
        <v>0</v>
      </c>
      <c r="G1567" s="159">
        <v>0</v>
      </c>
      <c r="H1567" s="1408">
        <v>0</v>
      </c>
      <c r="I1567" s="158">
        <v>0</v>
      </c>
      <c r="J1567" s="159">
        <v>0</v>
      </c>
      <c r="K1567" s="1408">
        <v>0</v>
      </c>
      <c r="L1567" s="295">
        <f t="shared" si="363"/>
        <v>0</v>
      </c>
      <c r="M1567" s="12" t="str">
        <f t="shared" si="351"/>
        <v/>
      </c>
      <c r="N1567" s="13"/>
    </row>
    <row r="1568" spans="1:14" hidden="1">
      <c r="A1568" s="23">
        <v>520</v>
      </c>
      <c r="B1568" s="366"/>
      <c r="C1568" s="369">
        <v>5204</v>
      </c>
      <c r="D1568" s="370" t="s">
        <v>609</v>
      </c>
      <c r="E1568" s="295">
        <f t="shared" si="362"/>
        <v>0</v>
      </c>
      <c r="F1568" s="158">
        <v>0</v>
      </c>
      <c r="G1568" s="159">
        <v>0</v>
      </c>
      <c r="H1568" s="1408">
        <v>0</v>
      </c>
      <c r="I1568" s="158">
        <v>0</v>
      </c>
      <c r="J1568" s="159">
        <v>0</v>
      </c>
      <c r="K1568" s="1408">
        <v>0</v>
      </c>
      <c r="L1568" s="295">
        <f t="shared" si="363"/>
        <v>0</v>
      </c>
      <c r="M1568" s="12" t="str">
        <f t="shared" si="351"/>
        <v/>
      </c>
      <c r="N1568" s="13"/>
    </row>
    <row r="1569" spans="1:14" hidden="1">
      <c r="A1569" s="23">
        <v>525</v>
      </c>
      <c r="B1569" s="366"/>
      <c r="C1569" s="369">
        <v>5205</v>
      </c>
      <c r="D1569" s="370" t="s">
        <v>610</v>
      </c>
      <c r="E1569" s="295">
        <f t="shared" si="362"/>
        <v>0</v>
      </c>
      <c r="F1569" s="158">
        <v>0</v>
      </c>
      <c r="G1569" s="159">
        <v>0</v>
      </c>
      <c r="H1569" s="1408">
        <v>0</v>
      </c>
      <c r="I1569" s="158">
        <v>0</v>
      </c>
      <c r="J1569" s="159">
        <v>0</v>
      </c>
      <c r="K1569" s="1408">
        <v>0</v>
      </c>
      <c r="L1569" s="295">
        <f t="shared" si="363"/>
        <v>0</v>
      </c>
      <c r="M1569" s="12" t="str">
        <f t="shared" si="351"/>
        <v/>
      </c>
      <c r="N1569" s="13"/>
    </row>
    <row r="1570" spans="1:14" hidden="1">
      <c r="A1570" s="22">
        <v>635</v>
      </c>
      <c r="B1570" s="366"/>
      <c r="C1570" s="369">
        <v>5206</v>
      </c>
      <c r="D1570" s="370" t="s">
        <v>611</v>
      </c>
      <c r="E1570" s="295">
        <f t="shared" si="362"/>
        <v>0</v>
      </c>
      <c r="F1570" s="158">
        <v>0</v>
      </c>
      <c r="G1570" s="159">
        <v>0</v>
      </c>
      <c r="H1570" s="1408">
        <v>0</v>
      </c>
      <c r="I1570" s="158">
        <v>0</v>
      </c>
      <c r="J1570" s="159">
        <v>0</v>
      </c>
      <c r="K1570" s="1408">
        <v>0</v>
      </c>
      <c r="L1570" s="295">
        <f t="shared" si="363"/>
        <v>0</v>
      </c>
      <c r="M1570" s="12" t="str">
        <f t="shared" si="351"/>
        <v/>
      </c>
      <c r="N1570" s="13"/>
    </row>
    <row r="1571" spans="1:14" hidden="1">
      <c r="A1571" s="23">
        <v>640</v>
      </c>
      <c r="B1571" s="366"/>
      <c r="C1571" s="371">
        <v>5219</v>
      </c>
      <c r="D1571" s="372" t="s">
        <v>612</v>
      </c>
      <c r="E1571" s="287">
        <f t="shared" si="362"/>
        <v>0</v>
      </c>
      <c r="F1571" s="173">
        <v>0</v>
      </c>
      <c r="G1571" s="174">
        <v>0</v>
      </c>
      <c r="H1571" s="1409">
        <v>0</v>
      </c>
      <c r="I1571" s="173">
        <v>0</v>
      </c>
      <c r="J1571" s="174">
        <v>0</v>
      </c>
      <c r="K1571" s="1409">
        <v>0</v>
      </c>
      <c r="L1571" s="287">
        <f t="shared" si="363"/>
        <v>0</v>
      </c>
      <c r="M1571" s="12" t="str">
        <f t="shared" si="351"/>
        <v/>
      </c>
      <c r="N1571" s="13"/>
    </row>
    <row r="1572" spans="1:14" hidden="1">
      <c r="A1572" s="23">
        <v>645</v>
      </c>
      <c r="B1572" s="365">
        <v>5300</v>
      </c>
      <c r="C1572" s="1843" t="s">
        <v>613</v>
      </c>
      <c r="D1572" s="1844"/>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300</v>
      </c>
      <c r="E1573" s="281">
        <f>F1573+G1573+H1573</f>
        <v>0</v>
      </c>
      <c r="F1573" s="152">
        <v>0</v>
      </c>
      <c r="G1573" s="153">
        <v>0</v>
      </c>
      <c r="H1573" s="1406">
        <v>0</v>
      </c>
      <c r="I1573" s="152">
        <v>0</v>
      </c>
      <c r="J1573" s="153">
        <v>0</v>
      </c>
      <c r="K1573" s="1406">
        <v>0</v>
      </c>
      <c r="L1573" s="281">
        <f>I1573+J1573+K1573</f>
        <v>0</v>
      </c>
      <c r="M1573" s="12" t="str">
        <f t="shared" si="351"/>
        <v/>
      </c>
      <c r="N1573" s="13"/>
    </row>
    <row r="1574" spans="1:14" hidden="1">
      <c r="A1574" s="22">
        <v>655</v>
      </c>
      <c r="B1574" s="366"/>
      <c r="C1574" s="371">
        <v>5309</v>
      </c>
      <c r="D1574" s="372" t="s">
        <v>614</v>
      </c>
      <c r="E1574" s="287">
        <f>F1574+G1574+H1574</f>
        <v>0</v>
      </c>
      <c r="F1574" s="173">
        <v>0</v>
      </c>
      <c r="G1574" s="174">
        <v>0</v>
      </c>
      <c r="H1574" s="1409">
        <v>0</v>
      </c>
      <c r="I1574" s="173">
        <v>0</v>
      </c>
      <c r="J1574" s="174">
        <v>0</v>
      </c>
      <c r="K1574" s="1409">
        <v>0</v>
      </c>
      <c r="L1574" s="287">
        <f>I1574+J1574+K1574</f>
        <v>0</v>
      </c>
      <c r="M1574" s="12" t="str">
        <f t="shared" si="351"/>
        <v/>
      </c>
      <c r="N1574" s="13"/>
    </row>
    <row r="1575" spans="1:14" hidden="1">
      <c r="A1575" s="22">
        <v>665</v>
      </c>
      <c r="B1575" s="365">
        <v>5400</v>
      </c>
      <c r="C1575" s="1843" t="s">
        <v>671</v>
      </c>
      <c r="D1575" s="1844"/>
      <c r="E1575" s="310">
        <f>F1575+G1575+H1575</f>
        <v>0</v>
      </c>
      <c r="F1575" s="1410"/>
      <c r="G1575" s="1411">
        <v>0</v>
      </c>
      <c r="H1575" s="1412">
        <v>0</v>
      </c>
      <c r="I1575" s="1410">
        <v>0</v>
      </c>
      <c r="J1575" s="1411"/>
      <c r="K1575" s="1412">
        <v>0</v>
      </c>
      <c r="L1575" s="310">
        <f>I1575+J1575+K1575</f>
        <v>0</v>
      </c>
      <c r="M1575" s="12" t="str">
        <f t="shared" si="351"/>
        <v/>
      </c>
      <c r="N1575" s="13"/>
    </row>
    <row r="1576" spans="1:14" hidden="1">
      <c r="A1576" s="22">
        <v>675</v>
      </c>
      <c r="B1576" s="272">
        <v>5500</v>
      </c>
      <c r="C1576" s="1845" t="s">
        <v>672</v>
      </c>
      <c r="D1576" s="1846"/>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673</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674</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675</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676</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847" t="s">
        <v>898</v>
      </c>
      <c r="D1581" s="1848"/>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677</v>
      </c>
      <c r="E1582" s="281">
        <f>F1582+G1582+H1582</f>
        <v>0</v>
      </c>
      <c r="F1582" s="1459">
        <v>0</v>
      </c>
      <c r="G1582" s="1459">
        <v>0</v>
      </c>
      <c r="H1582" s="1460">
        <v>0</v>
      </c>
      <c r="I1582" s="1606">
        <v>0</v>
      </c>
      <c r="J1582" s="1459">
        <v>0</v>
      </c>
      <c r="K1582" s="1459">
        <v>0</v>
      </c>
      <c r="L1582" s="281">
        <f>I1582+J1582+K1582</f>
        <v>0</v>
      </c>
      <c r="M1582" s="12" t="str">
        <f t="shared" si="351"/>
        <v/>
      </c>
      <c r="N1582" s="13"/>
    </row>
    <row r="1583" spans="1:14" hidden="1">
      <c r="A1583" s="23">
        <v>720</v>
      </c>
      <c r="B1583" s="366"/>
      <c r="C1583" s="373">
        <v>5702</v>
      </c>
      <c r="D1583" s="374" t="s">
        <v>678</v>
      </c>
      <c r="E1583" s="314">
        <f>F1583+G1583+H1583</f>
        <v>0</v>
      </c>
      <c r="F1583" s="1459">
        <v>0</v>
      </c>
      <c r="G1583" s="1459">
        <v>0</v>
      </c>
      <c r="H1583" s="1460">
        <v>0</v>
      </c>
      <c r="I1583" s="1606">
        <v>0</v>
      </c>
      <c r="J1583" s="1459">
        <v>0</v>
      </c>
      <c r="K1583" s="1459">
        <v>0</v>
      </c>
      <c r="L1583" s="314">
        <f>I1583+J1583+K1583</f>
        <v>0</v>
      </c>
      <c r="M1583" s="12" t="str">
        <f t="shared" si="351"/>
        <v/>
      </c>
      <c r="N1583" s="13"/>
    </row>
    <row r="1584" spans="1:14" hidden="1">
      <c r="A1584" s="23">
        <v>725</v>
      </c>
      <c r="B1584" s="292"/>
      <c r="C1584" s="375">
        <v>4071</v>
      </c>
      <c r="D1584" s="376" t="s">
        <v>679</v>
      </c>
      <c r="E1584" s="377">
        <f>F1584+G1584+H1584</f>
        <v>0</v>
      </c>
      <c r="F1584" s="1459">
        <v>0</v>
      </c>
      <c r="G1584" s="1459">
        <v>0</v>
      </c>
      <c r="H1584" s="1460">
        <v>0</v>
      </c>
      <c r="I1584" s="1606">
        <v>0</v>
      </c>
      <c r="J1584" s="1459">
        <v>0</v>
      </c>
      <c r="K1584" s="1459">
        <v>0</v>
      </c>
      <c r="L1584" s="377">
        <f>I1584+J1584+K1584</f>
        <v>0</v>
      </c>
      <c r="M1584" s="12" t="str">
        <f t="shared" si="351"/>
        <v/>
      </c>
      <c r="N1584" s="13"/>
    </row>
    <row r="1585" spans="1:14" hidden="1">
      <c r="A1585" s="23">
        <v>730</v>
      </c>
      <c r="B1585" s="571"/>
      <c r="C1585" s="1841" t="s">
        <v>680</v>
      </c>
      <c r="D1585" s="1842"/>
      <c r="E1585" s="1426"/>
      <c r="F1585" s="1426"/>
      <c r="G1585" s="1426"/>
      <c r="H1585" s="1426"/>
      <c r="I1585" s="1426"/>
      <c r="J1585" s="1426"/>
      <c r="K1585" s="1426"/>
      <c r="L1585" s="1427"/>
      <c r="M1585" s="12" t="str">
        <f t="shared" si="351"/>
        <v/>
      </c>
      <c r="N1585" s="13"/>
    </row>
    <row r="1586" spans="1:14" hidden="1">
      <c r="A1586" s="23">
        <v>735</v>
      </c>
      <c r="B1586" s="381">
        <v>98</v>
      </c>
      <c r="C1586" s="1841" t="s">
        <v>680</v>
      </c>
      <c r="D1586" s="1842"/>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hidden="1" thickBot="1">
      <c r="A1590" s="23">
        <v>755</v>
      </c>
      <c r="B1590" s="1451"/>
      <c r="C1590" s="393" t="s">
        <v>726</v>
      </c>
      <c r="D1590" s="1420">
        <f>+B1590</f>
        <v>0</v>
      </c>
      <c r="E1590" s="395">
        <f t="shared" ref="E1590:L1590" si="366">SUM(E1472,E1475,E1481,E1489,E1490,E1508,E1512,E1518,E1521,E1522,E1523,E1524,E1528,E1537,E1543,E1544,E1545,E1546,E1553,E1557,E1558,E1559,E1560,E1563,E1564,E1572,E1575,E1576,E1581)+E1586</f>
        <v>0</v>
      </c>
      <c r="F1590" s="396">
        <f t="shared" si="366"/>
        <v>0</v>
      </c>
      <c r="G1590" s="397">
        <f t="shared" si="366"/>
        <v>0</v>
      </c>
      <c r="H1590" s="398">
        <f t="shared" si="366"/>
        <v>0</v>
      </c>
      <c r="I1590" s="396">
        <f t="shared" si="366"/>
        <v>0</v>
      </c>
      <c r="J1590" s="397">
        <f t="shared" si="366"/>
        <v>0</v>
      </c>
      <c r="K1590" s="398">
        <f t="shared" si="366"/>
        <v>0</v>
      </c>
      <c r="L1590" s="395">
        <f t="shared" si="366"/>
        <v>0</v>
      </c>
      <c r="M1590" s="1652" t="str">
        <f t="shared" si="351"/>
        <v/>
      </c>
      <c r="N1590" s="65"/>
    </row>
    <row r="1591" spans="1:14" ht="18.75" hidden="1">
      <c r="A1591" s="23">
        <v>760</v>
      </c>
      <c r="B1591" s="79" t="s">
        <v>120</v>
      </c>
      <c r="C1591" s="1"/>
      <c r="L1591" s="6"/>
      <c r="M1591" s="1652" t="str">
        <f>(IF($E1590&lt;&gt;0,$M$2,IF($L1590&lt;&gt;0,$M$2,"")))</f>
        <v/>
      </c>
      <c r="N1591" s="65"/>
    </row>
    <row r="1592" spans="1:14" ht="18.75" hidden="1">
      <c r="A1592" s="22">
        <v>765</v>
      </c>
      <c r="B1592" s="1355"/>
      <c r="C1592" s="1355"/>
      <c r="D1592" s="1356"/>
      <c r="E1592" s="1355"/>
      <c r="F1592" s="1355"/>
      <c r="G1592" s="1355"/>
      <c r="H1592" s="1355"/>
      <c r="I1592" s="1355"/>
      <c r="J1592" s="1355"/>
      <c r="K1592" s="1355"/>
      <c r="L1592" s="1357"/>
      <c r="M1592" s="1652" t="str">
        <f>(IF($E1590&lt;&gt;0,$M$2,IF($L1590&lt;&gt;0,$M$2,"")))</f>
        <v/>
      </c>
      <c r="N1592" s="65"/>
    </row>
    <row r="1593" spans="1:14" ht="18.75" hidden="1">
      <c r="A1593" s="22">
        <v>775</v>
      </c>
      <c r="B1593" s="65"/>
      <c r="C1593" s="65"/>
      <c r="D1593" s="65"/>
      <c r="E1593" s="65"/>
      <c r="F1593" s="65"/>
      <c r="G1593" s="65"/>
      <c r="H1593" s="65"/>
      <c r="I1593" s="65"/>
      <c r="J1593" s="65"/>
      <c r="K1593" s="65"/>
      <c r="L1593" s="77"/>
      <c r="M1593" s="74" t="str">
        <f>(IF(E1590&lt;&gt;0,$G$2,IF(L1590&lt;&gt;0,$G$2,"")))</f>
        <v/>
      </c>
      <c r="N1593" s="65"/>
    </row>
    <row r="1594" spans="1:14" hidden="1">
      <c r="A1594" s="23">
        <v>780</v>
      </c>
      <c r="B1594" s="6"/>
      <c r="C1594" s="6"/>
      <c r="D1594" s="517"/>
      <c r="E1594" s="38"/>
      <c r="F1594" s="38"/>
      <c r="G1594" s="38"/>
      <c r="H1594" s="38"/>
      <c r="I1594" s="38"/>
      <c r="J1594" s="38"/>
      <c r="K1594" s="38"/>
      <c r="L1594" s="38"/>
      <c r="M1594" s="7" t="str">
        <f>(IF($E1730&lt;&gt;0,$M$2,IF($L1730&lt;&gt;0,$M$2,"")))</f>
        <v/>
      </c>
    </row>
    <row r="1595" spans="1:14" hidden="1">
      <c r="A1595" s="23">
        <v>785</v>
      </c>
      <c r="B1595" s="6"/>
      <c r="C1595" s="1353"/>
      <c r="D1595" s="1354"/>
      <c r="E1595" s="38"/>
      <c r="F1595" s="38"/>
      <c r="G1595" s="38"/>
      <c r="H1595" s="38"/>
      <c r="I1595" s="38"/>
      <c r="J1595" s="38"/>
      <c r="K1595" s="38"/>
      <c r="L1595" s="38"/>
      <c r="M1595" s="7" t="str">
        <f>(IF($E1730&lt;&gt;0,$M$2,IF($L1730&lt;&gt;0,$M$2,"")))</f>
        <v/>
      </c>
    </row>
    <row r="1596" spans="1:14" hidden="1">
      <c r="A1596" s="23">
        <v>790</v>
      </c>
      <c r="B1596" s="1865" t="str">
        <f>$B$7</f>
        <v>ОТЧЕТНИ ДАННИ ПО ЕБК ЗА ИЗПЪЛНЕНИЕТО НА БЮДЖЕТА</v>
      </c>
      <c r="C1596" s="1866"/>
      <c r="D1596" s="1866"/>
      <c r="E1596" s="242"/>
      <c r="F1596" s="242"/>
      <c r="G1596" s="237"/>
      <c r="H1596" s="237"/>
      <c r="I1596" s="237"/>
      <c r="J1596" s="237"/>
      <c r="K1596" s="237"/>
      <c r="L1596" s="237"/>
      <c r="M1596" s="7" t="str">
        <f>(IF($E1730&lt;&gt;0,$M$2,IF($L1730&lt;&gt;0,$M$2,"")))</f>
        <v/>
      </c>
    </row>
    <row r="1597" spans="1:14" hidden="1">
      <c r="A1597" s="23">
        <v>795</v>
      </c>
      <c r="B1597" s="228"/>
      <c r="C1597" s="391"/>
      <c r="D1597" s="400"/>
      <c r="E1597" s="406" t="s">
        <v>457</v>
      </c>
      <c r="F1597" s="406" t="s">
        <v>819</v>
      </c>
      <c r="G1597" s="237"/>
      <c r="H1597" s="1350" t="s">
        <v>1234</v>
      </c>
      <c r="I1597" s="1351"/>
      <c r="J1597" s="1352"/>
      <c r="K1597" s="237"/>
      <c r="L1597" s="237"/>
      <c r="M1597" s="7" t="str">
        <f>(IF($E1730&lt;&gt;0,$M$2,IF($L1730&lt;&gt;0,$M$2,"")))</f>
        <v/>
      </c>
    </row>
    <row r="1598" spans="1:14" ht="18.75" hidden="1">
      <c r="A1598" s="22">
        <v>805</v>
      </c>
      <c r="B1598" s="1867" t="str">
        <f>$B$9</f>
        <v>ДГ Радост Каблешково</v>
      </c>
      <c r="C1598" s="1868"/>
      <c r="D1598" s="1869"/>
      <c r="E1598" s="115">
        <f>$E$9</f>
        <v>45658</v>
      </c>
      <c r="F1598" s="226">
        <f>$F$9</f>
        <v>45747</v>
      </c>
      <c r="G1598" s="237"/>
      <c r="H1598" s="237"/>
      <c r="I1598" s="237"/>
      <c r="J1598" s="237"/>
      <c r="K1598" s="237"/>
      <c r="L1598" s="237"/>
      <c r="M1598" s="7" t="str">
        <f>(IF($E1730&lt;&gt;0,$M$2,IF($L1730&lt;&gt;0,$M$2,"")))</f>
        <v/>
      </c>
    </row>
    <row r="1599" spans="1:14" hidden="1">
      <c r="A1599" s="23">
        <v>810</v>
      </c>
      <c r="B1599" s="227" t="str">
        <f>$B$10</f>
        <v>(наименование на разпоредителя с бюджет)</v>
      </c>
      <c r="C1599" s="228"/>
      <c r="D1599" s="229"/>
      <c r="E1599" s="237"/>
      <c r="F1599" s="237"/>
      <c r="G1599" s="237"/>
      <c r="H1599" s="237"/>
      <c r="I1599" s="237"/>
      <c r="J1599" s="237"/>
      <c r="K1599" s="237"/>
      <c r="L1599" s="237"/>
      <c r="M1599" s="7" t="str">
        <f>(IF($E1730&lt;&gt;0,$M$2,IF($L1730&lt;&gt;0,$M$2,"")))</f>
        <v/>
      </c>
    </row>
    <row r="1600" spans="1:14" hidden="1">
      <c r="A1600" s="23">
        <v>815</v>
      </c>
      <c r="B1600" s="227"/>
      <c r="C1600" s="228"/>
      <c r="D1600" s="229"/>
      <c r="E1600" s="237"/>
      <c r="F1600" s="237"/>
      <c r="G1600" s="237"/>
      <c r="H1600" s="237"/>
      <c r="I1600" s="237"/>
      <c r="J1600" s="237"/>
      <c r="K1600" s="237"/>
      <c r="L1600" s="237"/>
      <c r="M1600" s="7" t="str">
        <f>(IF($E1730&lt;&gt;0,$M$2,IF($L1730&lt;&gt;0,$M$2,"")))</f>
        <v/>
      </c>
    </row>
    <row r="1601" spans="1:14" ht="19.5" hidden="1">
      <c r="A1601" s="28">
        <v>525</v>
      </c>
      <c r="B1601" s="1870" t="str">
        <f>$B$12</f>
        <v>Поморие</v>
      </c>
      <c r="C1601" s="1871"/>
      <c r="D1601" s="1872"/>
      <c r="E1601" s="410" t="s">
        <v>874</v>
      </c>
      <c r="F1601" s="1348" t="str">
        <f>$F$12</f>
        <v>5207</v>
      </c>
      <c r="G1601" s="237"/>
      <c r="H1601" s="237"/>
      <c r="I1601" s="237"/>
      <c r="J1601" s="237"/>
      <c r="K1601" s="237"/>
      <c r="L1601" s="237"/>
      <c r="M1601" s="7" t="str">
        <f>(IF($E1730&lt;&gt;0,$M$2,IF($L1730&lt;&gt;0,$M$2,"")))</f>
        <v/>
      </c>
    </row>
    <row r="1602" spans="1:14" hidden="1">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t="str">
        <f>(IF($E1730&lt;&gt;0,$M$2,IF($L1730&lt;&gt;0,$M$2,"")))</f>
        <v/>
      </c>
    </row>
    <row r="1603" spans="1:14" ht="19.5" hidden="1">
      <c r="A1603" s="23">
        <v>821</v>
      </c>
      <c r="B1603" s="236"/>
      <c r="C1603" s="237"/>
      <c r="D1603" s="124" t="s">
        <v>875</v>
      </c>
      <c r="E1603" s="238">
        <f>$E$15</f>
        <v>0</v>
      </c>
      <c r="F1603" s="414" t="str">
        <f>$F$15</f>
        <v>БЮДЖЕТ</v>
      </c>
      <c r="G1603" s="218"/>
      <c r="H1603" s="218"/>
      <c r="I1603" s="218"/>
      <c r="J1603" s="218"/>
      <c r="K1603" s="218"/>
      <c r="L1603" s="218"/>
      <c r="M1603" s="7" t="str">
        <f>(IF($E1730&lt;&gt;0,$M$2,IF($L1730&lt;&gt;0,$M$2,"")))</f>
        <v/>
      </c>
    </row>
    <row r="1604" spans="1:14" hidden="1">
      <c r="A1604" s="23">
        <v>822</v>
      </c>
      <c r="B1604" s="228"/>
      <c r="C1604" s="391"/>
      <c r="D1604" s="400"/>
      <c r="E1604" s="237"/>
      <c r="F1604" s="409"/>
      <c r="G1604" s="409"/>
      <c r="H1604" s="409"/>
      <c r="I1604" s="409"/>
      <c r="J1604" s="409"/>
      <c r="K1604" s="409"/>
      <c r="L1604" s="1365" t="s">
        <v>458</v>
      </c>
      <c r="M1604" s="7" t="str">
        <f>(IF($E1730&lt;&gt;0,$M$2,IF($L1730&lt;&gt;0,$M$2,"")))</f>
        <v/>
      </c>
    </row>
    <row r="1605" spans="1:14" ht="24.95" hidden="1" customHeight="1">
      <c r="A1605" s="23">
        <v>823</v>
      </c>
      <c r="B1605" s="247"/>
      <c r="C1605" s="248"/>
      <c r="D1605" s="249" t="s">
        <v>698</v>
      </c>
      <c r="E1605" s="1853" t="str">
        <f>CONCATENATE("Уточнен план ",$C$3)</f>
        <v>Уточнен план 2025</v>
      </c>
      <c r="F1605" s="1854"/>
      <c r="G1605" s="1854"/>
      <c r="H1605" s="1855"/>
      <c r="I1605" s="1856" t="str">
        <f>CONCATENATE("Отчет ",$C$3)</f>
        <v>Отчет 2025</v>
      </c>
      <c r="J1605" s="1857"/>
      <c r="K1605" s="1857"/>
      <c r="L1605" s="1858"/>
      <c r="M1605" s="7" t="str">
        <f>(IF($E1730&lt;&gt;0,$M$2,IF($L1730&lt;&gt;0,$M$2,"")))</f>
        <v/>
      </c>
    </row>
    <row r="1606" spans="1:14" ht="54.95" hidden="1" customHeight="1" thickBot="1">
      <c r="A1606" s="23">
        <v>825</v>
      </c>
      <c r="B1606" s="250" t="s">
        <v>62</v>
      </c>
      <c r="C1606" s="251" t="s">
        <v>459</v>
      </c>
      <c r="D1606" s="252" t="s">
        <v>699</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570" t="str">
        <f>$L$20</f>
        <v>ОТЧЕТ                                    ОБЩО</v>
      </c>
      <c r="M1606" s="7" t="str">
        <f>(IF($E1730&lt;&gt;0,$M$2,IF($L1730&lt;&gt;0,$M$2,"")))</f>
        <v/>
      </c>
    </row>
    <row r="1607" spans="1:14" ht="18.75" hidden="1">
      <c r="A1607" s="23"/>
      <c r="B1607" s="258"/>
      <c r="C1607" s="259"/>
      <c r="D1607" s="260" t="s">
        <v>728</v>
      </c>
      <c r="E1607" s="1442" t="str">
        <f>$E$21</f>
        <v>(1)</v>
      </c>
      <c r="F1607" s="143" t="str">
        <f>$F$21</f>
        <v>(2)</v>
      </c>
      <c r="G1607" s="144" t="str">
        <f>$G$21</f>
        <v>(3)</v>
      </c>
      <c r="H1607" s="145" t="str">
        <f>$H$21</f>
        <v>(4)</v>
      </c>
      <c r="I1607" s="261" t="str">
        <f>$I$21</f>
        <v>(5)</v>
      </c>
      <c r="J1607" s="262" t="str">
        <f>$J$21</f>
        <v>(6)</v>
      </c>
      <c r="K1607" s="263" t="str">
        <f>$K$21</f>
        <v>(7)</v>
      </c>
      <c r="L1607" s="264" t="str">
        <f>$L$21</f>
        <v>(8)</v>
      </c>
      <c r="M1607" s="7" t="str">
        <f>(IF($E1730&lt;&gt;0,$M$2,IF($L1730&lt;&gt;0,$M$2,"")))</f>
        <v/>
      </c>
    </row>
    <row r="1608" spans="1:14" hidden="1">
      <c r="A1608" s="23"/>
      <c r="B1608" s="1439"/>
      <c r="C1608" s="1540" t="e">
        <f>VLOOKUP(D1608,OP_LIST2,2,FALSE)</f>
        <v>#N/A</v>
      </c>
      <c r="D1608" s="1445"/>
      <c r="E1608" s="389"/>
      <c r="F1608" s="1429"/>
      <c r="G1608" s="1430"/>
      <c r="H1608" s="1431"/>
      <c r="I1608" s="1429"/>
      <c r="J1608" s="1430"/>
      <c r="K1608" s="1431"/>
      <c r="L1608" s="1428"/>
      <c r="M1608" s="7" t="str">
        <f>(IF($E1730&lt;&gt;0,$M$2,IF($L1730&lt;&gt;0,$M$2,"")))</f>
        <v/>
      </c>
    </row>
    <row r="1609" spans="1:14" hidden="1">
      <c r="A1609" s="23"/>
      <c r="B1609" s="1608" t="s">
        <v>2003</v>
      </c>
      <c r="C1609" s="1446">
        <f>VLOOKUP(D1610,EBK_DEIN2,2,FALSE)</f>
        <v>2284</v>
      </c>
      <c r="D1609" s="1445" t="s">
        <v>777</v>
      </c>
      <c r="E1609" s="389"/>
      <c r="F1609" s="1432"/>
      <c r="G1609" s="1433"/>
      <c r="H1609" s="1434"/>
      <c r="I1609" s="1432"/>
      <c r="J1609" s="1433"/>
      <c r="K1609" s="1434"/>
      <c r="L1609" s="1428"/>
      <c r="M1609" s="7" t="str">
        <f>(IF($E1730&lt;&gt;0,$M$2,IF($L1730&lt;&gt;0,$M$2,"")))</f>
        <v/>
      </c>
    </row>
    <row r="1610" spans="1:14" hidden="1">
      <c r="A1610" s="23"/>
      <c r="B1610" s="1438"/>
      <c r="C1610" s="1531">
        <f>+C1609</f>
        <v>2284</v>
      </c>
      <c r="D1610" s="1440" t="s">
        <v>432</v>
      </c>
      <c r="E1610" s="389"/>
      <c r="F1610" s="1432"/>
      <c r="G1610" s="1433"/>
      <c r="H1610" s="1434"/>
      <c r="I1610" s="1432"/>
      <c r="J1610" s="1433"/>
      <c r="K1610" s="1434"/>
      <c r="L1610" s="1428"/>
      <c r="M1610" s="7" t="str">
        <f>(IF($E1730&lt;&gt;0,$M$2,IF($L1730&lt;&gt;0,$M$2,"")))</f>
        <v/>
      </c>
    </row>
    <row r="1611" spans="1:14" hidden="1">
      <c r="A1611" s="23"/>
      <c r="B1611" s="1443"/>
      <c r="C1611" s="1441"/>
      <c r="D1611" s="1444" t="s">
        <v>700</v>
      </c>
      <c r="E1611" s="389"/>
      <c r="F1611" s="1435"/>
      <c r="G1611" s="1436"/>
      <c r="H1611" s="1437"/>
      <c r="I1611" s="1435"/>
      <c r="J1611" s="1436"/>
      <c r="K1611" s="1437"/>
      <c r="L1611" s="1428"/>
      <c r="M1611" s="7" t="str">
        <f>(IF($E1730&lt;&gt;0,$M$2,IF($L1730&lt;&gt;0,$M$2,"")))</f>
        <v/>
      </c>
    </row>
    <row r="1612" spans="1:14" hidden="1">
      <c r="A1612" s="23"/>
      <c r="B1612" s="272">
        <v>100</v>
      </c>
      <c r="C1612" s="1859" t="s">
        <v>729</v>
      </c>
      <c r="D1612" s="1860"/>
      <c r="E1612" s="273">
        <f t="shared" ref="E1612:L1612" si="367">SUM(E1613:E1614)</f>
        <v>0</v>
      </c>
      <c r="F1612" s="274">
        <f t="shared" si="367"/>
        <v>0</v>
      </c>
      <c r="G1612" s="275">
        <f t="shared" si="367"/>
        <v>0</v>
      </c>
      <c r="H1612" s="276">
        <f>SUM(H1613:H1614)</f>
        <v>0</v>
      </c>
      <c r="I1612" s="274">
        <f t="shared" si="367"/>
        <v>0</v>
      </c>
      <c r="J1612" s="275">
        <f t="shared" si="367"/>
        <v>0</v>
      </c>
      <c r="K1612" s="276">
        <f t="shared" si="367"/>
        <v>0</v>
      </c>
      <c r="L1612" s="273">
        <f t="shared" si="367"/>
        <v>0</v>
      </c>
      <c r="M1612" s="12" t="str">
        <f>(IF($E1612&lt;&gt;0,$M$2,IF($L1612&lt;&gt;0,$M$2,"")))</f>
        <v/>
      </c>
      <c r="N1612" s="13"/>
    </row>
    <row r="1613" spans="1:14" hidden="1">
      <c r="A1613" s="23"/>
      <c r="B1613" s="278"/>
      <c r="C1613" s="279">
        <v>101</v>
      </c>
      <c r="D1613" s="280" t="s">
        <v>730</v>
      </c>
      <c r="E1613" s="281">
        <f>F1613+G1613+H1613</f>
        <v>0</v>
      </c>
      <c r="F1613" s="152">
        <v>0</v>
      </c>
      <c r="G1613" s="153">
        <v>0</v>
      </c>
      <c r="H1613" s="1406">
        <v>0</v>
      </c>
      <c r="I1613" s="152">
        <v>0</v>
      </c>
      <c r="J1613" s="153">
        <v>0</v>
      </c>
      <c r="K1613" s="1406">
        <v>0</v>
      </c>
      <c r="L1613" s="281">
        <f>I1613+J1613+K1613</f>
        <v>0</v>
      </c>
      <c r="M1613" s="12" t="str">
        <f t="shared" ref="M1613:M1676" si="368">(IF($E1613&lt;&gt;0,$M$2,IF($L1613&lt;&gt;0,$M$2,"")))</f>
        <v/>
      </c>
      <c r="N1613" s="13"/>
    </row>
    <row r="1614" spans="1:14" hidden="1">
      <c r="A1614" s="10"/>
      <c r="B1614" s="278"/>
      <c r="C1614" s="285">
        <v>102</v>
      </c>
      <c r="D1614" s="286" t="s">
        <v>731</v>
      </c>
      <c r="E1614" s="287">
        <f>F1614+G1614+H1614</f>
        <v>0</v>
      </c>
      <c r="F1614" s="173">
        <v>0</v>
      </c>
      <c r="G1614" s="174">
        <v>0</v>
      </c>
      <c r="H1614" s="1409">
        <v>0</v>
      </c>
      <c r="I1614" s="173">
        <v>0</v>
      </c>
      <c r="J1614" s="174">
        <v>0</v>
      </c>
      <c r="K1614" s="1409">
        <v>0</v>
      </c>
      <c r="L1614" s="287">
        <f>I1614+J1614+K1614</f>
        <v>0</v>
      </c>
      <c r="M1614" s="12" t="str">
        <f t="shared" si="368"/>
        <v/>
      </c>
      <c r="N1614" s="13"/>
    </row>
    <row r="1615" spans="1:14" hidden="1">
      <c r="A1615" s="10"/>
      <c r="B1615" s="272">
        <v>200</v>
      </c>
      <c r="C1615" s="1851" t="s">
        <v>732</v>
      </c>
      <c r="D1615" s="1852"/>
      <c r="E1615" s="273">
        <f t="shared" ref="E1615:L1615" si="369">SUM(E1616:E1620)</f>
        <v>0</v>
      </c>
      <c r="F1615" s="274">
        <f t="shared" si="369"/>
        <v>0</v>
      </c>
      <c r="G1615" s="275">
        <f t="shared" si="369"/>
        <v>0</v>
      </c>
      <c r="H1615" s="276">
        <f>SUM(H1616:H1620)</f>
        <v>0</v>
      </c>
      <c r="I1615" s="274">
        <f t="shared" si="369"/>
        <v>0</v>
      </c>
      <c r="J1615" s="275">
        <f t="shared" si="369"/>
        <v>0</v>
      </c>
      <c r="K1615" s="276">
        <f t="shared" si="369"/>
        <v>0</v>
      </c>
      <c r="L1615" s="273">
        <f t="shared" si="369"/>
        <v>0</v>
      </c>
      <c r="M1615" s="12" t="str">
        <f t="shared" si="368"/>
        <v/>
      </c>
      <c r="N1615" s="13"/>
    </row>
    <row r="1616" spans="1:14" hidden="1">
      <c r="A1616" s="10"/>
      <c r="B1616" s="291"/>
      <c r="C1616" s="279">
        <v>201</v>
      </c>
      <c r="D1616" s="280" t="s">
        <v>733</v>
      </c>
      <c r="E1616" s="281">
        <f>F1616+G1616+H1616</f>
        <v>0</v>
      </c>
      <c r="F1616" s="152">
        <v>0</v>
      </c>
      <c r="G1616" s="153">
        <v>0</v>
      </c>
      <c r="H1616" s="1406">
        <v>0</v>
      </c>
      <c r="I1616" s="152">
        <v>0</v>
      </c>
      <c r="J1616" s="153">
        <v>0</v>
      </c>
      <c r="K1616" s="1406">
        <v>0</v>
      </c>
      <c r="L1616" s="281">
        <f>I1616+J1616+K1616</f>
        <v>0</v>
      </c>
      <c r="M1616" s="12" t="str">
        <f t="shared" si="368"/>
        <v/>
      </c>
      <c r="N1616" s="13"/>
    </row>
    <row r="1617" spans="1:14" hidden="1">
      <c r="A1617" s="10"/>
      <c r="B1617" s="292"/>
      <c r="C1617" s="293">
        <v>202</v>
      </c>
      <c r="D1617" s="294" t="s">
        <v>734</v>
      </c>
      <c r="E1617" s="295">
        <f>F1617+G1617+H1617</f>
        <v>0</v>
      </c>
      <c r="F1617" s="158">
        <v>0</v>
      </c>
      <c r="G1617" s="159">
        <v>0</v>
      </c>
      <c r="H1617" s="1408">
        <v>0</v>
      </c>
      <c r="I1617" s="158">
        <v>0</v>
      </c>
      <c r="J1617" s="159">
        <v>0</v>
      </c>
      <c r="K1617" s="1408">
        <v>0</v>
      </c>
      <c r="L1617" s="295">
        <f>I1617+J1617+K1617</f>
        <v>0</v>
      </c>
      <c r="M1617" s="12" t="str">
        <f t="shared" si="368"/>
        <v/>
      </c>
      <c r="N1617" s="13"/>
    </row>
    <row r="1618" spans="1:14" ht="31.5" hidden="1">
      <c r="A1618" s="10"/>
      <c r="B1618" s="299"/>
      <c r="C1618" s="293">
        <v>205</v>
      </c>
      <c r="D1618" s="294" t="s">
        <v>585</v>
      </c>
      <c r="E1618" s="295">
        <f>F1618+G1618+H1618</f>
        <v>0</v>
      </c>
      <c r="F1618" s="158">
        <v>0</v>
      </c>
      <c r="G1618" s="159">
        <v>0</v>
      </c>
      <c r="H1618" s="1408">
        <v>0</v>
      </c>
      <c r="I1618" s="158">
        <v>0</v>
      </c>
      <c r="J1618" s="159">
        <v>0</v>
      </c>
      <c r="K1618" s="1408">
        <v>0</v>
      </c>
      <c r="L1618" s="295">
        <f>I1618+J1618+K1618</f>
        <v>0</v>
      </c>
      <c r="M1618" s="12" t="str">
        <f t="shared" si="368"/>
        <v/>
      </c>
      <c r="N1618" s="13"/>
    </row>
    <row r="1619" spans="1:14" hidden="1">
      <c r="A1619" s="10"/>
      <c r="B1619" s="299"/>
      <c r="C1619" s="293">
        <v>208</v>
      </c>
      <c r="D1619" s="300" t="s">
        <v>586</v>
      </c>
      <c r="E1619" s="295">
        <f>F1619+G1619+H1619</f>
        <v>0</v>
      </c>
      <c r="F1619" s="158">
        <v>0</v>
      </c>
      <c r="G1619" s="159">
        <v>0</v>
      </c>
      <c r="H1619" s="1408">
        <v>0</v>
      </c>
      <c r="I1619" s="158">
        <v>0</v>
      </c>
      <c r="J1619" s="159">
        <v>0</v>
      </c>
      <c r="K1619" s="1408">
        <v>0</v>
      </c>
      <c r="L1619" s="295">
        <f>I1619+J1619+K1619</f>
        <v>0</v>
      </c>
      <c r="M1619" s="12" t="str">
        <f t="shared" si="368"/>
        <v/>
      </c>
      <c r="N1619" s="13"/>
    </row>
    <row r="1620" spans="1:14" hidden="1">
      <c r="A1620" s="10"/>
      <c r="B1620" s="291"/>
      <c r="C1620" s="285">
        <v>209</v>
      </c>
      <c r="D1620" s="301" t="s">
        <v>587</v>
      </c>
      <c r="E1620" s="287">
        <f>F1620+G1620+H1620</f>
        <v>0</v>
      </c>
      <c r="F1620" s="173">
        <v>0</v>
      </c>
      <c r="G1620" s="174">
        <v>0</v>
      </c>
      <c r="H1620" s="1409">
        <v>0</v>
      </c>
      <c r="I1620" s="173">
        <v>0</v>
      </c>
      <c r="J1620" s="174">
        <v>0</v>
      </c>
      <c r="K1620" s="1409">
        <v>0</v>
      </c>
      <c r="L1620" s="287">
        <f>I1620+J1620+K1620</f>
        <v>0</v>
      </c>
      <c r="M1620" s="12" t="str">
        <f t="shared" si="368"/>
        <v/>
      </c>
      <c r="N1620" s="13"/>
    </row>
    <row r="1621" spans="1:14" hidden="1">
      <c r="A1621" s="10"/>
      <c r="B1621" s="272">
        <v>500</v>
      </c>
      <c r="C1621" s="1861" t="s">
        <v>188</v>
      </c>
      <c r="D1621" s="1862"/>
      <c r="E1621" s="273">
        <f t="shared" ref="E1621:L1621" si="370">SUM(E1622:E1628)</f>
        <v>0</v>
      </c>
      <c r="F1621" s="274">
        <f t="shared" si="370"/>
        <v>0</v>
      </c>
      <c r="G1621" s="275">
        <f t="shared" si="370"/>
        <v>0</v>
      </c>
      <c r="H1621" s="276">
        <f>SUM(H1622:H1628)</f>
        <v>0</v>
      </c>
      <c r="I1621" s="274">
        <f t="shared" si="370"/>
        <v>0</v>
      </c>
      <c r="J1621" s="275">
        <f t="shared" si="370"/>
        <v>0</v>
      </c>
      <c r="K1621" s="276">
        <f t="shared" si="370"/>
        <v>0</v>
      </c>
      <c r="L1621" s="273">
        <f t="shared" si="370"/>
        <v>0</v>
      </c>
      <c r="M1621" s="12" t="str">
        <f t="shared" si="368"/>
        <v/>
      </c>
      <c r="N1621" s="13"/>
    </row>
    <row r="1622" spans="1:14" ht="18" hidden="1" customHeight="1">
      <c r="A1622" s="10"/>
      <c r="B1622" s="291"/>
      <c r="C1622" s="302">
        <v>551</v>
      </c>
      <c r="D1622" s="303" t="s">
        <v>189</v>
      </c>
      <c r="E1622" s="281">
        <f t="shared" ref="E1622:E1629" si="371">F1622+G1622+H1622</f>
        <v>0</v>
      </c>
      <c r="F1622" s="152">
        <v>0</v>
      </c>
      <c r="G1622" s="153">
        <v>0</v>
      </c>
      <c r="H1622" s="1406">
        <v>0</v>
      </c>
      <c r="I1622" s="152">
        <v>0</v>
      </c>
      <c r="J1622" s="153">
        <v>0</v>
      </c>
      <c r="K1622" s="1406">
        <v>0</v>
      </c>
      <c r="L1622" s="281">
        <f t="shared" ref="L1622:L1629" si="372">I1622+J1622+K1622</f>
        <v>0</v>
      </c>
      <c r="M1622" s="12" t="str">
        <f t="shared" si="368"/>
        <v/>
      </c>
      <c r="N1622" s="13"/>
    </row>
    <row r="1623" spans="1:14" hidden="1">
      <c r="A1623" s="10"/>
      <c r="B1623" s="291"/>
      <c r="C1623" s="304">
        <v>552</v>
      </c>
      <c r="D1623" s="305" t="s">
        <v>893</v>
      </c>
      <c r="E1623" s="295">
        <f t="shared" si="371"/>
        <v>0</v>
      </c>
      <c r="F1623" s="158">
        <v>0</v>
      </c>
      <c r="G1623" s="159">
        <v>0</v>
      </c>
      <c r="H1623" s="1408">
        <v>0</v>
      </c>
      <c r="I1623" s="158">
        <v>0</v>
      </c>
      <c r="J1623" s="159">
        <v>0</v>
      </c>
      <c r="K1623" s="1408">
        <v>0</v>
      </c>
      <c r="L1623" s="295">
        <f t="shared" si="372"/>
        <v>0</v>
      </c>
      <c r="M1623" s="12" t="str">
        <f t="shared" si="368"/>
        <v/>
      </c>
      <c r="N1623" s="13"/>
    </row>
    <row r="1624" spans="1:14" hidden="1">
      <c r="A1624" s="10"/>
      <c r="B1624" s="306"/>
      <c r="C1624" s="304">
        <v>558</v>
      </c>
      <c r="D1624" s="307" t="s">
        <v>855</v>
      </c>
      <c r="E1624" s="295">
        <f>F1624+G1624+H1624</f>
        <v>0</v>
      </c>
      <c r="F1624" s="484">
        <v>0</v>
      </c>
      <c r="G1624" s="485">
        <v>0</v>
      </c>
      <c r="H1624" s="160">
        <v>0</v>
      </c>
      <c r="I1624" s="484">
        <v>0</v>
      </c>
      <c r="J1624" s="485">
        <v>0</v>
      </c>
      <c r="K1624" s="160">
        <v>0</v>
      </c>
      <c r="L1624" s="295">
        <f>I1624+J1624+K1624</f>
        <v>0</v>
      </c>
      <c r="M1624" s="12" t="str">
        <f t="shared" si="368"/>
        <v/>
      </c>
      <c r="N1624" s="13"/>
    </row>
    <row r="1625" spans="1:14" hidden="1">
      <c r="A1625" s="10"/>
      <c r="B1625" s="306"/>
      <c r="C1625" s="304">
        <v>560</v>
      </c>
      <c r="D1625" s="307" t="s">
        <v>190</v>
      </c>
      <c r="E1625" s="295">
        <f t="shared" si="371"/>
        <v>0</v>
      </c>
      <c r="F1625" s="158">
        <v>0</v>
      </c>
      <c r="G1625" s="159">
        <v>0</v>
      </c>
      <c r="H1625" s="1408">
        <v>0</v>
      </c>
      <c r="I1625" s="158">
        <v>0</v>
      </c>
      <c r="J1625" s="159">
        <v>0</v>
      </c>
      <c r="K1625" s="1408">
        <v>0</v>
      </c>
      <c r="L1625" s="295">
        <f t="shared" si="372"/>
        <v>0</v>
      </c>
      <c r="M1625" s="12" t="str">
        <f t="shared" si="368"/>
        <v/>
      </c>
      <c r="N1625" s="13"/>
    </row>
    <row r="1626" spans="1:14" hidden="1">
      <c r="A1626" s="10"/>
      <c r="B1626" s="306"/>
      <c r="C1626" s="304">
        <v>580</v>
      </c>
      <c r="D1626" s="305" t="s">
        <v>191</v>
      </c>
      <c r="E1626" s="295">
        <f t="shared" si="371"/>
        <v>0</v>
      </c>
      <c r="F1626" s="158">
        <v>0</v>
      </c>
      <c r="G1626" s="159">
        <v>0</v>
      </c>
      <c r="H1626" s="1408">
        <v>0</v>
      </c>
      <c r="I1626" s="158">
        <v>0</v>
      </c>
      <c r="J1626" s="159">
        <v>0</v>
      </c>
      <c r="K1626" s="1408">
        <v>0</v>
      </c>
      <c r="L1626" s="295">
        <f t="shared" si="372"/>
        <v>0</v>
      </c>
      <c r="M1626" s="12" t="str">
        <f t="shared" si="368"/>
        <v/>
      </c>
      <c r="N1626" s="13"/>
    </row>
    <row r="1627" spans="1:14" hidden="1">
      <c r="A1627" s="10"/>
      <c r="B1627" s="291"/>
      <c r="C1627" s="304">
        <v>588</v>
      </c>
      <c r="D1627" s="305" t="s">
        <v>857</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863" t="s">
        <v>193</v>
      </c>
      <c r="D1629" s="1864"/>
      <c r="E1629" s="310">
        <f t="shared" si="371"/>
        <v>0</v>
      </c>
      <c r="F1629" s="1410"/>
      <c r="G1629" s="1411"/>
      <c r="H1629" s="1412"/>
      <c r="I1629" s="1410"/>
      <c r="J1629" s="1411"/>
      <c r="K1629" s="1412"/>
      <c r="L1629" s="310">
        <f t="shared" si="372"/>
        <v>0</v>
      </c>
      <c r="M1629" s="12" t="str">
        <f t="shared" si="368"/>
        <v/>
      </c>
      <c r="N1629" s="13"/>
    </row>
    <row r="1630" spans="1:14" hidden="1">
      <c r="A1630" s="23">
        <v>10</v>
      </c>
      <c r="B1630" s="272">
        <v>1000</v>
      </c>
      <c r="C1630" s="1851" t="s">
        <v>194</v>
      </c>
      <c r="D1630" s="1852"/>
      <c r="E1630" s="310">
        <f t="shared" ref="E1630:L1630" si="373">SUM(E1631:E1647)</f>
        <v>0</v>
      </c>
      <c r="F1630" s="274">
        <f t="shared" si="373"/>
        <v>0</v>
      </c>
      <c r="G1630" s="275">
        <f t="shared" si="373"/>
        <v>0</v>
      </c>
      <c r="H1630" s="276">
        <f>SUM(H1631:H1647)</f>
        <v>0</v>
      </c>
      <c r="I1630" s="274">
        <f t="shared" si="373"/>
        <v>0</v>
      </c>
      <c r="J1630" s="275">
        <f t="shared" si="373"/>
        <v>0</v>
      </c>
      <c r="K1630" s="276">
        <f t="shared" si="373"/>
        <v>0</v>
      </c>
      <c r="L1630" s="310">
        <f t="shared" si="373"/>
        <v>0</v>
      </c>
      <c r="M1630" s="12" t="str">
        <f t="shared" si="368"/>
        <v/>
      </c>
      <c r="N1630" s="13"/>
    </row>
    <row r="1631" spans="1:14" hidden="1">
      <c r="A1631" s="23">
        <v>15</v>
      </c>
      <c r="B1631" s="292"/>
      <c r="C1631" s="279">
        <v>1011</v>
      </c>
      <c r="D1631" s="311" t="s">
        <v>195</v>
      </c>
      <c r="E1631" s="281">
        <f t="shared" ref="E1631:E1647" si="374">F1631+G1631+H1631</f>
        <v>0</v>
      </c>
      <c r="F1631" s="152">
        <v>0</v>
      </c>
      <c r="G1631" s="153">
        <v>0</v>
      </c>
      <c r="H1631" s="1406">
        <v>0</v>
      </c>
      <c r="I1631" s="152">
        <v>0</v>
      </c>
      <c r="J1631" s="153">
        <v>0</v>
      </c>
      <c r="K1631" s="1406">
        <v>0</v>
      </c>
      <c r="L1631" s="281">
        <f t="shared" ref="L1631:L1647" si="375">I1631+J1631+K1631</f>
        <v>0</v>
      </c>
      <c r="M1631" s="12" t="str">
        <f t="shared" si="368"/>
        <v/>
      </c>
      <c r="N1631" s="13"/>
    </row>
    <row r="1632" spans="1:14" hidden="1">
      <c r="A1632" s="22">
        <v>35</v>
      </c>
      <c r="B1632" s="292"/>
      <c r="C1632" s="293">
        <v>1012</v>
      </c>
      <c r="D1632" s="294" t="s">
        <v>196</v>
      </c>
      <c r="E1632" s="295">
        <f t="shared" si="374"/>
        <v>0</v>
      </c>
      <c r="F1632" s="158">
        <v>0</v>
      </c>
      <c r="G1632" s="159">
        <v>0</v>
      </c>
      <c r="H1632" s="1408">
        <v>0</v>
      </c>
      <c r="I1632" s="158">
        <v>0</v>
      </c>
      <c r="J1632" s="159">
        <v>0</v>
      </c>
      <c r="K1632" s="1408">
        <v>0</v>
      </c>
      <c r="L1632" s="295">
        <f t="shared" si="375"/>
        <v>0</v>
      </c>
      <c r="M1632" s="12" t="str">
        <f t="shared" si="368"/>
        <v/>
      </c>
      <c r="N1632" s="13"/>
    </row>
    <row r="1633" spans="1:14" hidden="1">
      <c r="A1633" s="23">
        <v>40</v>
      </c>
      <c r="B1633" s="292"/>
      <c r="C1633" s="293">
        <v>1013</v>
      </c>
      <c r="D1633" s="294" t="s">
        <v>197</v>
      </c>
      <c r="E1633" s="295">
        <f t="shared" si="374"/>
        <v>0</v>
      </c>
      <c r="F1633" s="158">
        <v>0</v>
      </c>
      <c r="G1633" s="159">
        <v>0</v>
      </c>
      <c r="H1633" s="1408">
        <v>0</v>
      </c>
      <c r="I1633" s="158">
        <v>0</v>
      </c>
      <c r="J1633" s="159">
        <v>0</v>
      </c>
      <c r="K1633" s="1408">
        <v>0</v>
      </c>
      <c r="L1633" s="295">
        <f t="shared" si="375"/>
        <v>0</v>
      </c>
      <c r="M1633" s="12" t="str">
        <f t="shared" si="368"/>
        <v/>
      </c>
      <c r="N1633" s="13"/>
    </row>
    <row r="1634" spans="1:14" hidden="1">
      <c r="A1634" s="23">
        <v>45</v>
      </c>
      <c r="B1634" s="292"/>
      <c r="C1634" s="293">
        <v>1014</v>
      </c>
      <c r="D1634" s="294" t="s">
        <v>198</v>
      </c>
      <c r="E1634" s="295">
        <f t="shared" si="374"/>
        <v>0</v>
      </c>
      <c r="F1634" s="158">
        <v>0</v>
      </c>
      <c r="G1634" s="159">
        <v>0</v>
      </c>
      <c r="H1634" s="1408">
        <v>0</v>
      </c>
      <c r="I1634" s="158">
        <v>0</v>
      </c>
      <c r="J1634" s="159">
        <v>0</v>
      </c>
      <c r="K1634" s="1408">
        <v>0</v>
      </c>
      <c r="L1634" s="295">
        <f t="shared" si="375"/>
        <v>0</v>
      </c>
      <c r="M1634" s="12" t="str">
        <f t="shared" si="368"/>
        <v/>
      </c>
      <c r="N1634" s="13"/>
    </row>
    <row r="1635" spans="1:14" hidden="1">
      <c r="A1635" s="23">
        <v>50</v>
      </c>
      <c r="B1635" s="292"/>
      <c r="C1635" s="293">
        <v>1015</v>
      </c>
      <c r="D1635" s="294" t="s">
        <v>199</v>
      </c>
      <c r="E1635" s="295">
        <f t="shared" si="374"/>
        <v>0</v>
      </c>
      <c r="F1635" s="158">
        <v>0</v>
      </c>
      <c r="G1635" s="159">
        <v>0</v>
      </c>
      <c r="H1635" s="1408">
        <v>0</v>
      </c>
      <c r="I1635" s="158">
        <v>0</v>
      </c>
      <c r="J1635" s="159">
        <v>0</v>
      </c>
      <c r="K1635" s="1408">
        <v>0</v>
      </c>
      <c r="L1635" s="295">
        <f t="shared" si="375"/>
        <v>0</v>
      </c>
      <c r="M1635" s="12" t="str">
        <f t="shared" si="368"/>
        <v/>
      </c>
      <c r="N1635" s="13"/>
    </row>
    <row r="1636" spans="1:14" hidden="1">
      <c r="A1636" s="23">
        <v>55</v>
      </c>
      <c r="B1636" s="292"/>
      <c r="C1636" s="312">
        <v>1016</v>
      </c>
      <c r="D1636" s="313" t="s">
        <v>200</v>
      </c>
      <c r="E1636" s="314">
        <f t="shared" si="374"/>
        <v>0</v>
      </c>
      <c r="F1636" s="164">
        <v>0</v>
      </c>
      <c r="G1636" s="165">
        <v>0</v>
      </c>
      <c r="H1636" s="1407">
        <v>0</v>
      </c>
      <c r="I1636" s="164">
        <v>0</v>
      </c>
      <c r="J1636" s="165">
        <v>0</v>
      </c>
      <c r="K1636" s="1407">
        <v>0</v>
      </c>
      <c r="L1636" s="314">
        <f t="shared" si="375"/>
        <v>0</v>
      </c>
      <c r="M1636" s="12" t="str">
        <f t="shared" si="368"/>
        <v/>
      </c>
      <c r="N1636" s="13"/>
    </row>
    <row r="1637" spans="1:14" hidden="1">
      <c r="A1637" s="23">
        <v>60</v>
      </c>
      <c r="B1637" s="278"/>
      <c r="C1637" s="318">
        <v>1020</v>
      </c>
      <c r="D1637" s="319" t="s">
        <v>201</v>
      </c>
      <c r="E1637" s="320">
        <f t="shared" si="374"/>
        <v>0</v>
      </c>
      <c r="F1637" s="450">
        <v>0</v>
      </c>
      <c r="G1637" s="451">
        <v>0</v>
      </c>
      <c r="H1637" s="1416">
        <v>0</v>
      </c>
      <c r="I1637" s="450">
        <v>0</v>
      </c>
      <c r="J1637" s="451">
        <v>0</v>
      </c>
      <c r="K1637" s="1416">
        <v>0</v>
      </c>
      <c r="L1637" s="320">
        <f t="shared" si="375"/>
        <v>0</v>
      </c>
      <c r="M1637" s="12" t="str">
        <f t="shared" si="368"/>
        <v/>
      </c>
      <c r="N1637" s="13"/>
    </row>
    <row r="1638" spans="1:14" hidden="1">
      <c r="A1638" s="22">
        <v>65</v>
      </c>
      <c r="B1638" s="292"/>
      <c r="C1638" s="324">
        <v>1030</v>
      </c>
      <c r="D1638" s="325" t="s">
        <v>202</v>
      </c>
      <c r="E1638" s="326">
        <f t="shared" si="374"/>
        <v>0</v>
      </c>
      <c r="F1638" s="445">
        <v>0</v>
      </c>
      <c r="G1638" s="446">
        <v>0</v>
      </c>
      <c r="H1638" s="1413">
        <v>0</v>
      </c>
      <c r="I1638" s="445">
        <v>0</v>
      </c>
      <c r="J1638" s="446">
        <v>0</v>
      </c>
      <c r="K1638" s="1413">
        <v>0</v>
      </c>
      <c r="L1638" s="326">
        <f t="shared" si="375"/>
        <v>0</v>
      </c>
      <c r="M1638" s="12" t="str">
        <f t="shared" si="368"/>
        <v/>
      </c>
      <c r="N1638" s="13"/>
    </row>
    <row r="1639" spans="1:14" hidden="1">
      <c r="A1639" s="23">
        <v>70</v>
      </c>
      <c r="B1639" s="292"/>
      <c r="C1639" s="318">
        <v>1051</v>
      </c>
      <c r="D1639" s="331" t="s">
        <v>203</v>
      </c>
      <c r="E1639" s="320">
        <f t="shared" si="374"/>
        <v>0</v>
      </c>
      <c r="F1639" s="450">
        <v>0</v>
      </c>
      <c r="G1639" s="451">
        <v>0</v>
      </c>
      <c r="H1639" s="1416">
        <v>0</v>
      </c>
      <c r="I1639" s="450">
        <v>0</v>
      </c>
      <c r="J1639" s="451">
        <v>0</v>
      </c>
      <c r="K1639" s="1416">
        <v>0</v>
      </c>
      <c r="L1639" s="320">
        <f t="shared" si="375"/>
        <v>0</v>
      </c>
      <c r="M1639" s="12" t="str">
        <f t="shared" si="368"/>
        <v/>
      </c>
      <c r="N1639" s="13"/>
    </row>
    <row r="1640" spans="1:14" hidden="1">
      <c r="A1640" s="23">
        <v>75</v>
      </c>
      <c r="B1640" s="292"/>
      <c r="C1640" s="293">
        <v>1052</v>
      </c>
      <c r="D1640" s="294" t="s">
        <v>204</v>
      </c>
      <c r="E1640" s="295">
        <f t="shared" si="374"/>
        <v>0</v>
      </c>
      <c r="F1640" s="158">
        <v>0</v>
      </c>
      <c r="G1640" s="159"/>
      <c r="H1640" s="1408"/>
      <c r="I1640" s="158">
        <v>0</v>
      </c>
      <c r="J1640" s="159"/>
      <c r="K1640" s="1408"/>
      <c r="L1640" s="295">
        <f t="shared" si="375"/>
        <v>0</v>
      </c>
      <c r="M1640" s="12" t="str">
        <f t="shared" si="368"/>
        <v/>
      </c>
      <c r="N1640" s="13"/>
    </row>
    <row r="1641" spans="1:14" hidden="1">
      <c r="A1641" s="23">
        <v>80</v>
      </c>
      <c r="B1641" s="292"/>
      <c r="C1641" s="324">
        <v>1053</v>
      </c>
      <c r="D1641" s="325" t="s">
        <v>858</v>
      </c>
      <c r="E1641" s="326">
        <f t="shared" si="374"/>
        <v>0</v>
      </c>
      <c r="F1641" s="445"/>
      <c r="G1641" s="446"/>
      <c r="H1641" s="1413"/>
      <c r="I1641" s="445"/>
      <c r="J1641" s="446"/>
      <c r="K1641" s="1413"/>
      <c r="L1641" s="326">
        <f t="shared" si="375"/>
        <v>0</v>
      </c>
      <c r="M1641" s="12" t="str">
        <f t="shared" si="368"/>
        <v/>
      </c>
      <c r="N1641" s="13"/>
    </row>
    <row r="1642" spans="1:14" hidden="1">
      <c r="A1642" s="23">
        <v>80</v>
      </c>
      <c r="B1642" s="292"/>
      <c r="C1642" s="318">
        <v>1062</v>
      </c>
      <c r="D1642" s="319" t="s">
        <v>205</v>
      </c>
      <c r="E1642" s="320">
        <f t="shared" si="374"/>
        <v>0</v>
      </c>
      <c r="F1642" s="450">
        <v>0</v>
      </c>
      <c r="G1642" s="451">
        <v>0</v>
      </c>
      <c r="H1642" s="1416">
        <v>0</v>
      </c>
      <c r="I1642" s="450">
        <v>0</v>
      </c>
      <c r="J1642" s="451">
        <v>0</v>
      </c>
      <c r="K1642" s="1416">
        <v>0</v>
      </c>
      <c r="L1642" s="320">
        <f t="shared" si="375"/>
        <v>0</v>
      </c>
      <c r="M1642" s="12" t="str">
        <f t="shared" si="368"/>
        <v/>
      </c>
      <c r="N1642" s="13"/>
    </row>
    <row r="1643" spans="1:14" hidden="1">
      <c r="A1643" s="23">
        <v>85</v>
      </c>
      <c r="B1643" s="292"/>
      <c r="C1643" s="324">
        <v>1063</v>
      </c>
      <c r="D1643" s="332" t="s">
        <v>786</v>
      </c>
      <c r="E1643" s="326">
        <f t="shared" si="374"/>
        <v>0</v>
      </c>
      <c r="F1643" s="445">
        <v>0</v>
      </c>
      <c r="G1643" s="446">
        <v>0</v>
      </c>
      <c r="H1643" s="1413">
        <v>0</v>
      </c>
      <c r="I1643" s="445">
        <v>0</v>
      </c>
      <c r="J1643" s="446">
        <v>0</v>
      </c>
      <c r="K1643" s="1413">
        <v>0</v>
      </c>
      <c r="L1643" s="326">
        <f t="shared" si="375"/>
        <v>0</v>
      </c>
      <c r="M1643" s="12" t="str">
        <f t="shared" si="368"/>
        <v/>
      </c>
      <c r="N1643" s="13"/>
    </row>
    <row r="1644" spans="1:14" hidden="1">
      <c r="A1644" s="23">
        <v>90</v>
      </c>
      <c r="B1644" s="292"/>
      <c r="C1644" s="333">
        <v>1069</v>
      </c>
      <c r="D1644" s="334" t="s">
        <v>206</v>
      </c>
      <c r="E1644" s="335">
        <f t="shared" si="374"/>
        <v>0</v>
      </c>
      <c r="F1644" s="589">
        <v>0</v>
      </c>
      <c r="G1644" s="590">
        <v>0</v>
      </c>
      <c r="H1644" s="1415">
        <v>0</v>
      </c>
      <c r="I1644" s="589">
        <v>0</v>
      </c>
      <c r="J1644" s="590">
        <v>0</v>
      </c>
      <c r="K1644" s="1415">
        <v>0</v>
      </c>
      <c r="L1644" s="335">
        <f t="shared" si="375"/>
        <v>0</v>
      </c>
      <c r="M1644" s="12" t="str">
        <f t="shared" si="368"/>
        <v/>
      </c>
      <c r="N1644" s="13"/>
    </row>
    <row r="1645" spans="1:14" hidden="1">
      <c r="A1645" s="23">
        <v>90</v>
      </c>
      <c r="B1645" s="278"/>
      <c r="C1645" s="318">
        <v>1091</v>
      </c>
      <c r="D1645" s="331" t="s">
        <v>894</v>
      </c>
      <c r="E1645" s="320">
        <f t="shared" si="374"/>
        <v>0</v>
      </c>
      <c r="F1645" s="450">
        <v>0</v>
      </c>
      <c r="G1645" s="451">
        <v>0</v>
      </c>
      <c r="H1645" s="1416">
        <v>0</v>
      </c>
      <c r="I1645" s="450">
        <v>0</v>
      </c>
      <c r="J1645" s="451">
        <v>0</v>
      </c>
      <c r="K1645" s="1416">
        <v>0</v>
      </c>
      <c r="L1645" s="320">
        <f t="shared" si="375"/>
        <v>0</v>
      </c>
      <c r="M1645" s="12" t="str">
        <f t="shared" si="368"/>
        <v/>
      </c>
      <c r="N1645" s="13"/>
    </row>
    <row r="1646" spans="1:14" hidden="1">
      <c r="A1646" s="22">
        <v>115</v>
      </c>
      <c r="B1646" s="292"/>
      <c r="C1646" s="293">
        <v>1092</v>
      </c>
      <c r="D1646" s="294" t="s">
        <v>298</v>
      </c>
      <c r="E1646" s="295">
        <f t="shared" si="374"/>
        <v>0</v>
      </c>
      <c r="F1646" s="158">
        <v>0</v>
      </c>
      <c r="G1646" s="159">
        <v>0</v>
      </c>
      <c r="H1646" s="1408">
        <v>0</v>
      </c>
      <c r="I1646" s="158">
        <v>0</v>
      </c>
      <c r="J1646" s="159">
        <v>0</v>
      </c>
      <c r="K1646" s="1408">
        <v>0</v>
      </c>
      <c r="L1646" s="295">
        <f t="shared" si="375"/>
        <v>0</v>
      </c>
      <c r="M1646" s="12" t="str">
        <f t="shared" si="368"/>
        <v/>
      </c>
      <c r="N1646" s="13"/>
    </row>
    <row r="1647" spans="1:14" hidden="1">
      <c r="A1647" s="22">
        <v>125</v>
      </c>
      <c r="B1647" s="292"/>
      <c r="C1647" s="285">
        <v>1098</v>
      </c>
      <c r="D1647" s="339" t="s">
        <v>207</v>
      </c>
      <c r="E1647" s="287">
        <f t="shared" si="374"/>
        <v>0</v>
      </c>
      <c r="F1647" s="173">
        <v>0</v>
      </c>
      <c r="G1647" s="174">
        <v>0</v>
      </c>
      <c r="H1647" s="1409">
        <v>0</v>
      </c>
      <c r="I1647" s="173">
        <v>0</v>
      </c>
      <c r="J1647" s="174">
        <v>0</v>
      </c>
      <c r="K1647" s="1409">
        <v>0</v>
      </c>
      <c r="L1647" s="287">
        <f t="shared" si="375"/>
        <v>0</v>
      </c>
      <c r="M1647" s="12" t="str">
        <f t="shared" si="368"/>
        <v/>
      </c>
      <c r="N1647" s="13"/>
    </row>
    <row r="1648" spans="1:14" hidden="1">
      <c r="A1648" s="23">
        <v>130</v>
      </c>
      <c r="B1648" s="272">
        <v>1900</v>
      </c>
      <c r="C1648" s="1845" t="s">
        <v>265</v>
      </c>
      <c r="D1648" s="1846"/>
      <c r="E1648" s="310">
        <f t="shared" ref="E1648:L1648" si="376">SUM(E1649:E1651)</f>
        <v>0</v>
      </c>
      <c r="F1648" s="274">
        <f t="shared" si="376"/>
        <v>0</v>
      </c>
      <c r="G1648" s="275">
        <f t="shared" si="376"/>
        <v>0</v>
      </c>
      <c r="H1648" s="276">
        <f>SUM(H1649:H1651)</f>
        <v>0</v>
      </c>
      <c r="I1648" s="274">
        <f t="shared" si="376"/>
        <v>0</v>
      </c>
      <c r="J1648" s="275">
        <f t="shared" si="376"/>
        <v>0</v>
      </c>
      <c r="K1648" s="276">
        <f t="shared" si="376"/>
        <v>0</v>
      </c>
      <c r="L1648" s="310">
        <f t="shared" si="376"/>
        <v>0</v>
      </c>
      <c r="M1648" s="12" t="str">
        <f t="shared" si="368"/>
        <v/>
      </c>
      <c r="N1648" s="13"/>
    </row>
    <row r="1649" spans="1:14" hidden="1">
      <c r="A1649" s="23">
        <v>135</v>
      </c>
      <c r="B1649" s="292"/>
      <c r="C1649" s="279">
        <v>1901</v>
      </c>
      <c r="D1649" s="340" t="s">
        <v>895</v>
      </c>
      <c r="E1649" s="281">
        <f>F1649+G1649+H1649</f>
        <v>0</v>
      </c>
      <c r="F1649" s="152">
        <v>0</v>
      </c>
      <c r="G1649" s="153">
        <v>0</v>
      </c>
      <c r="H1649" s="1406">
        <v>0</v>
      </c>
      <c r="I1649" s="152">
        <v>0</v>
      </c>
      <c r="J1649" s="153">
        <v>0</v>
      </c>
      <c r="K1649" s="1406">
        <v>0</v>
      </c>
      <c r="L1649" s="281">
        <f>I1649+J1649+K1649</f>
        <v>0</v>
      </c>
      <c r="M1649" s="12" t="str">
        <f t="shared" si="368"/>
        <v/>
      </c>
      <c r="N1649" s="13"/>
    </row>
    <row r="1650" spans="1:14" hidden="1">
      <c r="A1650" s="23">
        <v>140</v>
      </c>
      <c r="B1650" s="341"/>
      <c r="C1650" s="293">
        <v>1981</v>
      </c>
      <c r="D1650" s="342" t="s">
        <v>896</v>
      </c>
      <c r="E1650" s="295">
        <f>F1650+G1650+H1650</f>
        <v>0</v>
      </c>
      <c r="F1650" s="158">
        <v>0</v>
      </c>
      <c r="G1650" s="159">
        <v>0</v>
      </c>
      <c r="H1650" s="1408">
        <v>0</v>
      </c>
      <c r="I1650" s="158">
        <v>0</v>
      </c>
      <c r="J1650" s="159">
        <v>0</v>
      </c>
      <c r="K1650" s="1408">
        <v>0</v>
      </c>
      <c r="L1650" s="295">
        <f>I1650+J1650+K1650</f>
        <v>0</v>
      </c>
      <c r="M1650" s="12" t="str">
        <f t="shared" si="368"/>
        <v/>
      </c>
      <c r="N1650" s="13"/>
    </row>
    <row r="1651" spans="1:14" hidden="1">
      <c r="A1651" s="23">
        <v>145</v>
      </c>
      <c r="B1651" s="292"/>
      <c r="C1651" s="285">
        <v>1991</v>
      </c>
      <c r="D1651" s="343" t="s">
        <v>897</v>
      </c>
      <c r="E1651" s="287">
        <f>F1651+G1651+H1651</f>
        <v>0</v>
      </c>
      <c r="F1651" s="173"/>
      <c r="G1651" s="174">
        <v>0</v>
      </c>
      <c r="H1651" s="1409">
        <v>0</v>
      </c>
      <c r="I1651" s="173"/>
      <c r="J1651" s="174">
        <v>0</v>
      </c>
      <c r="K1651" s="1409">
        <v>0</v>
      </c>
      <c r="L1651" s="287">
        <f>I1651+J1651+K1651</f>
        <v>0</v>
      </c>
      <c r="M1651" s="12" t="str">
        <f t="shared" si="368"/>
        <v/>
      </c>
      <c r="N1651" s="13"/>
    </row>
    <row r="1652" spans="1:14" hidden="1">
      <c r="A1652" s="23">
        <v>150</v>
      </c>
      <c r="B1652" s="272">
        <v>2100</v>
      </c>
      <c r="C1652" s="1845" t="s">
        <v>707</v>
      </c>
      <c r="D1652" s="1846"/>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v>0</v>
      </c>
      <c r="G1653" s="153">
        <v>0</v>
      </c>
      <c r="H1653" s="1406">
        <v>0</v>
      </c>
      <c r="I1653" s="152">
        <v>0</v>
      </c>
      <c r="J1653" s="153">
        <v>0</v>
      </c>
      <c r="K1653" s="1406">
        <v>0</v>
      </c>
      <c r="L1653" s="281">
        <f>I1653+J1653+K1653</f>
        <v>0</v>
      </c>
      <c r="M1653" s="12" t="str">
        <f t="shared" si="368"/>
        <v/>
      </c>
      <c r="N1653" s="13"/>
    </row>
    <row r="1654" spans="1:14" hidden="1">
      <c r="A1654" s="23">
        <v>160</v>
      </c>
      <c r="B1654" s="341"/>
      <c r="C1654" s="293">
        <v>2120</v>
      </c>
      <c r="D1654" s="300" t="s">
        <v>209</v>
      </c>
      <c r="E1654" s="295">
        <f>F1654+G1654+H1654</f>
        <v>0</v>
      </c>
      <c r="F1654" s="158">
        <v>0</v>
      </c>
      <c r="G1654" s="159">
        <v>0</v>
      </c>
      <c r="H1654" s="1408">
        <v>0</v>
      </c>
      <c r="I1654" s="158">
        <v>0</v>
      </c>
      <c r="J1654" s="159">
        <v>0</v>
      </c>
      <c r="K1654" s="1408">
        <v>0</v>
      </c>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v>0</v>
      </c>
      <c r="G1657" s="174">
        <v>0</v>
      </c>
      <c r="H1657" s="1409">
        <v>0</v>
      </c>
      <c r="I1657" s="173">
        <v>0</v>
      </c>
      <c r="J1657" s="174">
        <v>0</v>
      </c>
      <c r="K1657" s="1409">
        <v>0</v>
      </c>
      <c r="L1657" s="287">
        <f>I1657+J1657+K1657</f>
        <v>0</v>
      </c>
      <c r="M1657" s="12" t="str">
        <f t="shared" si="368"/>
        <v/>
      </c>
      <c r="N1657" s="13"/>
    </row>
    <row r="1658" spans="1:14" hidden="1">
      <c r="A1658" s="23">
        <v>185</v>
      </c>
      <c r="B1658" s="272">
        <v>2200</v>
      </c>
      <c r="C1658" s="1845" t="s">
        <v>213</v>
      </c>
      <c r="D1658" s="1846"/>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299</v>
      </c>
      <c r="E1659" s="281">
        <f>F1659+G1659+H1659</f>
        <v>0</v>
      </c>
      <c r="F1659" s="152">
        <v>0</v>
      </c>
      <c r="G1659" s="153">
        <v>0</v>
      </c>
      <c r="H1659" s="1406">
        <v>0</v>
      </c>
      <c r="I1659" s="152">
        <v>0</v>
      </c>
      <c r="J1659" s="153">
        <v>0</v>
      </c>
      <c r="K1659" s="1406">
        <v>0</v>
      </c>
      <c r="L1659" s="281">
        <f>I1659+J1659+K1659</f>
        <v>0</v>
      </c>
      <c r="M1659" s="12" t="str">
        <f t="shared" si="368"/>
        <v/>
      </c>
      <c r="N1659" s="13"/>
    </row>
    <row r="1660" spans="1:14" hidden="1">
      <c r="A1660" s="23">
        <v>200</v>
      </c>
      <c r="B1660" s="292"/>
      <c r="C1660" s="285">
        <v>2224</v>
      </c>
      <c r="D1660" s="286" t="s">
        <v>214</v>
      </c>
      <c r="E1660" s="287">
        <f>F1660+G1660+H1660</f>
        <v>0</v>
      </c>
      <c r="F1660" s="173">
        <v>0</v>
      </c>
      <c r="G1660" s="174">
        <v>0</v>
      </c>
      <c r="H1660" s="1409">
        <v>0</v>
      </c>
      <c r="I1660" s="173">
        <v>0</v>
      </c>
      <c r="J1660" s="174">
        <v>0</v>
      </c>
      <c r="K1660" s="1409">
        <v>0</v>
      </c>
      <c r="L1660" s="287">
        <f>I1660+J1660+K1660</f>
        <v>0</v>
      </c>
      <c r="M1660" s="12" t="str">
        <f t="shared" si="368"/>
        <v/>
      </c>
      <c r="N1660" s="13"/>
    </row>
    <row r="1661" spans="1:14" hidden="1">
      <c r="A1661" s="23">
        <v>200</v>
      </c>
      <c r="B1661" s="272">
        <v>2500</v>
      </c>
      <c r="C1661" s="1845" t="s">
        <v>215</v>
      </c>
      <c r="D1661" s="1846"/>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849" t="s">
        <v>216</v>
      </c>
      <c r="D1662" s="1850"/>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849" t="s">
        <v>217</v>
      </c>
      <c r="D1663" s="1850"/>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849" t="s">
        <v>1643</v>
      </c>
      <c r="D1664" s="1850"/>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2078</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2079</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2080</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845" t="s">
        <v>218</v>
      </c>
      <c r="D1668" s="1846"/>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1935</v>
      </c>
      <c r="E1669" s="281">
        <f>F1669+G1669+H1669</f>
        <v>0</v>
      </c>
      <c r="F1669" s="152">
        <v>0</v>
      </c>
      <c r="G1669" s="153"/>
      <c r="H1669" s="1406"/>
      <c r="I1669" s="152">
        <v>0</v>
      </c>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1954</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1985</v>
      </c>
      <c r="D1677" s="1759"/>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701</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2081</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1996</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845" t="s">
        <v>227</v>
      </c>
      <c r="D1683" s="1846"/>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845" t="s">
        <v>228</v>
      </c>
      <c r="D1684" s="1846"/>
      <c r="E1684" s="310">
        <f t="shared" si="385"/>
        <v>0</v>
      </c>
      <c r="F1684" s="1410">
        <v>0</v>
      </c>
      <c r="G1684" s="1411">
        <v>0</v>
      </c>
      <c r="H1684" s="1412">
        <v>0</v>
      </c>
      <c r="I1684" s="1410">
        <v>0</v>
      </c>
      <c r="J1684" s="1411">
        <v>0</v>
      </c>
      <c r="K1684" s="1412">
        <v>0</v>
      </c>
      <c r="L1684" s="310">
        <f t="shared" si="386"/>
        <v>0</v>
      </c>
      <c r="M1684" s="12" t="str">
        <f t="shared" si="384"/>
        <v/>
      </c>
      <c r="N1684" s="13"/>
    </row>
    <row r="1685" spans="1:14" hidden="1">
      <c r="A1685" s="22">
        <v>350</v>
      </c>
      <c r="B1685" s="272">
        <v>4100</v>
      </c>
      <c r="C1685" s="1845" t="s">
        <v>229</v>
      </c>
      <c r="D1685" s="1846"/>
      <c r="E1685" s="310">
        <f t="shared" si="385"/>
        <v>0</v>
      </c>
      <c r="F1685" s="1459">
        <v>0</v>
      </c>
      <c r="G1685" s="1459">
        <v>0</v>
      </c>
      <c r="H1685" s="1460">
        <v>0</v>
      </c>
      <c r="I1685" s="1606">
        <v>0</v>
      </c>
      <c r="J1685" s="1459">
        <v>0</v>
      </c>
      <c r="K1685" s="1459">
        <v>0</v>
      </c>
      <c r="L1685" s="310">
        <f t="shared" si="386"/>
        <v>0</v>
      </c>
      <c r="M1685" s="12" t="str">
        <f t="shared" si="384"/>
        <v/>
      </c>
      <c r="N1685" s="13"/>
    </row>
    <row r="1686" spans="1:14" hidden="1">
      <c r="A1686" s="23">
        <v>355</v>
      </c>
      <c r="B1686" s="272">
        <v>4200</v>
      </c>
      <c r="C1686" s="1845" t="s">
        <v>230</v>
      </c>
      <c r="D1686" s="1846"/>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v>0</v>
      </c>
      <c r="G1689" s="159">
        <v>0</v>
      </c>
      <c r="H1689" s="1408">
        <v>0</v>
      </c>
      <c r="I1689" s="158">
        <v>0</v>
      </c>
      <c r="J1689" s="159">
        <v>0</v>
      </c>
      <c r="K1689" s="1408">
        <v>0</v>
      </c>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v>0</v>
      </c>
      <c r="G1692" s="174">
        <v>0</v>
      </c>
      <c r="H1692" s="1409">
        <v>0</v>
      </c>
      <c r="I1692" s="173">
        <v>0</v>
      </c>
      <c r="J1692" s="174">
        <v>0</v>
      </c>
      <c r="K1692" s="1409">
        <v>0</v>
      </c>
      <c r="L1692" s="287">
        <f t="shared" si="389"/>
        <v>0</v>
      </c>
      <c r="M1692" s="12" t="str">
        <f t="shared" si="384"/>
        <v/>
      </c>
      <c r="N1692" s="13"/>
    </row>
    <row r="1693" spans="1:14" hidden="1">
      <c r="A1693" s="23">
        <v>395</v>
      </c>
      <c r="B1693" s="272">
        <v>4300</v>
      </c>
      <c r="C1693" s="1845" t="s">
        <v>1644</v>
      </c>
      <c r="D1693" s="1846"/>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v>0</v>
      </c>
      <c r="G1694" s="153">
        <v>0</v>
      </c>
      <c r="H1694" s="1406">
        <v>0</v>
      </c>
      <c r="I1694" s="152">
        <v>0</v>
      </c>
      <c r="J1694" s="153">
        <v>0</v>
      </c>
      <c r="K1694" s="1406">
        <v>0</v>
      </c>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845" t="s">
        <v>1641</v>
      </c>
      <c r="D1697" s="1846"/>
      <c r="E1697" s="310">
        <f t="shared" si="391"/>
        <v>0</v>
      </c>
      <c r="F1697" s="1410">
        <v>0</v>
      </c>
      <c r="G1697" s="1411">
        <v>0</v>
      </c>
      <c r="H1697" s="1412">
        <v>0</v>
      </c>
      <c r="I1697" s="1410">
        <v>0</v>
      </c>
      <c r="J1697" s="1411">
        <v>0</v>
      </c>
      <c r="K1697" s="1412">
        <v>0</v>
      </c>
      <c r="L1697" s="310">
        <f t="shared" si="392"/>
        <v>0</v>
      </c>
      <c r="M1697" s="12" t="str">
        <f t="shared" si="384"/>
        <v/>
      </c>
      <c r="N1697" s="13"/>
    </row>
    <row r="1698" spans="1:14" hidden="1">
      <c r="A1698" s="14">
        <v>401</v>
      </c>
      <c r="B1698" s="272">
        <v>4500</v>
      </c>
      <c r="C1698" s="1845" t="s">
        <v>1642</v>
      </c>
      <c r="D1698" s="1846"/>
      <c r="E1698" s="310">
        <f t="shared" si="391"/>
        <v>0</v>
      </c>
      <c r="F1698" s="1410">
        <v>0</v>
      </c>
      <c r="G1698" s="1411">
        <v>0</v>
      </c>
      <c r="H1698" s="1412">
        <v>0</v>
      </c>
      <c r="I1698" s="1410">
        <v>0</v>
      </c>
      <c r="J1698" s="1411">
        <v>0</v>
      </c>
      <c r="K1698" s="1412">
        <v>0</v>
      </c>
      <c r="L1698" s="310">
        <f t="shared" si="392"/>
        <v>0</v>
      </c>
      <c r="M1698" s="12" t="str">
        <f t="shared" si="384"/>
        <v/>
      </c>
      <c r="N1698" s="13"/>
    </row>
    <row r="1699" spans="1:14" hidden="1">
      <c r="A1699" s="40">
        <v>404</v>
      </c>
      <c r="B1699" s="272">
        <v>4600</v>
      </c>
      <c r="C1699" s="1849" t="s">
        <v>240</v>
      </c>
      <c r="D1699" s="1850"/>
      <c r="E1699" s="310">
        <f t="shared" si="391"/>
        <v>0</v>
      </c>
      <c r="F1699" s="1410">
        <v>0</v>
      </c>
      <c r="G1699" s="1411">
        <v>0</v>
      </c>
      <c r="H1699" s="1412">
        <v>0</v>
      </c>
      <c r="I1699" s="1410">
        <v>0</v>
      </c>
      <c r="J1699" s="1411">
        <v>0</v>
      </c>
      <c r="K1699" s="1412">
        <v>0</v>
      </c>
      <c r="L1699" s="310">
        <f t="shared" si="392"/>
        <v>0</v>
      </c>
      <c r="M1699" s="12" t="str">
        <f t="shared" si="384"/>
        <v/>
      </c>
      <c r="N1699" s="13"/>
    </row>
    <row r="1700" spans="1:14" hidden="1">
      <c r="A1700" s="40">
        <v>404</v>
      </c>
      <c r="B1700" s="272">
        <v>4900</v>
      </c>
      <c r="C1700" s="1845" t="s">
        <v>266</v>
      </c>
      <c r="D1700" s="1846"/>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267</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268</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843" t="s">
        <v>241</v>
      </c>
      <c r="D1703" s="1844"/>
      <c r="E1703" s="310">
        <f>F1703+G1703+H1703</f>
        <v>0</v>
      </c>
      <c r="F1703" s="1410">
        <v>0</v>
      </c>
      <c r="G1703" s="1411">
        <v>0</v>
      </c>
      <c r="H1703" s="1412">
        <v>0</v>
      </c>
      <c r="I1703" s="1410">
        <v>0</v>
      </c>
      <c r="J1703" s="1411">
        <v>0</v>
      </c>
      <c r="K1703" s="1412">
        <v>0</v>
      </c>
      <c r="L1703" s="310">
        <f>I1703+J1703+K1703</f>
        <v>0</v>
      </c>
      <c r="M1703" s="12" t="str">
        <f t="shared" si="384"/>
        <v/>
      </c>
      <c r="N1703" s="13"/>
    </row>
    <row r="1704" spans="1:14" hidden="1">
      <c r="A1704" s="23">
        <v>500</v>
      </c>
      <c r="B1704" s="365">
        <v>5200</v>
      </c>
      <c r="C1704" s="1843" t="s">
        <v>242</v>
      </c>
      <c r="D1704" s="1844"/>
      <c r="E1704" s="310">
        <f t="shared" ref="E1704:L1704" si="394">SUM(E1705:E1711)</f>
        <v>0</v>
      </c>
      <c r="F1704" s="274">
        <f t="shared" si="394"/>
        <v>0</v>
      </c>
      <c r="G1704" s="275">
        <f t="shared" si="394"/>
        <v>0</v>
      </c>
      <c r="H1704" s="276">
        <f>SUM(H1705:H1711)</f>
        <v>0</v>
      </c>
      <c r="I1704" s="274">
        <f t="shared" si="394"/>
        <v>0</v>
      </c>
      <c r="J1704" s="275">
        <f t="shared" si="394"/>
        <v>0</v>
      </c>
      <c r="K1704" s="276">
        <f t="shared" si="394"/>
        <v>0</v>
      </c>
      <c r="L1704" s="310">
        <f t="shared" si="394"/>
        <v>0</v>
      </c>
      <c r="M1704" s="12" t="str">
        <f t="shared" si="384"/>
        <v/>
      </c>
      <c r="N1704" s="13"/>
    </row>
    <row r="1705" spans="1:14" hidden="1">
      <c r="A1705" s="23">
        <v>505</v>
      </c>
      <c r="B1705" s="366"/>
      <c r="C1705" s="367">
        <v>5201</v>
      </c>
      <c r="D1705" s="368" t="s">
        <v>243</v>
      </c>
      <c r="E1705" s="281">
        <f t="shared" ref="E1705:E1711" si="395">F1705+G1705+H1705</f>
        <v>0</v>
      </c>
      <c r="F1705" s="152">
        <v>0</v>
      </c>
      <c r="G1705" s="153">
        <v>0</v>
      </c>
      <c r="H1705" s="1406">
        <v>0</v>
      </c>
      <c r="I1705" s="152">
        <v>0</v>
      </c>
      <c r="J1705" s="153">
        <v>0</v>
      </c>
      <c r="K1705" s="1406">
        <v>0</v>
      </c>
      <c r="L1705" s="281">
        <f t="shared" ref="L1705:L1711" si="396">I1705+J1705+K1705</f>
        <v>0</v>
      </c>
      <c r="M1705" s="12" t="str">
        <f t="shared" si="384"/>
        <v/>
      </c>
      <c r="N1705" s="13"/>
    </row>
    <row r="1706" spans="1:14" hidden="1">
      <c r="A1706" s="23">
        <v>510</v>
      </c>
      <c r="B1706" s="366"/>
      <c r="C1706" s="369">
        <v>5202</v>
      </c>
      <c r="D1706" s="370" t="s">
        <v>244</v>
      </c>
      <c r="E1706" s="295">
        <f t="shared" si="395"/>
        <v>0</v>
      </c>
      <c r="F1706" s="158">
        <v>0</v>
      </c>
      <c r="G1706" s="159">
        <v>0</v>
      </c>
      <c r="H1706" s="1408">
        <v>0</v>
      </c>
      <c r="I1706" s="158">
        <v>0</v>
      </c>
      <c r="J1706" s="159">
        <v>0</v>
      </c>
      <c r="K1706" s="1408">
        <v>0</v>
      </c>
      <c r="L1706" s="295">
        <f t="shared" si="396"/>
        <v>0</v>
      </c>
      <c r="M1706" s="12" t="str">
        <f t="shared" si="384"/>
        <v/>
      </c>
      <c r="N1706" s="13"/>
    </row>
    <row r="1707" spans="1:14" hidden="1">
      <c r="A1707" s="23">
        <v>515</v>
      </c>
      <c r="B1707" s="366"/>
      <c r="C1707" s="369">
        <v>5203</v>
      </c>
      <c r="D1707" s="370" t="s">
        <v>608</v>
      </c>
      <c r="E1707" s="295">
        <f t="shared" si="395"/>
        <v>0</v>
      </c>
      <c r="F1707" s="158">
        <v>0</v>
      </c>
      <c r="G1707" s="159">
        <v>0</v>
      </c>
      <c r="H1707" s="1408">
        <v>0</v>
      </c>
      <c r="I1707" s="158">
        <v>0</v>
      </c>
      <c r="J1707" s="159">
        <v>0</v>
      </c>
      <c r="K1707" s="1408">
        <v>0</v>
      </c>
      <c r="L1707" s="295">
        <f t="shared" si="396"/>
        <v>0</v>
      </c>
      <c r="M1707" s="12" t="str">
        <f t="shared" si="384"/>
        <v/>
      </c>
      <c r="N1707" s="13"/>
    </row>
    <row r="1708" spans="1:14" hidden="1">
      <c r="A1708" s="23">
        <v>520</v>
      </c>
      <c r="B1708" s="366"/>
      <c r="C1708" s="369">
        <v>5204</v>
      </c>
      <c r="D1708" s="370" t="s">
        <v>609</v>
      </c>
      <c r="E1708" s="295">
        <f t="shared" si="395"/>
        <v>0</v>
      </c>
      <c r="F1708" s="158">
        <v>0</v>
      </c>
      <c r="G1708" s="159">
        <v>0</v>
      </c>
      <c r="H1708" s="1408">
        <v>0</v>
      </c>
      <c r="I1708" s="158">
        <v>0</v>
      </c>
      <c r="J1708" s="159">
        <v>0</v>
      </c>
      <c r="K1708" s="1408">
        <v>0</v>
      </c>
      <c r="L1708" s="295">
        <f t="shared" si="396"/>
        <v>0</v>
      </c>
      <c r="M1708" s="12" t="str">
        <f t="shared" si="384"/>
        <v/>
      </c>
      <c r="N1708" s="13"/>
    </row>
    <row r="1709" spans="1:14" hidden="1">
      <c r="A1709" s="23">
        <v>525</v>
      </c>
      <c r="B1709" s="366"/>
      <c r="C1709" s="369">
        <v>5205</v>
      </c>
      <c r="D1709" s="370" t="s">
        <v>610</v>
      </c>
      <c r="E1709" s="295">
        <f t="shared" si="395"/>
        <v>0</v>
      </c>
      <c r="F1709" s="158">
        <v>0</v>
      </c>
      <c r="G1709" s="159">
        <v>0</v>
      </c>
      <c r="H1709" s="1408">
        <v>0</v>
      </c>
      <c r="I1709" s="158">
        <v>0</v>
      </c>
      <c r="J1709" s="159">
        <v>0</v>
      </c>
      <c r="K1709" s="1408">
        <v>0</v>
      </c>
      <c r="L1709" s="295">
        <f t="shared" si="396"/>
        <v>0</v>
      </c>
      <c r="M1709" s="12" t="str">
        <f t="shared" si="384"/>
        <v/>
      </c>
      <c r="N1709" s="13"/>
    </row>
    <row r="1710" spans="1:14" hidden="1">
      <c r="A1710" s="22">
        <v>635</v>
      </c>
      <c r="B1710" s="366"/>
      <c r="C1710" s="369">
        <v>5206</v>
      </c>
      <c r="D1710" s="370" t="s">
        <v>611</v>
      </c>
      <c r="E1710" s="295">
        <f t="shared" si="395"/>
        <v>0</v>
      </c>
      <c r="F1710" s="158">
        <v>0</v>
      </c>
      <c r="G1710" s="159">
        <v>0</v>
      </c>
      <c r="H1710" s="1408">
        <v>0</v>
      </c>
      <c r="I1710" s="158">
        <v>0</v>
      </c>
      <c r="J1710" s="159">
        <v>0</v>
      </c>
      <c r="K1710" s="1408">
        <v>0</v>
      </c>
      <c r="L1710" s="295">
        <f t="shared" si="396"/>
        <v>0</v>
      </c>
      <c r="M1710" s="12" t="str">
        <f t="shared" si="384"/>
        <v/>
      </c>
      <c r="N1710" s="13"/>
    </row>
    <row r="1711" spans="1:14" hidden="1">
      <c r="A1711" s="23">
        <v>640</v>
      </c>
      <c r="B1711" s="366"/>
      <c r="C1711" s="371">
        <v>5219</v>
      </c>
      <c r="D1711" s="372" t="s">
        <v>612</v>
      </c>
      <c r="E1711" s="287">
        <f t="shared" si="395"/>
        <v>0</v>
      </c>
      <c r="F1711" s="173">
        <v>0</v>
      </c>
      <c r="G1711" s="174">
        <v>0</v>
      </c>
      <c r="H1711" s="1409">
        <v>0</v>
      </c>
      <c r="I1711" s="173">
        <v>0</v>
      </c>
      <c r="J1711" s="174">
        <v>0</v>
      </c>
      <c r="K1711" s="1409">
        <v>0</v>
      </c>
      <c r="L1711" s="287">
        <f t="shared" si="396"/>
        <v>0</v>
      </c>
      <c r="M1711" s="12" t="str">
        <f t="shared" si="384"/>
        <v/>
      </c>
      <c r="N1711" s="13"/>
    </row>
    <row r="1712" spans="1:14" hidden="1">
      <c r="A1712" s="23">
        <v>645</v>
      </c>
      <c r="B1712" s="365">
        <v>5300</v>
      </c>
      <c r="C1712" s="1843" t="s">
        <v>613</v>
      </c>
      <c r="D1712" s="1844"/>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300</v>
      </c>
      <c r="E1713" s="281">
        <f>F1713+G1713+H1713</f>
        <v>0</v>
      </c>
      <c r="F1713" s="152">
        <v>0</v>
      </c>
      <c r="G1713" s="153">
        <v>0</v>
      </c>
      <c r="H1713" s="1406">
        <v>0</v>
      </c>
      <c r="I1713" s="152">
        <v>0</v>
      </c>
      <c r="J1713" s="153">
        <v>0</v>
      </c>
      <c r="K1713" s="1406">
        <v>0</v>
      </c>
      <c r="L1713" s="281">
        <f>I1713+J1713+K1713</f>
        <v>0</v>
      </c>
      <c r="M1713" s="12" t="str">
        <f t="shared" si="384"/>
        <v/>
      </c>
      <c r="N1713" s="13"/>
    </row>
    <row r="1714" spans="1:14" hidden="1">
      <c r="A1714" s="22">
        <v>655</v>
      </c>
      <c r="B1714" s="366"/>
      <c r="C1714" s="371">
        <v>5309</v>
      </c>
      <c r="D1714" s="372" t="s">
        <v>614</v>
      </c>
      <c r="E1714" s="287">
        <f>F1714+G1714+H1714</f>
        <v>0</v>
      </c>
      <c r="F1714" s="173">
        <v>0</v>
      </c>
      <c r="G1714" s="174">
        <v>0</v>
      </c>
      <c r="H1714" s="1409">
        <v>0</v>
      </c>
      <c r="I1714" s="173">
        <v>0</v>
      </c>
      <c r="J1714" s="174">
        <v>0</v>
      </c>
      <c r="K1714" s="1409">
        <v>0</v>
      </c>
      <c r="L1714" s="287">
        <f>I1714+J1714+K1714</f>
        <v>0</v>
      </c>
      <c r="M1714" s="12" t="str">
        <f t="shared" si="384"/>
        <v/>
      </c>
      <c r="N1714" s="13"/>
    </row>
    <row r="1715" spans="1:14" hidden="1">
      <c r="A1715" s="22">
        <v>665</v>
      </c>
      <c r="B1715" s="365">
        <v>5400</v>
      </c>
      <c r="C1715" s="1843" t="s">
        <v>671</v>
      </c>
      <c r="D1715" s="1844"/>
      <c r="E1715" s="310">
        <f>F1715+G1715+H1715</f>
        <v>0</v>
      </c>
      <c r="F1715" s="1410"/>
      <c r="G1715" s="1411">
        <v>0</v>
      </c>
      <c r="H1715" s="1412">
        <v>0</v>
      </c>
      <c r="I1715" s="1410">
        <v>0</v>
      </c>
      <c r="J1715" s="1411"/>
      <c r="K1715" s="1412">
        <v>0</v>
      </c>
      <c r="L1715" s="310">
        <f>I1715+J1715+K1715</f>
        <v>0</v>
      </c>
      <c r="M1715" s="12" t="str">
        <f t="shared" si="384"/>
        <v/>
      </c>
      <c r="N1715" s="13"/>
    </row>
    <row r="1716" spans="1:14" hidden="1">
      <c r="A1716" s="22">
        <v>675</v>
      </c>
      <c r="B1716" s="272">
        <v>5500</v>
      </c>
      <c r="C1716" s="1845" t="s">
        <v>672</v>
      </c>
      <c r="D1716" s="1846"/>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673</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674</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675</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676</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847" t="s">
        <v>898</v>
      </c>
      <c r="D1721" s="1848"/>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677</v>
      </c>
      <c r="E1722" s="281">
        <f>F1722+G1722+H1722</f>
        <v>0</v>
      </c>
      <c r="F1722" s="1459">
        <v>0</v>
      </c>
      <c r="G1722" s="1459">
        <v>0</v>
      </c>
      <c r="H1722" s="1460">
        <v>0</v>
      </c>
      <c r="I1722" s="1606">
        <v>0</v>
      </c>
      <c r="J1722" s="1459">
        <v>0</v>
      </c>
      <c r="K1722" s="1459">
        <v>0</v>
      </c>
      <c r="L1722" s="281">
        <f>I1722+J1722+K1722</f>
        <v>0</v>
      </c>
      <c r="M1722" s="12" t="str">
        <f t="shared" si="384"/>
        <v/>
      </c>
      <c r="N1722" s="13"/>
    </row>
    <row r="1723" spans="1:14" hidden="1">
      <c r="A1723" s="23">
        <v>720</v>
      </c>
      <c r="B1723" s="366"/>
      <c r="C1723" s="373">
        <v>5702</v>
      </c>
      <c r="D1723" s="374" t="s">
        <v>678</v>
      </c>
      <c r="E1723" s="314">
        <f>F1723+G1723+H1723</f>
        <v>0</v>
      </c>
      <c r="F1723" s="1459">
        <v>0</v>
      </c>
      <c r="G1723" s="1459">
        <v>0</v>
      </c>
      <c r="H1723" s="1460">
        <v>0</v>
      </c>
      <c r="I1723" s="1606">
        <v>0</v>
      </c>
      <c r="J1723" s="1459">
        <v>0</v>
      </c>
      <c r="K1723" s="1459">
        <v>0</v>
      </c>
      <c r="L1723" s="314">
        <f>I1723+J1723+K1723</f>
        <v>0</v>
      </c>
      <c r="M1723" s="12" t="str">
        <f t="shared" si="384"/>
        <v/>
      </c>
      <c r="N1723" s="13"/>
    </row>
    <row r="1724" spans="1:14" hidden="1">
      <c r="A1724" s="23">
        <v>725</v>
      </c>
      <c r="B1724" s="292"/>
      <c r="C1724" s="375">
        <v>4071</v>
      </c>
      <c r="D1724" s="376" t="s">
        <v>679</v>
      </c>
      <c r="E1724" s="377">
        <f>F1724+G1724+H1724</f>
        <v>0</v>
      </c>
      <c r="F1724" s="1459">
        <v>0</v>
      </c>
      <c r="G1724" s="1459">
        <v>0</v>
      </c>
      <c r="H1724" s="1460">
        <v>0</v>
      </c>
      <c r="I1724" s="1606">
        <v>0</v>
      </c>
      <c r="J1724" s="1459">
        <v>0</v>
      </c>
      <c r="K1724" s="1459">
        <v>0</v>
      </c>
      <c r="L1724" s="377">
        <f>I1724+J1724+K1724</f>
        <v>0</v>
      </c>
      <c r="M1724" s="12" t="str">
        <f t="shared" si="384"/>
        <v/>
      </c>
      <c r="N1724" s="13"/>
    </row>
    <row r="1725" spans="1:14" hidden="1">
      <c r="A1725" s="23">
        <v>730</v>
      </c>
      <c r="B1725" s="571"/>
      <c r="C1725" s="1841" t="s">
        <v>680</v>
      </c>
      <c r="D1725" s="1842"/>
      <c r="E1725" s="1426"/>
      <c r="F1725" s="1426"/>
      <c r="G1725" s="1426"/>
      <c r="H1725" s="1426"/>
      <c r="I1725" s="1426"/>
      <c r="J1725" s="1426"/>
      <c r="K1725" s="1426"/>
      <c r="L1725" s="1427"/>
      <c r="M1725" s="12" t="str">
        <f t="shared" si="384"/>
        <v/>
      </c>
      <c r="N1725" s="13"/>
    </row>
    <row r="1726" spans="1:14" hidden="1">
      <c r="A1726" s="23">
        <v>735</v>
      </c>
      <c r="B1726" s="381">
        <v>98</v>
      </c>
      <c r="C1726" s="1841" t="s">
        <v>680</v>
      </c>
      <c r="D1726" s="1842"/>
      <c r="E1726" s="382">
        <f>F1726+G1726+H1726</f>
        <v>0</v>
      </c>
      <c r="F1726" s="1417"/>
      <c r="G1726" s="1418"/>
      <c r="H1726" s="1419"/>
      <c r="I1726" s="1448">
        <v>0</v>
      </c>
      <c r="J1726" s="1449">
        <v>0</v>
      </c>
      <c r="K1726" s="1450">
        <v>0</v>
      </c>
      <c r="L1726" s="382">
        <f>I1726+J1726+K1726</f>
        <v>0</v>
      </c>
      <c r="M1726" s="12" t="str">
        <f t="shared" si="384"/>
        <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2</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hidden="1" thickBot="1">
      <c r="A1730" s="23">
        <v>755</v>
      </c>
      <c r="B1730" s="1451"/>
      <c r="C1730" s="393" t="s">
        <v>726</v>
      </c>
      <c r="D1730" s="1420">
        <f>+B1730</f>
        <v>0</v>
      </c>
      <c r="E1730" s="395">
        <f t="shared" ref="E1730:L1730" si="399">SUM(E1612,E1615,E1621,E1629,E1630,E1648,E1652,E1658,E1661,E1662,E1663,E1664,E1668,E1677,E1683,E1684,E1685,E1686,E1693,E1697,E1698,E1699,E1700,E1703,E1704,E1712,E1715,E1716,E1721)+E1726</f>
        <v>0</v>
      </c>
      <c r="F1730" s="396">
        <f t="shared" si="399"/>
        <v>0</v>
      </c>
      <c r="G1730" s="397">
        <f t="shared" si="399"/>
        <v>0</v>
      </c>
      <c r="H1730" s="398">
        <f t="shared" si="399"/>
        <v>0</v>
      </c>
      <c r="I1730" s="396">
        <f t="shared" si="399"/>
        <v>0</v>
      </c>
      <c r="J1730" s="397">
        <f t="shared" si="399"/>
        <v>0</v>
      </c>
      <c r="K1730" s="398">
        <f t="shared" si="399"/>
        <v>0</v>
      </c>
      <c r="L1730" s="395">
        <f t="shared" si="399"/>
        <v>0</v>
      </c>
      <c r="M1730" s="1652" t="str">
        <f t="shared" si="384"/>
        <v/>
      </c>
      <c r="N1730" s="65"/>
    </row>
    <row r="1731" spans="1:14" ht="18.75" hidden="1">
      <c r="A1731" s="23">
        <v>760</v>
      </c>
      <c r="B1731" s="79" t="s">
        <v>120</v>
      </c>
      <c r="C1731" s="1"/>
      <c r="L1731" s="6"/>
      <c r="M1731" s="1652" t="str">
        <f>(IF($E1730&lt;&gt;0,$M$2,IF($L1730&lt;&gt;0,$M$2,"")))</f>
        <v/>
      </c>
      <c r="N1731" s="65"/>
    </row>
    <row r="1732" spans="1:14" ht="18.75" hidden="1">
      <c r="A1732" s="22">
        <v>765</v>
      </c>
      <c r="B1732" s="1355"/>
      <c r="C1732" s="1355"/>
      <c r="D1732" s="1356"/>
      <c r="E1732" s="1355"/>
      <c r="F1732" s="1355"/>
      <c r="G1732" s="1355"/>
      <c r="H1732" s="1355"/>
      <c r="I1732" s="1355"/>
      <c r="J1732" s="1355"/>
      <c r="K1732" s="1355"/>
      <c r="L1732" s="1357"/>
      <c r="M1732" s="1652" t="str">
        <f>(IF($E1730&lt;&gt;0,$M$2,IF($L1730&lt;&gt;0,$M$2,"")))</f>
        <v/>
      </c>
      <c r="N1732" s="65"/>
    </row>
    <row r="1733" spans="1:14" ht="18.75" hidden="1">
      <c r="A1733" s="22">
        <v>775</v>
      </c>
      <c r="B1733" s="65"/>
      <c r="C1733" s="65"/>
      <c r="D1733" s="65"/>
      <c r="E1733" s="65"/>
      <c r="F1733" s="65"/>
      <c r="G1733" s="65"/>
      <c r="H1733" s="65"/>
      <c r="I1733" s="65"/>
      <c r="J1733" s="65"/>
      <c r="K1733" s="65"/>
      <c r="L1733" s="77"/>
      <c r="M1733" s="74" t="str">
        <f>(IF(E1730&lt;&gt;0,$G$2,IF(L1730&lt;&gt;0,$G$2,"")))</f>
        <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865" t="str">
        <f>$B$7</f>
        <v>ОТЧЕТНИ ДАННИ ПО ЕБК ЗА ИЗПЪЛНЕНИЕТО НА БЮДЖЕТА</v>
      </c>
      <c r="C1736" s="1866"/>
      <c r="D1736" s="1866"/>
      <c r="E1736" s="242"/>
      <c r="F1736" s="242"/>
      <c r="G1736" s="237"/>
      <c r="H1736" s="237"/>
      <c r="I1736" s="237"/>
      <c r="J1736" s="237"/>
      <c r="K1736" s="237"/>
      <c r="L1736" s="237"/>
      <c r="M1736" s="7">
        <f>(IF($E1870&lt;&gt;0,$M$2,IF($L1870&lt;&gt;0,$M$2,"")))</f>
        <v>1</v>
      </c>
    </row>
    <row r="1737" spans="1:14">
      <c r="A1737" s="23">
        <v>795</v>
      </c>
      <c r="B1737" s="228"/>
      <c r="C1737" s="391"/>
      <c r="D1737" s="400"/>
      <c r="E1737" s="406" t="s">
        <v>457</v>
      </c>
      <c r="F1737" s="406" t="s">
        <v>819</v>
      </c>
      <c r="G1737" s="237"/>
      <c r="H1737" s="1350" t="s">
        <v>1234</v>
      </c>
      <c r="I1737" s="1351"/>
      <c r="J1737" s="1352"/>
      <c r="K1737" s="237"/>
      <c r="L1737" s="237"/>
      <c r="M1737" s="7">
        <f>(IF($E1870&lt;&gt;0,$M$2,IF($L1870&lt;&gt;0,$M$2,"")))</f>
        <v>1</v>
      </c>
    </row>
    <row r="1738" spans="1:14" ht="18.75">
      <c r="A1738" s="22">
        <v>805</v>
      </c>
      <c r="B1738" s="1867" t="str">
        <f>$B$9</f>
        <v>ДГ Радост Каблешково</v>
      </c>
      <c r="C1738" s="1868"/>
      <c r="D1738" s="1869"/>
      <c r="E1738" s="115">
        <f>$E$9</f>
        <v>45658</v>
      </c>
      <c r="F1738" s="226">
        <f>$F$9</f>
        <v>45747</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870" t="str">
        <f>$B$12</f>
        <v>Поморие</v>
      </c>
      <c r="C1741" s="1871"/>
      <c r="D1741" s="1872"/>
      <c r="E1741" s="410" t="s">
        <v>874</v>
      </c>
      <c r="F1741" s="1348" t="str">
        <f>$F$12</f>
        <v>5207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875</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458</v>
      </c>
      <c r="M1744" s="7">
        <f>(IF($E1870&lt;&gt;0,$M$2,IF($L1870&lt;&gt;0,$M$2,"")))</f>
        <v>1</v>
      </c>
    </row>
    <row r="1745" spans="1:14" ht="24.95" customHeight="1">
      <c r="A1745" s="23">
        <v>823</v>
      </c>
      <c r="B1745" s="247"/>
      <c r="C1745" s="248"/>
      <c r="D1745" s="249" t="s">
        <v>698</v>
      </c>
      <c r="E1745" s="1853" t="str">
        <f>CONCATENATE("Уточнен план ",$C$3)</f>
        <v>Уточнен план 2025</v>
      </c>
      <c r="F1745" s="1854"/>
      <c r="G1745" s="1854"/>
      <c r="H1745" s="1855"/>
      <c r="I1745" s="1856" t="str">
        <f>CONCATENATE("Отчет ",$C$3)</f>
        <v>Отчет 2025</v>
      </c>
      <c r="J1745" s="1857"/>
      <c r="K1745" s="1857"/>
      <c r="L1745" s="1858"/>
      <c r="M1745" s="7">
        <f>(IF($E1870&lt;&gt;0,$M$2,IF($L1870&lt;&gt;0,$M$2,"")))</f>
        <v>1</v>
      </c>
    </row>
    <row r="1746" spans="1:14" ht="54.95" customHeight="1" thickBot="1">
      <c r="A1746" s="23">
        <v>825</v>
      </c>
      <c r="B1746" s="250" t="s">
        <v>62</v>
      </c>
      <c r="C1746" s="251" t="s">
        <v>459</v>
      </c>
      <c r="D1746" s="252" t="s">
        <v>699</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570" t="str">
        <f>$L$20</f>
        <v>ОТЧЕТ                                    ОБЩО</v>
      </c>
      <c r="M1746" s="7">
        <f>(IF($E1870&lt;&gt;0,$M$2,IF($L1870&lt;&gt;0,$M$2,"")))</f>
        <v>1</v>
      </c>
    </row>
    <row r="1747" spans="1:14" ht="18.75">
      <c r="A1747" s="23"/>
      <c r="B1747" s="258"/>
      <c r="C1747" s="259"/>
      <c r="D1747" s="260" t="s">
        <v>728</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608" t="s">
        <v>2003</v>
      </c>
      <c r="C1749" s="1446">
        <f>VLOOKUP(D1750,EBK_DEIN2,2,FALSE)</f>
        <v>3311</v>
      </c>
      <c r="D1749" s="1445" t="s">
        <v>777</v>
      </c>
      <c r="E1749" s="389"/>
      <c r="F1749" s="1432"/>
      <c r="G1749" s="1433"/>
      <c r="H1749" s="1434"/>
      <c r="I1749" s="1432"/>
      <c r="J1749" s="1433"/>
      <c r="K1749" s="1434"/>
      <c r="L1749" s="1428"/>
      <c r="M1749" s="7">
        <f>(IF($E1870&lt;&gt;0,$M$2,IF($L1870&lt;&gt;0,$M$2,"")))</f>
        <v>1</v>
      </c>
    </row>
    <row r="1750" spans="1:14">
      <c r="A1750" s="23"/>
      <c r="B1750" s="1438"/>
      <c r="C1750" s="1531">
        <f>+C1749</f>
        <v>3311</v>
      </c>
      <c r="D1750" s="1440" t="s">
        <v>1949</v>
      </c>
      <c r="E1750" s="389"/>
      <c r="F1750" s="1432"/>
      <c r="G1750" s="1433"/>
      <c r="H1750" s="1434"/>
      <c r="I1750" s="1432"/>
      <c r="J1750" s="1433"/>
      <c r="K1750" s="1434"/>
      <c r="L1750" s="1428"/>
      <c r="M1750" s="7">
        <f>(IF($E1870&lt;&gt;0,$M$2,IF($L1870&lt;&gt;0,$M$2,"")))</f>
        <v>1</v>
      </c>
    </row>
    <row r="1751" spans="1:14">
      <c r="A1751" s="23"/>
      <c r="B1751" s="1443"/>
      <c r="C1751" s="1441"/>
      <c r="D1751" s="1444" t="s">
        <v>700</v>
      </c>
      <c r="E1751" s="389"/>
      <c r="F1751" s="1435"/>
      <c r="G1751" s="1436"/>
      <c r="H1751" s="1437"/>
      <c r="I1751" s="1435"/>
      <c r="J1751" s="1436"/>
      <c r="K1751" s="1437"/>
      <c r="L1751" s="1428"/>
      <c r="M1751" s="7">
        <f>(IF($E1870&lt;&gt;0,$M$2,IF($L1870&lt;&gt;0,$M$2,"")))</f>
        <v>1</v>
      </c>
    </row>
    <row r="1752" spans="1:14">
      <c r="A1752" s="23"/>
      <c r="B1752" s="272">
        <v>100</v>
      </c>
      <c r="C1752" s="1859" t="s">
        <v>729</v>
      </c>
      <c r="D1752" s="1860"/>
      <c r="E1752" s="273">
        <f t="shared" ref="E1752:L1752" si="400">SUM(E1753:E1754)</f>
        <v>0</v>
      </c>
      <c r="F1752" s="274">
        <f t="shared" si="400"/>
        <v>0</v>
      </c>
      <c r="G1752" s="275">
        <f t="shared" si="400"/>
        <v>0</v>
      </c>
      <c r="H1752" s="276">
        <f>SUM(H1753:H1754)</f>
        <v>0</v>
      </c>
      <c r="I1752" s="274">
        <f t="shared" si="400"/>
        <v>135501.14000000001</v>
      </c>
      <c r="J1752" s="275">
        <f t="shared" si="400"/>
        <v>0</v>
      </c>
      <c r="K1752" s="276">
        <f t="shared" si="400"/>
        <v>0</v>
      </c>
      <c r="L1752" s="273">
        <f t="shared" si="400"/>
        <v>135501.14000000001</v>
      </c>
      <c r="M1752" s="12">
        <f>(IF($E1752&lt;&gt;0,$M$2,IF($L1752&lt;&gt;0,$M$2,"")))</f>
        <v>1</v>
      </c>
      <c r="N1752" s="13"/>
    </row>
    <row r="1753" spans="1:14">
      <c r="A1753" s="23"/>
      <c r="B1753" s="278"/>
      <c r="C1753" s="279">
        <v>101</v>
      </c>
      <c r="D1753" s="280" t="s">
        <v>730</v>
      </c>
      <c r="E1753" s="281">
        <f>F1753+G1753+H1753</f>
        <v>0</v>
      </c>
      <c r="F1753" s="152">
        <v>0</v>
      </c>
      <c r="G1753" s="153">
        <v>0</v>
      </c>
      <c r="H1753" s="1406">
        <v>0</v>
      </c>
      <c r="I1753" s="152">
        <v>135501.14000000001</v>
      </c>
      <c r="J1753" s="153">
        <v>0</v>
      </c>
      <c r="K1753" s="1406">
        <v>0</v>
      </c>
      <c r="L1753" s="281">
        <f>I1753+J1753+K1753</f>
        <v>135501.14000000001</v>
      </c>
      <c r="M1753" s="12">
        <f t="shared" ref="M1753:M1816" si="401">(IF($E1753&lt;&gt;0,$M$2,IF($L1753&lt;&gt;0,$M$2,"")))</f>
        <v>1</v>
      </c>
      <c r="N1753" s="13"/>
    </row>
    <row r="1754" spans="1:14" hidden="1">
      <c r="A1754" s="10"/>
      <c r="B1754" s="278"/>
      <c r="C1754" s="285">
        <v>102</v>
      </c>
      <c r="D1754" s="286" t="s">
        <v>731</v>
      </c>
      <c r="E1754" s="287">
        <f>F1754+G1754+H1754</f>
        <v>0</v>
      </c>
      <c r="F1754" s="173">
        <v>0</v>
      </c>
      <c r="G1754" s="174">
        <v>0</v>
      </c>
      <c r="H1754" s="1409">
        <v>0</v>
      </c>
      <c r="I1754" s="173">
        <v>0</v>
      </c>
      <c r="J1754" s="174">
        <v>0</v>
      </c>
      <c r="K1754" s="1409">
        <v>0</v>
      </c>
      <c r="L1754" s="287">
        <f>I1754+J1754+K1754</f>
        <v>0</v>
      </c>
      <c r="M1754" s="12" t="str">
        <f t="shared" si="401"/>
        <v/>
      </c>
      <c r="N1754" s="13"/>
    </row>
    <row r="1755" spans="1:14">
      <c r="A1755" s="10"/>
      <c r="B1755" s="272">
        <v>200</v>
      </c>
      <c r="C1755" s="1851" t="s">
        <v>732</v>
      </c>
      <c r="D1755" s="1852"/>
      <c r="E1755" s="273">
        <f t="shared" ref="E1755:L1755" si="402">SUM(E1756:E1760)</f>
        <v>0</v>
      </c>
      <c r="F1755" s="274">
        <f t="shared" si="402"/>
        <v>0</v>
      </c>
      <c r="G1755" s="275">
        <f t="shared" si="402"/>
        <v>0</v>
      </c>
      <c r="H1755" s="276">
        <f>SUM(H1756:H1760)</f>
        <v>0</v>
      </c>
      <c r="I1755" s="274">
        <f t="shared" si="402"/>
        <v>4315.09</v>
      </c>
      <c r="J1755" s="275">
        <f t="shared" si="402"/>
        <v>0</v>
      </c>
      <c r="K1755" s="276">
        <f t="shared" si="402"/>
        <v>0</v>
      </c>
      <c r="L1755" s="273">
        <f t="shared" si="402"/>
        <v>4315.09</v>
      </c>
      <c r="M1755" s="12">
        <f t="shared" si="401"/>
        <v>1</v>
      </c>
      <c r="N1755" s="13"/>
    </row>
    <row r="1756" spans="1:14" hidden="1">
      <c r="A1756" s="10"/>
      <c r="B1756" s="291"/>
      <c r="C1756" s="279">
        <v>201</v>
      </c>
      <c r="D1756" s="280" t="s">
        <v>733</v>
      </c>
      <c r="E1756" s="281">
        <f>F1756+G1756+H1756</f>
        <v>0</v>
      </c>
      <c r="F1756" s="152">
        <v>0</v>
      </c>
      <c r="G1756" s="153">
        <v>0</v>
      </c>
      <c r="H1756" s="1406">
        <v>0</v>
      </c>
      <c r="I1756" s="152">
        <v>0</v>
      </c>
      <c r="J1756" s="153">
        <v>0</v>
      </c>
      <c r="K1756" s="1406">
        <v>0</v>
      </c>
      <c r="L1756" s="281">
        <f>I1756+J1756+K1756</f>
        <v>0</v>
      </c>
      <c r="M1756" s="12" t="str">
        <f t="shared" si="401"/>
        <v/>
      </c>
      <c r="N1756" s="13"/>
    </row>
    <row r="1757" spans="1:14" hidden="1">
      <c r="A1757" s="10"/>
      <c r="B1757" s="292"/>
      <c r="C1757" s="293">
        <v>202</v>
      </c>
      <c r="D1757" s="294" t="s">
        <v>734</v>
      </c>
      <c r="E1757" s="295">
        <f>F1757+G1757+H1757</f>
        <v>0</v>
      </c>
      <c r="F1757" s="158">
        <v>0</v>
      </c>
      <c r="G1757" s="159">
        <v>0</v>
      </c>
      <c r="H1757" s="1408">
        <v>0</v>
      </c>
      <c r="I1757" s="158">
        <v>0</v>
      </c>
      <c r="J1757" s="159">
        <v>0</v>
      </c>
      <c r="K1757" s="1408">
        <v>0</v>
      </c>
      <c r="L1757" s="295">
        <f>I1757+J1757+K1757</f>
        <v>0</v>
      </c>
      <c r="M1757" s="12" t="str">
        <f t="shared" si="401"/>
        <v/>
      </c>
      <c r="N1757" s="13"/>
    </row>
    <row r="1758" spans="1:14" ht="31.5">
      <c r="A1758" s="10"/>
      <c r="B1758" s="299"/>
      <c r="C1758" s="293">
        <v>205</v>
      </c>
      <c r="D1758" s="294" t="s">
        <v>585</v>
      </c>
      <c r="E1758" s="295">
        <f>F1758+G1758+H1758</f>
        <v>0</v>
      </c>
      <c r="F1758" s="158">
        <v>0</v>
      </c>
      <c r="G1758" s="159">
        <v>0</v>
      </c>
      <c r="H1758" s="1408">
        <v>0</v>
      </c>
      <c r="I1758" s="158">
        <v>1861.37</v>
      </c>
      <c r="J1758" s="159">
        <v>0</v>
      </c>
      <c r="K1758" s="1408">
        <v>0</v>
      </c>
      <c r="L1758" s="295">
        <f>I1758+J1758+K1758</f>
        <v>1861.37</v>
      </c>
      <c r="M1758" s="12">
        <f t="shared" si="401"/>
        <v>1</v>
      </c>
      <c r="N1758" s="13"/>
    </row>
    <row r="1759" spans="1:14">
      <c r="A1759" s="10"/>
      <c r="B1759" s="299"/>
      <c r="C1759" s="293">
        <v>208</v>
      </c>
      <c r="D1759" s="300" t="s">
        <v>586</v>
      </c>
      <c r="E1759" s="295">
        <f>F1759+G1759+H1759</f>
        <v>0</v>
      </c>
      <c r="F1759" s="158">
        <v>0</v>
      </c>
      <c r="G1759" s="159">
        <v>0</v>
      </c>
      <c r="H1759" s="1408">
        <v>0</v>
      </c>
      <c r="I1759" s="158">
        <v>426.4</v>
      </c>
      <c r="J1759" s="159">
        <v>0</v>
      </c>
      <c r="K1759" s="1408">
        <v>0</v>
      </c>
      <c r="L1759" s="295">
        <f>I1759+J1759+K1759</f>
        <v>426.4</v>
      </c>
      <c r="M1759" s="12">
        <f t="shared" si="401"/>
        <v>1</v>
      </c>
      <c r="N1759" s="13"/>
    </row>
    <row r="1760" spans="1:14">
      <c r="A1760" s="10"/>
      <c r="B1760" s="291"/>
      <c r="C1760" s="285">
        <v>209</v>
      </c>
      <c r="D1760" s="301" t="s">
        <v>587</v>
      </c>
      <c r="E1760" s="287">
        <f>F1760+G1760+H1760</f>
        <v>0</v>
      </c>
      <c r="F1760" s="173">
        <v>0</v>
      </c>
      <c r="G1760" s="174">
        <v>0</v>
      </c>
      <c r="H1760" s="1409">
        <v>0</v>
      </c>
      <c r="I1760" s="173">
        <v>2027.32</v>
      </c>
      <c r="J1760" s="174">
        <v>0</v>
      </c>
      <c r="K1760" s="1409">
        <v>0</v>
      </c>
      <c r="L1760" s="287">
        <f>I1760+J1760+K1760</f>
        <v>2027.32</v>
      </c>
      <c r="M1760" s="12">
        <f t="shared" si="401"/>
        <v>1</v>
      </c>
      <c r="N1760" s="13"/>
    </row>
    <row r="1761" spans="1:14">
      <c r="A1761" s="10"/>
      <c r="B1761" s="272">
        <v>500</v>
      </c>
      <c r="C1761" s="1861" t="s">
        <v>188</v>
      </c>
      <c r="D1761" s="1862"/>
      <c r="E1761" s="273">
        <f t="shared" ref="E1761:L1761" si="403">SUM(E1762:E1768)</f>
        <v>0</v>
      </c>
      <c r="F1761" s="274">
        <f t="shared" si="403"/>
        <v>0</v>
      </c>
      <c r="G1761" s="275">
        <f t="shared" si="403"/>
        <v>0</v>
      </c>
      <c r="H1761" s="276">
        <f>SUM(H1762:H1768)</f>
        <v>0</v>
      </c>
      <c r="I1761" s="274">
        <f t="shared" si="403"/>
        <v>24193.530000000002</v>
      </c>
      <c r="J1761" s="275">
        <f t="shared" si="403"/>
        <v>0</v>
      </c>
      <c r="K1761" s="276">
        <f t="shared" si="403"/>
        <v>0</v>
      </c>
      <c r="L1761" s="273">
        <f t="shared" si="403"/>
        <v>24193.530000000002</v>
      </c>
      <c r="M1761" s="12">
        <f t="shared" si="401"/>
        <v>1</v>
      </c>
      <c r="N1761" s="13"/>
    </row>
    <row r="1762" spans="1:14" ht="18" customHeight="1">
      <c r="A1762" s="10"/>
      <c r="B1762" s="291"/>
      <c r="C1762" s="302">
        <v>551</v>
      </c>
      <c r="D1762" s="303" t="s">
        <v>189</v>
      </c>
      <c r="E1762" s="281">
        <f t="shared" ref="E1762:E1769" si="404">F1762+G1762+H1762</f>
        <v>0</v>
      </c>
      <c r="F1762" s="152">
        <v>0</v>
      </c>
      <c r="G1762" s="153">
        <v>0</v>
      </c>
      <c r="H1762" s="1406">
        <v>0</v>
      </c>
      <c r="I1762" s="152">
        <v>12647.87</v>
      </c>
      <c r="J1762" s="153">
        <v>0</v>
      </c>
      <c r="K1762" s="1406">
        <v>0</v>
      </c>
      <c r="L1762" s="281">
        <f t="shared" ref="L1762:L1769" si="405">I1762+J1762+K1762</f>
        <v>12647.87</v>
      </c>
      <c r="M1762" s="12">
        <f t="shared" si="401"/>
        <v>1</v>
      </c>
      <c r="N1762" s="13"/>
    </row>
    <row r="1763" spans="1:14">
      <c r="A1763" s="10"/>
      <c r="B1763" s="291"/>
      <c r="C1763" s="304">
        <v>552</v>
      </c>
      <c r="D1763" s="305" t="s">
        <v>893</v>
      </c>
      <c r="E1763" s="295">
        <f t="shared" si="404"/>
        <v>0</v>
      </c>
      <c r="F1763" s="158">
        <v>0</v>
      </c>
      <c r="G1763" s="159">
        <v>0</v>
      </c>
      <c r="H1763" s="1408">
        <v>0</v>
      </c>
      <c r="I1763" s="158">
        <v>2976.31</v>
      </c>
      <c r="J1763" s="159">
        <v>0</v>
      </c>
      <c r="K1763" s="1408">
        <v>0</v>
      </c>
      <c r="L1763" s="295">
        <f t="shared" si="405"/>
        <v>2976.31</v>
      </c>
      <c r="M1763" s="12">
        <f t="shared" si="401"/>
        <v>1</v>
      </c>
      <c r="N1763" s="13"/>
    </row>
    <row r="1764" spans="1:14" hidden="1">
      <c r="A1764" s="10"/>
      <c r="B1764" s="306"/>
      <c r="C1764" s="304">
        <v>558</v>
      </c>
      <c r="D1764" s="307" t="s">
        <v>855</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0</v>
      </c>
      <c r="F1765" s="158">
        <v>0</v>
      </c>
      <c r="G1765" s="159">
        <v>0</v>
      </c>
      <c r="H1765" s="1408">
        <v>0</v>
      </c>
      <c r="I1765" s="158">
        <v>5503.9</v>
      </c>
      <c r="J1765" s="159">
        <v>0</v>
      </c>
      <c r="K1765" s="1408">
        <v>0</v>
      </c>
      <c r="L1765" s="295">
        <f t="shared" si="405"/>
        <v>5503.9</v>
      </c>
      <c r="M1765" s="12">
        <f t="shared" si="401"/>
        <v>1</v>
      </c>
      <c r="N1765" s="13"/>
    </row>
    <row r="1766" spans="1:14">
      <c r="A1766" s="10"/>
      <c r="B1766" s="306"/>
      <c r="C1766" s="304">
        <v>580</v>
      </c>
      <c r="D1766" s="305" t="s">
        <v>191</v>
      </c>
      <c r="E1766" s="295">
        <f t="shared" si="404"/>
        <v>0</v>
      </c>
      <c r="F1766" s="158">
        <v>0</v>
      </c>
      <c r="G1766" s="159">
        <v>0</v>
      </c>
      <c r="H1766" s="1408">
        <v>0</v>
      </c>
      <c r="I1766" s="158">
        <v>3065.45</v>
      </c>
      <c r="J1766" s="159">
        <v>0</v>
      </c>
      <c r="K1766" s="1408">
        <v>0</v>
      </c>
      <c r="L1766" s="295">
        <f t="shared" si="405"/>
        <v>3065.45</v>
      </c>
      <c r="M1766" s="12">
        <f t="shared" si="401"/>
        <v>1</v>
      </c>
      <c r="N1766" s="13"/>
    </row>
    <row r="1767" spans="1:14" hidden="1">
      <c r="A1767" s="10"/>
      <c r="B1767" s="291"/>
      <c r="C1767" s="304">
        <v>588</v>
      </c>
      <c r="D1767" s="305" t="s">
        <v>857</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863" t="s">
        <v>193</v>
      </c>
      <c r="D1769" s="1864"/>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851" t="s">
        <v>194</v>
      </c>
      <c r="D1770" s="1852"/>
      <c r="E1770" s="310">
        <f t="shared" ref="E1770:L1770" si="406">SUM(E1771:E1787)</f>
        <v>0</v>
      </c>
      <c r="F1770" s="274">
        <f t="shared" si="406"/>
        <v>0</v>
      </c>
      <c r="G1770" s="275">
        <f t="shared" si="406"/>
        <v>0</v>
      </c>
      <c r="H1770" s="276">
        <f>SUM(H1771:H1787)</f>
        <v>0</v>
      </c>
      <c r="I1770" s="274">
        <f t="shared" si="406"/>
        <v>31350.449999999997</v>
      </c>
      <c r="J1770" s="275">
        <f t="shared" si="406"/>
        <v>0</v>
      </c>
      <c r="K1770" s="276">
        <f t="shared" si="406"/>
        <v>0</v>
      </c>
      <c r="L1770" s="310">
        <f t="shared" si="406"/>
        <v>31350.449999999997</v>
      </c>
      <c r="M1770" s="12">
        <f t="shared" si="401"/>
        <v>1</v>
      </c>
      <c r="N1770" s="13"/>
    </row>
    <row r="1771" spans="1:14">
      <c r="A1771" s="23">
        <v>15</v>
      </c>
      <c r="B1771" s="292"/>
      <c r="C1771" s="279">
        <v>1011</v>
      </c>
      <c r="D1771" s="311" t="s">
        <v>195</v>
      </c>
      <c r="E1771" s="281">
        <f t="shared" ref="E1771:E1787" si="407">F1771+G1771+H1771</f>
        <v>0</v>
      </c>
      <c r="F1771" s="152">
        <v>0</v>
      </c>
      <c r="G1771" s="153">
        <v>0</v>
      </c>
      <c r="H1771" s="1406">
        <v>0</v>
      </c>
      <c r="I1771" s="152">
        <v>15393.98</v>
      </c>
      <c r="J1771" s="153">
        <v>0</v>
      </c>
      <c r="K1771" s="1406">
        <v>0</v>
      </c>
      <c r="L1771" s="281">
        <f t="shared" ref="L1771:L1787" si="408">I1771+J1771+K1771</f>
        <v>15393.98</v>
      </c>
      <c r="M1771" s="12">
        <f t="shared" si="401"/>
        <v>1</v>
      </c>
      <c r="N1771" s="13"/>
    </row>
    <row r="1772" spans="1:14" hidden="1">
      <c r="A1772" s="22">
        <v>35</v>
      </c>
      <c r="B1772" s="292"/>
      <c r="C1772" s="293">
        <v>1012</v>
      </c>
      <c r="D1772" s="294" t="s">
        <v>196</v>
      </c>
      <c r="E1772" s="295">
        <f t="shared" si="407"/>
        <v>0</v>
      </c>
      <c r="F1772" s="158">
        <v>0</v>
      </c>
      <c r="G1772" s="159">
        <v>0</v>
      </c>
      <c r="H1772" s="1408">
        <v>0</v>
      </c>
      <c r="I1772" s="158">
        <v>0</v>
      </c>
      <c r="J1772" s="159">
        <v>0</v>
      </c>
      <c r="K1772" s="1408">
        <v>0</v>
      </c>
      <c r="L1772" s="295">
        <f t="shared" si="408"/>
        <v>0</v>
      </c>
      <c r="M1772" s="12" t="str">
        <f t="shared" si="401"/>
        <v/>
      </c>
      <c r="N1772" s="13"/>
    </row>
    <row r="1773" spans="1:14" hidden="1">
      <c r="A1773" s="23">
        <v>40</v>
      </c>
      <c r="B1773" s="292"/>
      <c r="C1773" s="293">
        <v>1013</v>
      </c>
      <c r="D1773" s="294" t="s">
        <v>197</v>
      </c>
      <c r="E1773" s="295">
        <f t="shared" si="407"/>
        <v>0</v>
      </c>
      <c r="F1773" s="158">
        <v>0</v>
      </c>
      <c r="G1773" s="159">
        <v>0</v>
      </c>
      <c r="H1773" s="1408">
        <v>0</v>
      </c>
      <c r="I1773" s="158">
        <v>0</v>
      </c>
      <c r="J1773" s="159">
        <v>0</v>
      </c>
      <c r="K1773" s="1408">
        <v>0</v>
      </c>
      <c r="L1773" s="295">
        <f t="shared" si="408"/>
        <v>0</v>
      </c>
      <c r="M1773" s="12" t="str">
        <f t="shared" si="401"/>
        <v/>
      </c>
      <c r="N1773" s="13"/>
    </row>
    <row r="1774" spans="1:14" hidden="1">
      <c r="A1774" s="23">
        <v>45</v>
      </c>
      <c r="B1774" s="292"/>
      <c r="C1774" s="293">
        <v>1014</v>
      </c>
      <c r="D1774" s="294" t="s">
        <v>198</v>
      </c>
      <c r="E1774" s="295">
        <f t="shared" si="407"/>
        <v>0</v>
      </c>
      <c r="F1774" s="158">
        <v>0</v>
      </c>
      <c r="G1774" s="159">
        <v>0</v>
      </c>
      <c r="H1774" s="1408">
        <v>0</v>
      </c>
      <c r="I1774" s="158">
        <v>0</v>
      </c>
      <c r="J1774" s="159">
        <v>0</v>
      </c>
      <c r="K1774" s="1408">
        <v>0</v>
      </c>
      <c r="L1774" s="295">
        <f t="shared" si="408"/>
        <v>0</v>
      </c>
      <c r="M1774" s="12" t="str">
        <f t="shared" si="401"/>
        <v/>
      </c>
      <c r="N1774" s="13"/>
    </row>
    <row r="1775" spans="1:14">
      <c r="A1775" s="23">
        <v>50</v>
      </c>
      <c r="B1775" s="292"/>
      <c r="C1775" s="293">
        <v>1015</v>
      </c>
      <c r="D1775" s="294" t="s">
        <v>199</v>
      </c>
      <c r="E1775" s="295">
        <f t="shared" si="407"/>
        <v>0</v>
      </c>
      <c r="F1775" s="158">
        <v>0</v>
      </c>
      <c r="G1775" s="159">
        <v>0</v>
      </c>
      <c r="H1775" s="1408">
        <v>0</v>
      </c>
      <c r="I1775" s="158">
        <v>2549.66</v>
      </c>
      <c r="J1775" s="159">
        <v>0</v>
      </c>
      <c r="K1775" s="1408">
        <v>0</v>
      </c>
      <c r="L1775" s="295">
        <f t="shared" si="408"/>
        <v>2549.66</v>
      </c>
      <c r="M1775" s="12">
        <f t="shared" si="401"/>
        <v>1</v>
      </c>
      <c r="N1775" s="13"/>
    </row>
    <row r="1776" spans="1:14">
      <c r="A1776" s="23">
        <v>55</v>
      </c>
      <c r="B1776" s="292"/>
      <c r="C1776" s="312">
        <v>1016</v>
      </c>
      <c r="D1776" s="313" t="s">
        <v>200</v>
      </c>
      <c r="E1776" s="314">
        <f t="shared" si="407"/>
        <v>0</v>
      </c>
      <c r="F1776" s="164">
        <v>0</v>
      </c>
      <c r="G1776" s="165">
        <v>0</v>
      </c>
      <c r="H1776" s="1407">
        <v>0</v>
      </c>
      <c r="I1776" s="164">
        <v>3412.71</v>
      </c>
      <c r="J1776" s="165">
        <v>0</v>
      </c>
      <c r="K1776" s="1407">
        <v>0</v>
      </c>
      <c r="L1776" s="314">
        <f t="shared" si="408"/>
        <v>3412.71</v>
      </c>
      <c r="M1776" s="12">
        <f t="shared" si="401"/>
        <v>1</v>
      </c>
      <c r="N1776" s="13"/>
    </row>
    <row r="1777" spans="1:14">
      <c r="A1777" s="23">
        <v>60</v>
      </c>
      <c r="B1777" s="278"/>
      <c r="C1777" s="318">
        <v>1020</v>
      </c>
      <c r="D1777" s="319" t="s">
        <v>201</v>
      </c>
      <c r="E1777" s="320">
        <f t="shared" si="407"/>
        <v>0</v>
      </c>
      <c r="F1777" s="450">
        <v>0</v>
      </c>
      <c r="G1777" s="451">
        <v>0</v>
      </c>
      <c r="H1777" s="1416">
        <v>0</v>
      </c>
      <c r="I1777" s="450">
        <v>5176.6899999999996</v>
      </c>
      <c r="J1777" s="451">
        <v>0</v>
      </c>
      <c r="K1777" s="1416">
        <v>0</v>
      </c>
      <c r="L1777" s="320">
        <f t="shared" si="408"/>
        <v>5176.6899999999996</v>
      </c>
      <c r="M1777" s="12">
        <f t="shared" si="401"/>
        <v>1</v>
      </c>
      <c r="N1777" s="13"/>
    </row>
    <row r="1778" spans="1:14">
      <c r="A1778" s="22">
        <v>65</v>
      </c>
      <c r="B1778" s="292"/>
      <c r="C1778" s="324">
        <v>1030</v>
      </c>
      <c r="D1778" s="325" t="s">
        <v>202</v>
      </c>
      <c r="E1778" s="326">
        <f t="shared" si="407"/>
        <v>0</v>
      </c>
      <c r="F1778" s="445">
        <v>0</v>
      </c>
      <c r="G1778" s="446">
        <v>0</v>
      </c>
      <c r="H1778" s="1413">
        <v>0</v>
      </c>
      <c r="I1778" s="445">
        <v>4128</v>
      </c>
      <c r="J1778" s="446">
        <v>0</v>
      </c>
      <c r="K1778" s="1413">
        <v>0</v>
      </c>
      <c r="L1778" s="326">
        <f t="shared" si="408"/>
        <v>4128</v>
      </c>
      <c r="M1778" s="12">
        <f t="shared" si="401"/>
        <v>1</v>
      </c>
      <c r="N1778" s="13"/>
    </row>
    <row r="1779" spans="1:14" hidden="1">
      <c r="A1779" s="23">
        <v>70</v>
      </c>
      <c r="B1779" s="292"/>
      <c r="C1779" s="318">
        <v>1051</v>
      </c>
      <c r="D1779" s="331" t="s">
        <v>203</v>
      </c>
      <c r="E1779" s="320">
        <f t="shared" si="407"/>
        <v>0</v>
      </c>
      <c r="F1779" s="450">
        <v>0</v>
      </c>
      <c r="G1779" s="451">
        <v>0</v>
      </c>
      <c r="H1779" s="1416">
        <v>0</v>
      </c>
      <c r="I1779" s="450">
        <v>0</v>
      </c>
      <c r="J1779" s="451">
        <v>0</v>
      </c>
      <c r="K1779" s="1416">
        <v>0</v>
      </c>
      <c r="L1779" s="320">
        <f t="shared" si="408"/>
        <v>0</v>
      </c>
      <c r="M1779" s="12" t="str">
        <f t="shared" si="401"/>
        <v/>
      </c>
      <c r="N1779" s="13"/>
    </row>
    <row r="1780" spans="1:14" hidden="1">
      <c r="A1780" s="23">
        <v>75</v>
      </c>
      <c r="B1780" s="292"/>
      <c r="C1780" s="293">
        <v>1052</v>
      </c>
      <c r="D1780" s="294" t="s">
        <v>204</v>
      </c>
      <c r="E1780" s="295">
        <f t="shared" si="407"/>
        <v>0</v>
      </c>
      <c r="F1780" s="158">
        <v>0</v>
      </c>
      <c r="G1780" s="159"/>
      <c r="H1780" s="1408"/>
      <c r="I1780" s="158">
        <v>0</v>
      </c>
      <c r="J1780" s="159"/>
      <c r="K1780" s="1408"/>
      <c r="L1780" s="295">
        <f t="shared" si="408"/>
        <v>0</v>
      </c>
      <c r="M1780" s="12" t="str">
        <f t="shared" si="401"/>
        <v/>
      </c>
      <c r="N1780" s="13"/>
    </row>
    <row r="1781" spans="1:14" hidden="1">
      <c r="A1781" s="23">
        <v>80</v>
      </c>
      <c r="B1781" s="292"/>
      <c r="C1781" s="324">
        <v>1053</v>
      </c>
      <c r="D1781" s="325" t="s">
        <v>858</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0</v>
      </c>
      <c r="F1782" s="450">
        <v>0</v>
      </c>
      <c r="G1782" s="451">
        <v>0</v>
      </c>
      <c r="H1782" s="1416">
        <v>0</v>
      </c>
      <c r="I1782" s="450">
        <v>689.41</v>
      </c>
      <c r="J1782" s="451">
        <v>0</v>
      </c>
      <c r="K1782" s="1416">
        <v>0</v>
      </c>
      <c r="L1782" s="320">
        <f t="shared" si="408"/>
        <v>689.41</v>
      </c>
      <c r="M1782" s="12">
        <f t="shared" si="401"/>
        <v>1</v>
      </c>
      <c r="N1782" s="13"/>
    </row>
    <row r="1783" spans="1:14" hidden="1">
      <c r="A1783" s="23">
        <v>85</v>
      </c>
      <c r="B1783" s="292"/>
      <c r="C1783" s="324">
        <v>1063</v>
      </c>
      <c r="D1783" s="332" t="s">
        <v>786</v>
      </c>
      <c r="E1783" s="326">
        <f t="shared" si="407"/>
        <v>0</v>
      </c>
      <c r="F1783" s="445">
        <v>0</v>
      </c>
      <c r="G1783" s="446">
        <v>0</v>
      </c>
      <c r="H1783" s="1413">
        <v>0</v>
      </c>
      <c r="I1783" s="445">
        <v>0</v>
      </c>
      <c r="J1783" s="446">
        <v>0</v>
      </c>
      <c r="K1783" s="1413">
        <v>0</v>
      </c>
      <c r="L1783" s="326">
        <f t="shared" si="408"/>
        <v>0</v>
      </c>
      <c r="M1783" s="12" t="str">
        <f t="shared" si="401"/>
        <v/>
      </c>
      <c r="N1783" s="13"/>
    </row>
    <row r="1784" spans="1:14" hidden="1">
      <c r="A1784" s="23">
        <v>90</v>
      </c>
      <c r="B1784" s="292"/>
      <c r="C1784" s="333">
        <v>1069</v>
      </c>
      <c r="D1784" s="334" t="s">
        <v>206</v>
      </c>
      <c r="E1784" s="335">
        <f t="shared" si="407"/>
        <v>0</v>
      </c>
      <c r="F1784" s="589">
        <v>0</v>
      </c>
      <c r="G1784" s="590">
        <v>0</v>
      </c>
      <c r="H1784" s="1415">
        <v>0</v>
      </c>
      <c r="I1784" s="589">
        <v>0</v>
      </c>
      <c r="J1784" s="590">
        <v>0</v>
      </c>
      <c r="K1784" s="1415">
        <v>0</v>
      </c>
      <c r="L1784" s="335">
        <f t="shared" si="408"/>
        <v>0</v>
      </c>
      <c r="M1784" s="12" t="str">
        <f t="shared" si="401"/>
        <v/>
      </c>
      <c r="N1784" s="13"/>
    </row>
    <row r="1785" spans="1:14" hidden="1">
      <c r="A1785" s="23">
        <v>90</v>
      </c>
      <c r="B1785" s="278"/>
      <c r="C1785" s="318">
        <v>1091</v>
      </c>
      <c r="D1785" s="331" t="s">
        <v>894</v>
      </c>
      <c r="E1785" s="320">
        <f t="shared" si="407"/>
        <v>0</v>
      </c>
      <c r="F1785" s="450">
        <v>0</v>
      </c>
      <c r="G1785" s="451">
        <v>0</v>
      </c>
      <c r="H1785" s="1416">
        <v>0</v>
      </c>
      <c r="I1785" s="450">
        <v>0</v>
      </c>
      <c r="J1785" s="451">
        <v>0</v>
      </c>
      <c r="K1785" s="1416">
        <v>0</v>
      </c>
      <c r="L1785" s="320">
        <f t="shared" si="408"/>
        <v>0</v>
      </c>
      <c r="M1785" s="12" t="str">
        <f t="shared" si="401"/>
        <v/>
      </c>
      <c r="N1785" s="13"/>
    </row>
    <row r="1786" spans="1:14" hidden="1">
      <c r="A1786" s="22">
        <v>115</v>
      </c>
      <c r="B1786" s="292"/>
      <c r="C1786" s="293">
        <v>1092</v>
      </c>
      <c r="D1786" s="294" t="s">
        <v>298</v>
      </c>
      <c r="E1786" s="295">
        <f t="shared" si="407"/>
        <v>0</v>
      </c>
      <c r="F1786" s="158">
        <v>0</v>
      </c>
      <c r="G1786" s="159">
        <v>0</v>
      </c>
      <c r="H1786" s="1408">
        <v>0</v>
      </c>
      <c r="I1786" s="158">
        <v>0</v>
      </c>
      <c r="J1786" s="159">
        <v>0</v>
      </c>
      <c r="K1786" s="1408">
        <v>0</v>
      </c>
      <c r="L1786" s="295">
        <f t="shared" si="408"/>
        <v>0</v>
      </c>
      <c r="M1786" s="12" t="str">
        <f t="shared" si="401"/>
        <v/>
      </c>
      <c r="N1786" s="13"/>
    </row>
    <row r="1787" spans="1:14" hidden="1">
      <c r="A1787" s="22">
        <v>125</v>
      </c>
      <c r="B1787" s="292"/>
      <c r="C1787" s="285">
        <v>1098</v>
      </c>
      <c r="D1787" s="339" t="s">
        <v>207</v>
      </c>
      <c r="E1787" s="287">
        <f t="shared" si="407"/>
        <v>0</v>
      </c>
      <c r="F1787" s="173">
        <v>0</v>
      </c>
      <c r="G1787" s="174">
        <v>0</v>
      </c>
      <c r="H1787" s="1409">
        <v>0</v>
      </c>
      <c r="I1787" s="173">
        <v>0</v>
      </c>
      <c r="J1787" s="174">
        <v>0</v>
      </c>
      <c r="K1787" s="1409">
        <v>0</v>
      </c>
      <c r="L1787" s="287">
        <f t="shared" si="408"/>
        <v>0</v>
      </c>
      <c r="M1787" s="12" t="str">
        <f t="shared" si="401"/>
        <v/>
      </c>
      <c r="N1787" s="13"/>
    </row>
    <row r="1788" spans="1:14">
      <c r="A1788" s="23">
        <v>130</v>
      </c>
      <c r="B1788" s="272">
        <v>1900</v>
      </c>
      <c r="C1788" s="1845" t="s">
        <v>265</v>
      </c>
      <c r="D1788" s="1846"/>
      <c r="E1788" s="310">
        <f t="shared" ref="E1788:L1788" si="409">SUM(E1789:E1791)</f>
        <v>0</v>
      </c>
      <c r="F1788" s="274">
        <f t="shared" si="409"/>
        <v>0</v>
      </c>
      <c r="G1788" s="275">
        <f t="shared" si="409"/>
        <v>0</v>
      </c>
      <c r="H1788" s="276">
        <f>SUM(H1789:H1791)</f>
        <v>0</v>
      </c>
      <c r="I1788" s="274">
        <f t="shared" si="409"/>
        <v>21.52</v>
      </c>
      <c r="J1788" s="275">
        <f t="shared" si="409"/>
        <v>0</v>
      </c>
      <c r="K1788" s="276">
        <f t="shared" si="409"/>
        <v>0</v>
      </c>
      <c r="L1788" s="310">
        <f t="shared" si="409"/>
        <v>21.52</v>
      </c>
      <c r="M1788" s="12">
        <f t="shared" si="401"/>
        <v>1</v>
      </c>
      <c r="N1788" s="13"/>
    </row>
    <row r="1789" spans="1:14">
      <c r="A1789" s="23">
        <v>135</v>
      </c>
      <c r="B1789" s="292"/>
      <c r="C1789" s="279">
        <v>1901</v>
      </c>
      <c r="D1789" s="340" t="s">
        <v>895</v>
      </c>
      <c r="E1789" s="281">
        <f>F1789+G1789+H1789</f>
        <v>0</v>
      </c>
      <c r="F1789" s="152">
        <v>0</v>
      </c>
      <c r="G1789" s="153">
        <v>0</v>
      </c>
      <c r="H1789" s="1406">
        <v>0</v>
      </c>
      <c r="I1789" s="152">
        <v>21.52</v>
      </c>
      <c r="J1789" s="153">
        <v>0</v>
      </c>
      <c r="K1789" s="1406">
        <v>0</v>
      </c>
      <c r="L1789" s="281">
        <f>I1789+J1789+K1789</f>
        <v>21.52</v>
      </c>
      <c r="M1789" s="12">
        <f t="shared" si="401"/>
        <v>1</v>
      </c>
      <c r="N1789" s="13"/>
    </row>
    <row r="1790" spans="1:14" hidden="1">
      <c r="A1790" s="23">
        <v>140</v>
      </c>
      <c r="B1790" s="341"/>
      <c r="C1790" s="293">
        <v>1981</v>
      </c>
      <c r="D1790" s="342" t="s">
        <v>896</v>
      </c>
      <c r="E1790" s="295">
        <f>F1790+G1790+H1790</f>
        <v>0</v>
      </c>
      <c r="F1790" s="158">
        <v>0</v>
      </c>
      <c r="G1790" s="159">
        <v>0</v>
      </c>
      <c r="H1790" s="1408">
        <v>0</v>
      </c>
      <c r="I1790" s="158">
        <v>0</v>
      </c>
      <c r="J1790" s="159">
        <v>0</v>
      </c>
      <c r="K1790" s="1408">
        <v>0</v>
      </c>
      <c r="L1790" s="295">
        <f>I1790+J1790+K1790</f>
        <v>0</v>
      </c>
      <c r="M1790" s="12" t="str">
        <f t="shared" si="401"/>
        <v/>
      </c>
      <c r="N1790" s="13"/>
    </row>
    <row r="1791" spans="1:14" hidden="1">
      <c r="A1791" s="23">
        <v>145</v>
      </c>
      <c r="B1791" s="292"/>
      <c r="C1791" s="285">
        <v>1991</v>
      </c>
      <c r="D1791" s="343" t="s">
        <v>897</v>
      </c>
      <c r="E1791" s="287">
        <f>F1791+G1791+H1791</f>
        <v>0</v>
      </c>
      <c r="F1791" s="173"/>
      <c r="G1791" s="174">
        <v>0</v>
      </c>
      <c r="H1791" s="1409">
        <v>0</v>
      </c>
      <c r="I1791" s="173"/>
      <c r="J1791" s="174">
        <v>0</v>
      </c>
      <c r="K1791" s="1409">
        <v>0</v>
      </c>
      <c r="L1791" s="287">
        <f>I1791+J1791+K1791</f>
        <v>0</v>
      </c>
      <c r="M1791" s="12" t="str">
        <f t="shared" si="401"/>
        <v/>
      </c>
      <c r="N1791" s="13"/>
    </row>
    <row r="1792" spans="1:14" hidden="1">
      <c r="A1792" s="23">
        <v>150</v>
      </c>
      <c r="B1792" s="272">
        <v>2100</v>
      </c>
      <c r="C1792" s="1845" t="s">
        <v>707</v>
      </c>
      <c r="D1792" s="1846"/>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v>0</v>
      </c>
      <c r="G1793" s="153">
        <v>0</v>
      </c>
      <c r="H1793" s="1406">
        <v>0</v>
      </c>
      <c r="I1793" s="152">
        <v>0</v>
      </c>
      <c r="J1793" s="153">
        <v>0</v>
      </c>
      <c r="K1793" s="1406">
        <v>0</v>
      </c>
      <c r="L1793" s="281">
        <f>I1793+J1793+K1793</f>
        <v>0</v>
      </c>
      <c r="M1793" s="12" t="str">
        <f t="shared" si="401"/>
        <v/>
      </c>
      <c r="N1793" s="13"/>
    </row>
    <row r="1794" spans="1:14" hidden="1">
      <c r="A1794" s="23">
        <v>160</v>
      </c>
      <c r="B1794" s="341"/>
      <c r="C1794" s="293">
        <v>2120</v>
      </c>
      <c r="D1794" s="300" t="s">
        <v>209</v>
      </c>
      <c r="E1794" s="295">
        <f>F1794+G1794+H1794</f>
        <v>0</v>
      </c>
      <c r="F1794" s="158">
        <v>0</v>
      </c>
      <c r="G1794" s="159">
        <v>0</v>
      </c>
      <c r="H1794" s="1408">
        <v>0</v>
      </c>
      <c r="I1794" s="158">
        <v>0</v>
      </c>
      <c r="J1794" s="159">
        <v>0</v>
      </c>
      <c r="K1794" s="1408">
        <v>0</v>
      </c>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v>0</v>
      </c>
      <c r="L1797" s="287">
        <f>I1797+J1797+K1797</f>
        <v>0</v>
      </c>
      <c r="M1797" s="12" t="str">
        <f t="shared" si="401"/>
        <v/>
      </c>
      <c r="N1797" s="13"/>
    </row>
    <row r="1798" spans="1:14" hidden="1">
      <c r="A1798" s="23">
        <v>185</v>
      </c>
      <c r="B1798" s="272">
        <v>2200</v>
      </c>
      <c r="C1798" s="1845" t="s">
        <v>213</v>
      </c>
      <c r="D1798" s="1846"/>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299</v>
      </c>
      <c r="E1799" s="281">
        <f>F1799+G1799+H1799</f>
        <v>0</v>
      </c>
      <c r="F1799" s="152">
        <v>0</v>
      </c>
      <c r="G1799" s="153">
        <v>0</v>
      </c>
      <c r="H1799" s="1406">
        <v>0</v>
      </c>
      <c r="I1799" s="152">
        <v>0</v>
      </c>
      <c r="J1799" s="153">
        <v>0</v>
      </c>
      <c r="K1799" s="1406">
        <v>0</v>
      </c>
      <c r="L1799" s="281">
        <f>I1799+J1799+K1799</f>
        <v>0</v>
      </c>
      <c r="M1799" s="12" t="str">
        <f t="shared" si="401"/>
        <v/>
      </c>
      <c r="N1799" s="13"/>
    </row>
    <row r="1800" spans="1:14" hidden="1">
      <c r="A1800" s="23">
        <v>200</v>
      </c>
      <c r="B1800" s="292"/>
      <c r="C1800" s="285">
        <v>2224</v>
      </c>
      <c r="D1800" s="286" t="s">
        <v>214</v>
      </c>
      <c r="E1800" s="287">
        <f>F1800+G1800+H1800</f>
        <v>0</v>
      </c>
      <c r="F1800" s="173">
        <v>0</v>
      </c>
      <c r="G1800" s="174">
        <v>0</v>
      </c>
      <c r="H1800" s="1409">
        <v>0</v>
      </c>
      <c r="I1800" s="173">
        <v>0</v>
      </c>
      <c r="J1800" s="174">
        <v>0</v>
      </c>
      <c r="K1800" s="1409">
        <v>0</v>
      </c>
      <c r="L1800" s="287">
        <f>I1800+J1800+K1800</f>
        <v>0</v>
      </c>
      <c r="M1800" s="12" t="str">
        <f t="shared" si="401"/>
        <v/>
      </c>
      <c r="N1800" s="13"/>
    </row>
    <row r="1801" spans="1:14" hidden="1">
      <c r="A1801" s="23">
        <v>200</v>
      </c>
      <c r="B1801" s="272">
        <v>2500</v>
      </c>
      <c r="C1801" s="1845" t="s">
        <v>215</v>
      </c>
      <c r="D1801" s="1846"/>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849" t="s">
        <v>216</v>
      </c>
      <c r="D1802" s="1850"/>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849" t="s">
        <v>217</v>
      </c>
      <c r="D1803" s="1850"/>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849" t="s">
        <v>1643</v>
      </c>
      <c r="D1804" s="1850"/>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2078</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2079</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2080</v>
      </c>
      <c r="E1807" s="287">
        <f>F1807+G1807+H1807</f>
        <v>0</v>
      </c>
      <c r="F1807" s="173"/>
      <c r="G1807" s="174"/>
      <c r="H1807" s="1409"/>
      <c r="I1807" s="173"/>
      <c r="J1807" s="174"/>
      <c r="K1807" s="1409"/>
      <c r="L1807" s="287">
        <f>I1807+J1807+K1807</f>
        <v>0</v>
      </c>
      <c r="M1807" s="12" t="str">
        <f t="shared" si="401"/>
        <v/>
      </c>
      <c r="N1807" s="13"/>
    </row>
    <row r="1808" spans="1:14">
      <c r="A1808" s="23">
        <v>245</v>
      </c>
      <c r="B1808" s="272">
        <v>2900</v>
      </c>
      <c r="C1808" s="1845" t="s">
        <v>218</v>
      </c>
      <c r="D1808" s="1846"/>
      <c r="E1808" s="310">
        <f>SUM(E1809:E1816)</f>
        <v>0</v>
      </c>
      <c r="F1808" s="274">
        <f>SUM(F1809:F1816)</f>
        <v>0</v>
      </c>
      <c r="G1808" s="274">
        <f t="shared" ref="G1808:L1808" si="413">SUM(G1809:G1816)</f>
        <v>0</v>
      </c>
      <c r="H1808" s="274">
        <f t="shared" si="413"/>
        <v>0</v>
      </c>
      <c r="I1808" s="274">
        <f t="shared" si="413"/>
        <v>1.32</v>
      </c>
      <c r="J1808" s="274">
        <f t="shared" si="413"/>
        <v>0</v>
      </c>
      <c r="K1808" s="274">
        <f t="shared" si="413"/>
        <v>0</v>
      </c>
      <c r="L1808" s="274">
        <f t="shared" si="413"/>
        <v>1.32</v>
      </c>
      <c r="M1808" s="12">
        <f t="shared" si="401"/>
        <v>1</v>
      </c>
      <c r="N1808" s="13"/>
    </row>
    <row r="1809" spans="1:14" hidden="1">
      <c r="A1809" s="22">
        <v>220</v>
      </c>
      <c r="B1809" s="346"/>
      <c r="C1809" s="279">
        <v>2910</v>
      </c>
      <c r="D1809" s="347" t="s">
        <v>1935</v>
      </c>
      <c r="E1809" s="281">
        <f>F1809+G1809+H1809</f>
        <v>0</v>
      </c>
      <c r="F1809" s="152">
        <v>0</v>
      </c>
      <c r="G1809" s="153"/>
      <c r="H1809" s="1406"/>
      <c r="I1809" s="152">
        <v>0</v>
      </c>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1954</v>
      </c>
      <c r="E1814" s="320">
        <f>F1814+G1814+H1814</f>
        <v>0</v>
      </c>
      <c r="F1814" s="450"/>
      <c r="G1814" s="451"/>
      <c r="H1814" s="1416"/>
      <c r="I1814" s="450"/>
      <c r="J1814" s="451"/>
      <c r="K1814" s="1416"/>
      <c r="L1814" s="320">
        <f>I1814+J1814+K1814</f>
        <v>0</v>
      </c>
      <c r="M1814" s="12" t="str">
        <f t="shared" si="401"/>
        <v/>
      </c>
      <c r="N1814" s="13"/>
    </row>
    <row r="1815" spans="1:14">
      <c r="A1815" s="22">
        <v>250</v>
      </c>
      <c r="B1815" s="292"/>
      <c r="C1815" s="318">
        <v>2991</v>
      </c>
      <c r="D1815" s="356" t="s">
        <v>223</v>
      </c>
      <c r="E1815" s="320">
        <f t="shared" si="414"/>
        <v>0</v>
      </c>
      <c r="F1815" s="450"/>
      <c r="G1815" s="451"/>
      <c r="H1815" s="1416"/>
      <c r="I1815" s="450">
        <v>1.32</v>
      </c>
      <c r="J1815" s="451">
        <v>0</v>
      </c>
      <c r="K1815" s="1416"/>
      <c r="L1815" s="320">
        <f t="shared" si="415"/>
        <v>1.32</v>
      </c>
      <c r="M1815" s="12">
        <f t="shared" si="401"/>
        <v>1</v>
      </c>
      <c r="N1815" s="13"/>
    </row>
    <row r="1816" spans="1:14" hidden="1">
      <c r="A1816" s="23">
        <v>255</v>
      </c>
      <c r="B1816" s="292"/>
      <c r="C1816" s="285">
        <v>2992</v>
      </c>
      <c r="D1816" s="357" t="s">
        <v>224</v>
      </c>
      <c r="E1816" s="287">
        <f t="shared" si="414"/>
        <v>0</v>
      </c>
      <c r="F1816" s="173"/>
      <c r="G1816" s="174"/>
      <c r="H1816" s="1409"/>
      <c r="I1816" s="173">
        <v>0</v>
      </c>
      <c r="J1816" s="174">
        <v>0</v>
      </c>
      <c r="K1816" s="1409"/>
      <c r="L1816" s="287">
        <f t="shared" si="415"/>
        <v>0</v>
      </c>
      <c r="M1816" s="12" t="str">
        <f t="shared" si="401"/>
        <v/>
      </c>
      <c r="N1816" s="13"/>
    </row>
    <row r="1817" spans="1:14" hidden="1">
      <c r="A1817" s="23">
        <v>265</v>
      </c>
      <c r="B1817" s="272">
        <v>3300</v>
      </c>
      <c r="C1817" s="358" t="s">
        <v>1985</v>
      </c>
      <c r="D1817" s="1759"/>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701</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2081</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1996</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845" t="s">
        <v>227</v>
      </c>
      <c r="D1823" s="1846"/>
      <c r="E1823" s="310">
        <f t="shared" si="418"/>
        <v>0</v>
      </c>
      <c r="F1823" s="1458">
        <v>0</v>
      </c>
      <c r="G1823" s="1459">
        <v>0</v>
      </c>
      <c r="H1823" s="1460">
        <v>0</v>
      </c>
      <c r="I1823" s="1458">
        <v>0</v>
      </c>
      <c r="J1823" s="1459">
        <v>0</v>
      </c>
      <c r="K1823" s="1460">
        <v>0</v>
      </c>
      <c r="L1823" s="310">
        <f t="shared" si="419"/>
        <v>0</v>
      </c>
      <c r="M1823" s="12" t="str">
        <f t="shared" si="417"/>
        <v/>
      </c>
      <c r="N1823" s="13"/>
    </row>
    <row r="1824" spans="1:14" hidden="1">
      <c r="A1824" s="23">
        <v>245</v>
      </c>
      <c r="B1824" s="272">
        <v>4000</v>
      </c>
      <c r="C1824" s="1845" t="s">
        <v>228</v>
      </c>
      <c r="D1824" s="1846"/>
      <c r="E1824" s="310">
        <f t="shared" si="418"/>
        <v>0</v>
      </c>
      <c r="F1824" s="1410">
        <v>0</v>
      </c>
      <c r="G1824" s="1411">
        <v>0</v>
      </c>
      <c r="H1824" s="1412">
        <v>0</v>
      </c>
      <c r="I1824" s="1410">
        <v>0</v>
      </c>
      <c r="J1824" s="1411">
        <v>0</v>
      </c>
      <c r="K1824" s="1412">
        <v>0</v>
      </c>
      <c r="L1824" s="310">
        <f t="shared" si="419"/>
        <v>0</v>
      </c>
      <c r="M1824" s="12" t="str">
        <f t="shared" si="417"/>
        <v/>
      </c>
      <c r="N1824" s="13"/>
    </row>
    <row r="1825" spans="1:14" hidden="1">
      <c r="A1825" s="22">
        <v>350</v>
      </c>
      <c r="B1825" s="272">
        <v>4100</v>
      </c>
      <c r="C1825" s="1845" t="s">
        <v>229</v>
      </c>
      <c r="D1825" s="1846"/>
      <c r="E1825" s="310">
        <f t="shared" si="418"/>
        <v>0</v>
      </c>
      <c r="F1825" s="1459">
        <v>0</v>
      </c>
      <c r="G1825" s="1459">
        <v>0</v>
      </c>
      <c r="H1825" s="1460">
        <v>0</v>
      </c>
      <c r="I1825" s="1606">
        <v>0</v>
      </c>
      <c r="J1825" s="1459">
        <v>0</v>
      </c>
      <c r="K1825" s="1459">
        <v>0</v>
      </c>
      <c r="L1825" s="310">
        <f t="shared" si="419"/>
        <v>0</v>
      </c>
      <c r="M1825" s="12" t="str">
        <f t="shared" si="417"/>
        <v/>
      </c>
      <c r="N1825" s="13"/>
    </row>
    <row r="1826" spans="1:14" hidden="1">
      <c r="A1826" s="23">
        <v>355</v>
      </c>
      <c r="B1826" s="272">
        <v>4200</v>
      </c>
      <c r="C1826" s="1845" t="s">
        <v>230</v>
      </c>
      <c r="D1826" s="1846"/>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v>0</v>
      </c>
      <c r="G1829" s="159">
        <v>0</v>
      </c>
      <c r="H1829" s="1408">
        <v>0</v>
      </c>
      <c r="I1829" s="158">
        <v>0</v>
      </c>
      <c r="J1829" s="159">
        <v>0</v>
      </c>
      <c r="K1829" s="1408">
        <v>0</v>
      </c>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v>0</v>
      </c>
      <c r="G1832" s="174">
        <v>0</v>
      </c>
      <c r="H1832" s="1409">
        <v>0</v>
      </c>
      <c r="I1832" s="173">
        <v>0</v>
      </c>
      <c r="J1832" s="174">
        <v>0</v>
      </c>
      <c r="K1832" s="1409">
        <v>0</v>
      </c>
      <c r="L1832" s="287">
        <f t="shared" si="422"/>
        <v>0</v>
      </c>
      <c r="M1832" s="12" t="str">
        <f t="shared" si="417"/>
        <v/>
      </c>
      <c r="N1832" s="13"/>
    </row>
    <row r="1833" spans="1:14" hidden="1">
      <c r="A1833" s="23">
        <v>395</v>
      </c>
      <c r="B1833" s="272">
        <v>4300</v>
      </c>
      <c r="C1833" s="1845" t="s">
        <v>1644</v>
      </c>
      <c r="D1833" s="1846"/>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v>0</v>
      </c>
      <c r="G1834" s="153">
        <v>0</v>
      </c>
      <c r="H1834" s="1406">
        <v>0</v>
      </c>
      <c r="I1834" s="152">
        <v>0</v>
      </c>
      <c r="J1834" s="153">
        <v>0</v>
      </c>
      <c r="K1834" s="1406">
        <v>0</v>
      </c>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845" t="s">
        <v>1641</v>
      </c>
      <c r="D1837" s="1846"/>
      <c r="E1837" s="310">
        <f t="shared" si="424"/>
        <v>0</v>
      </c>
      <c r="F1837" s="1410">
        <v>0</v>
      </c>
      <c r="G1837" s="1411">
        <v>0</v>
      </c>
      <c r="H1837" s="1412">
        <v>0</v>
      </c>
      <c r="I1837" s="1410">
        <v>0</v>
      </c>
      <c r="J1837" s="1411">
        <v>0</v>
      </c>
      <c r="K1837" s="1412">
        <v>0</v>
      </c>
      <c r="L1837" s="310">
        <f t="shared" si="425"/>
        <v>0</v>
      </c>
      <c r="M1837" s="12" t="str">
        <f t="shared" si="417"/>
        <v/>
      </c>
      <c r="N1837" s="13"/>
    </row>
    <row r="1838" spans="1:14" hidden="1">
      <c r="A1838" s="14">
        <v>401</v>
      </c>
      <c r="B1838" s="272">
        <v>4500</v>
      </c>
      <c r="C1838" s="1845" t="s">
        <v>1642</v>
      </c>
      <c r="D1838" s="1846"/>
      <c r="E1838" s="310">
        <f t="shared" si="424"/>
        <v>0</v>
      </c>
      <c r="F1838" s="1410">
        <v>0</v>
      </c>
      <c r="G1838" s="1411">
        <v>0</v>
      </c>
      <c r="H1838" s="1412">
        <v>0</v>
      </c>
      <c r="I1838" s="1410">
        <v>0</v>
      </c>
      <c r="J1838" s="1411">
        <v>0</v>
      </c>
      <c r="K1838" s="1412">
        <v>0</v>
      </c>
      <c r="L1838" s="310">
        <f t="shared" si="425"/>
        <v>0</v>
      </c>
      <c r="M1838" s="12" t="str">
        <f t="shared" si="417"/>
        <v/>
      </c>
      <c r="N1838" s="13"/>
    </row>
    <row r="1839" spans="1:14" hidden="1">
      <c r="A1839" s="40">
        <v>404</v>
      </c>
      <c r="B1839" s="272">
        <v>4600</v>
      </c>
      <c r="C1839" s="1849" t="s">
        <v>240</v>
      </c>
      <c r="D1839" s="1850"/>
      <c r="E1839" s="310">
        <f t="shared" si="424"/>
        <v>0</v>
      </c>
      <c r="F1839" s="1410">
        <v>0</v>
      </c>
      <c r="G1839" s="1411">
        <v>0</v>
      </c>
      <c r="H1839" s="1412">
        <v>0</v>
      </c>
      <c r="I1839" s="1410">
        <v>0</v>
      </c>
      <c r="J1839" s="1411">
        <v>0</v>
      </c>
      <c r="K1839" s="1412">
        <v>0</v>
      </c>
      <c r="L1839" s="310">
        <f t="shared" si="425"/>
        <v>0</v>
      </c>
      <c r="M1839" s="12" t="str">
        <f t="shared" si="417"/>
        <v/>
      </c>
      <c r="N1839" s="13"/>
    </row>
    <row r="1840" spans="1:14" hidden="1">
      <c r="A1840" s="40">
        <v>404</v>
      </c>
      <c r="B1840" s="272">
        <v>4900</v>
      </c>
      <c r="C1840" s="1845" t="s">
        <v>266</v>
      </c>
      <c r="D1840" s="1846"/>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267</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268</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843" t="s">
        <v>241</v>
      </c>
      <c r="D1843" s="1844"/>
      <c r="E1843" s="310">
        <f>F1843+G1843+H1843</f>
        <v>0</v>
      </c>
      <c r="F1843" s="1410">
        <v>0</v>
      </c>
      <c r="G1843" s="1411">
        <v>0</v>
      </c>
      <c r="H1843" s="1412">
        <v>0</v>
      </c>
      <c r="I1843" s="1410">
        <v>29190</v>
      </c>
      <c r="J1843" s="1411">
        <v>0</v>
      </c>
      <c r="K1843" s="1412">
        <v>0</v>
      </c>
      <c r="L1843" s="310">
        <f>I1843+J1843+K1843</f>
        <v>29190</v>
      </c>
      <c r="M1843" s="12">
        <f t="shared" si="417"/>
        <v>1</v>
      </c>
      <c r="N1843" s="13"/>
    </row>
    <row r="1844" spans="1:14" hidden="1">
      <c r="A1844" s="23">
        <v>500</v>
      </c>
      <c r="B1844" s="365">
        <v>5200</v>
      </c>
      <c r="C1844" s="1843" t="s">
        <v>242</v>
      </c>
      <c r="D1844" s="1844"/>
      <c r="E1844" s="310">
        <f t="shared" ref="E1844:L1844" si="427">SUM(E1845:E1851)</f>
        <v>0</v>
      </c>
      <c r="F1844" s="274">
        <f t="shared" si="427"/>
        <v>0</v>
      </c>
      <c r="G1844" s="275">
        <f t="shared" si="427"/>
        <v>0</v>
      </c>
      <c r="H1844" s="276">
        <f>SUM(H1845:H1851)</f>
        <v>0</v>
      </c>
      <c r="I1844" s="274">
        <f t="shared" si="427"/>
        <v>0</v>
      </c>
      <c r="J1844" s="275">
        <f t="shared" si="427"/>
        <v>0</v>
      </c>
      <c r="K1844" s="276">
        <f t="shared" si="427"/>
        <v>0</v>
      </c>
      <c r="L1844" s="310">
        <f t="shared" si="427"/>
        <v>0</v>
      </c>
      <c r="M1844" s="12" t="str">
        <f t="shared" si="417"/>
        <v/>
      </c>
      <c r="N1844" s="13"/>
    </row>
    <row r="1845" spans="1:14" hidden="1">
      <c r="A1845" s="23">
        <v>505</v>
      </c>
      <c r="B1845" s="366"/>
      <c r="C1845" s="367">
        <v>5201</v>
      </c>
      <c r="D1845" s="368" t="s">
        <v>243</v>
      </c>
      <c r="E1845" s="281">
        <f t="shared" ref="E1845:E1851" si="428">F1845+G1845+H1845</f>
        <v>0</v>
      </c>
      <c r="F1845" s="152">
        <v>0</v>
      </c>
      <c r="G1845" s="153">
        <v>0</v>
      </c>
      <c r="H1845" s="1406">
        <v>0</v>
      </c>
      <c r="I1845" s="152">
        <v>0</v>
      </c>
      <c r="J1845" s="153">
        <v>0</v>
      </c>
      <c r="K1845" s="1406">
        <v>0</v>
      </c>
      <c r="L1845" s="281">
        <f t="shared" ref="L1845:L1851" si="429">I1845+J1845+K1845</f>
        <v>0</v>
      </c>
      <c r="M1845" s="12" t="str">
        <f t="shared" si="417"/>
        <v/>
      </c>
      <c r="N1845" s="13"/>
    </row>
    <row r="1846" spans="1:14" hidden="1">
      <c r="A1846" s="23">
        <v>510</v>
      </c>
      <c r="B1846" s="366"/>
      <c r="C1846" s="369">
        <v>5202</v>
      </c>
      <c r="D1846" s="370" t="s">
        <v>244</v>
      </c>
      <c r="E1846" s="295">
        <f t="shared" si="428"/>
        <v>0</v>
      </c>
      <c r="F1846" s="158">
        <v>0</v>
      </c>
      <c r="G1846" s="159">
        <v>0</v>
      </c>
      <c r="H1846" s="1408">
        <v>0</v>
      </c>
      <c r="I1846" s="158">
        <v>0</v>
      </c>
      <c r="J1846" s="159">
        <v>0</v>
      </c>
      <c r="K1846" s="1408">
        <v>0</v>
      </c>
      <c r="L1846" s="295">
        <f t="shared" si="429"/>
        <v>0</v>
      </c>
      <c r="M1846" s="12" t="str">
        <f t="shared" si="417"/>
        <v/>
      </c>
      <c r="N1846" s="13"/>
    </row>
    <row r="1847" spans="1:14" hidden="1">
      <c r="A1847" s="23">
        <v>515</v>
      </c>
      <c r="B1847" s="366"/>
      <c r="C1847" s="369">
        <v>5203</v>
      </c>
      <c r="D1847" s="370" t="s">
        <v>608</v>
      </c>
      <c r="E1847" s="295">
        <f t="shared" si="428"/>
        <v>0</v>
      </c>
      <c r="F1847" s="158">
        <v>0</v>
      </c>
      <c r="G1847" s="159">
        <v>0</v>
      </c>
      <c r="H1847" s="1408">
        <v>0</v>
      </c>
      <c r="I1847" s="158">
        <v>0</v>
      </c>
      <c r="J1847" s="159">
        <v>0</v>
      </c>
      <c r="K1847" s="1408">
        <v>0</v>
      </c>
      <c r="L1847" s="295">
        <f t="shared" si="429"/>
        <v>0</v>
      </c>
      <c r="M1847" s="12" t="str">
        <f t="shared" si="417"/>
        <v/>
      </c>
      <c r="N1847" s="13"/>
    </row>
    <row r="1848" spans="1:14" hidden="1">
      <c r="A1848" s="23">
        <v>520</v>
      </c>
      <c r="B1848" s="366"/>
      <c r="C1848" s="369">
        <v>5204</v>
      </c>
      <c r="D1848" s="370" t="s">
        <v>609</v>
      </c>
      <c r="E1848" s="295">
        <f t="shared" si="428"/>
        <v>0</v>
      </c>
      <c r="F1848" s="158">
        <v>0</v>
      </c>
      <c r="G1848" s="159">
        <v>0</v>
      </c>
      <c r="H1848" s="1408">
        <v>0</v>
      </c>
      <c r="I1848" s="158">
        <v>0</v>
      </c>
      <c r="J1848" s="159">
        <v>0</v>
      </c>
      <c r="K1848" s="1408">
        <v>0</v>
      </c>
      <c r="L1848" s="295">
        <f t="shared" si="429"/>
        <v>0</v>
      </c>
      <c r="M1848" s="12" t="str">
        <f t="shared" si="417"/>
        <v/>
      </c>
      <c r="N1848" s="13"/>
    </row>
    <row r="1849" spans="1:14" hidden="1">
      <c r="A1849" s="23">
        <v>525</v>
      </c>
      <c r="B1849" s="366"/>
      <c r="C1849" s="369">
        <v>5205</v>
      </c>
      <c r="D1849" s="370" t="s">
        <v>610</v>
      </c>
      <c r="E1849" s="295">
        <f t="shared" si="428"/>
        <v>0</v>
      </c>
      <c r="F1849" s="158">
        <v>0</v>
      </c>
      <c r="G1849" s="159">
        <v>0</v>
      </c>
      <c r="H1849" s="1408">
        <v>0</v>
      </c>
      <c r="I1849" s="158">
        <v>0</v>
      </c>
      <c r="J1849" s="159">
        <v>0</v>
      </c>
      <c r="K1849" s="1408">
        <v>0</v>
      </c>
      <c r="L1849" s="295">
        <f t="shared" si="429"/>
        <v>0</v>
      </c>
      <c r="M1849" s="12" t="str">
        <f t="shared" si="417"/>
        <v/>
      </c>
      <c r="N1849" s="13"/>
    </row>
    <row r="1850" spans="1:14" hidden="1">
      <c r="A1850" s="22">
        <v>635</v>
      </c>
      <c r="B1850" s="366"/>
      <c r="C1850" s="369">
        <v>5206</v>
      </c>
      <c r="D1850" s="370" t="s">
        <v>611</v>
      </c>
      <c r="E1850" s="295">
        <f t="shared" si="428"/>
        <v>0</v>
      </c>
      <c r="F1850" s="158">
        <v>0</v>
      </c>
      <c r="G1850" s="159">
        <v>0</v>
      </c>
      <c r="H1850" s="1408">
        <v>0</v>
      </c>
      <c r="I1850" s="158">
        <v>0</v>
      </c>
      <c r="J1850" s="159">
        <v>0</v>
      </c>
      <c r="K1850" s="1408">
        <v>0</v>
      </c>
      <c r="L1850" s="295">
        <f t="shared" si="429"/>
        <v>0</v>
      </c>
      <c r="M1850" s="12" t="str">
        <f t="shared" si="417"/>
        <v/>
      </c>
      <c r="N1850" s="13"/>
    </row>
    <row r="1851" spans="1:14" hidden="1">
      <c r="A1851" s="23">
        <v>640</v>
      </c>
      <c r="B1851" s="366"/>
      <c r="C1851" s="371">
        <v>5219</v>
      </c>
      <c r="D1851" s="372" t="s">
        <v>612</v>
      </c>
      <c r="E1851" s="287">
        <f t="shared" si="428"/>
        <v>0</v>
      </c>
      <c r="F1851" s="173">
        <v>0</v>
      </c>
      <c r="G1851" s="174">
        <v>0</v>
      </c>
      <c r="H1851" s="1409">
        <v>0</v>
      </c>
      <c r="I1851" s="173">
        <v>0</v>
      </c>
      <c r="J1851" s="174">
        <v>0</v>
      </c>
      <c r="K1851" s="1409">
        <v>0</v>
      </c>
      <c r="L1851" s="287">
        <f t="shared" si="429"/>
        <v>0</v>
      </c>
      <c r="M1851" s="12" t="str">
        <f t="shared" si="417"/>
        <v/>
      </c>
      <c r="N1851" s="13"/>
    </row>
    <row r="1852" spans="1:14" hidden="1">
      <c r="A1852" s="23">
        <v>645</v>
      </c>
      <c r="B1852" s="365">
        <v>5300</v>
      </c>
      <c r="C1852" s="1843" t="s">
        <v>613</v>
      </c>
      <c r="D1852" s="1844"/>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300</v>
      </c>
      <c r="E1853" s="281">
        <f>F1853+G1853+H1853</f>
        <v>0</v>
      </c>
      <c r="F1853" s="152">
        <v>0</v>
      </c>
      <c r="G1853" s="153">
        <v>0</v>
      </c>
      <c r="H1853" s="1406">
        <v>0</v>
      </c>
      <c r="I1853" s="152">
        <v>0</v>
      </c>
      <c r="J1853" s="153">
        <v>0</v>
      </c>
      <c r="K1853" s="1406">
        <v>0</v>
      </c>
      <c r="L1853" s="281">
        <f>I1853+J1853+K1853</f>
        <v>0</v>
      </c>
      <c r="M1853" s="12" t="str">
        <f t="shared" si="417"/>
        <v/>
      </c>
      <c r="N1853" s="13"/>
    </row>
    <row r="1854" spans="1:14" hidden="1">
      <c r="A1854" s="22">
        <v>655</v>
      </c>
      <c r="B1854" s="366"/>
      <c r="C1854" s="371">
        <v>5309</v>
      </c>
      <c r="D1854" s="372" t="s">
        <v>614</v>
      </c>
      <c r="E1854" s="287">
        <f>F1854+G1854+H1854</f>
        <v>0</v>
      </c>
      <c r="F1854" s="173">
        <v>0</v>
      </c>
      <c r="G1854" s="174">
        <v>0</v>
      </c>
      <c r="H1854" s="1409">
        <v>0</v>
      </c>
      <c r="I1854" s="173">
        <v>0</v>
      </c>
      <c r="J1854" s="174">
        <v>0</v>
      </c>
      <c r="K1854" s="1409">
        <v>0</v>
      </c>
      <c r="L1854" s="287">
        <f>I1854+J1854+K1854</f>
        <v>0</v>
      </c>
      <c r="M1854" s="12" t="str">
        <f t="shared" si="417"/>
        <v/>
      </c>
      <c r="N1854" s="13"/>
    </row>
    <row r="1855" spans="1:14" hidden="1">
      <c r="A1855" s="22">
        <v>665</v>
      </c>
      <c r="B1855" s="365">
        <v>5400</v>
      </c>
      <c r="C1855" s="1843" t="s">
        <v>671</v>
      </c>
      <c r="D1855" s="1844"/>
      <c r="E1855" s="310">
        <f>F1855+G1855+H1855</f>
        <v>0</v>
      </c>
      <c r="F1855" s="1410"/>
      <c r="G1855" s="1411">
        <v>0</v>
      </c>
      <c r="H1855" s="1412">
        <v>0</v>
      </c>
      <c r="I1855" s="1410">
        <v>0</v>
      </c>
      <c r="J1855" s="1411"/>
      <c r="K1855" s="1412">
        <v>0</v>
      </c>
      <c r="L1855" s="310">
        <f>I1855+J1855+K1855</f>
        <v>0</v>
      </c>
      <c r="M1855" s="12" t="str">
        <f t="shared" si="417"/>
        <v/>
      </c>
      <c r="N1855" s="13"/>
    </row>
    <row r="1856" spans="1:14" hidden="1">
      <c r="A1856" s="22">
        <v>675</v>
      </c>
      <c r="B1856" s="272">
        <v>5500</v>
      </c>
      <c r="C1856" s="1845" t="s">
        <v>672</v>
      </c>
      <c r="D1856" s="1846"/>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673</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674</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675</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676</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847" t="s">
        <v>898</v>
      </c>
      <c r="D1861" s="1848"/>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677</v>
      </c>
      <c r="E1862" s="281">
        <f>F1862+G1862+H1862</f>
        <v>0</v>
      </c>
      <c r="F1862" s="1459">
        <v>0</v>
      </c>
      <c r="G1862" s="1459">
        <v>0</v>
      </c>
      <c r="H1862" s="1460">
        <v>0</v>
      </c>
      <c r="I1862" s="1606">
        <v>0</v>
      </c>
      <c r="J1862" s="1459">
        <v>0</v>
      </c>
      <c r="K1862" s="1459">
        <v>0</v>
      </c>
      <c r="L1862" s="281">
        <f>I1862+J1862+K1862</f>
        <v>0</v>
      </c>
      <c r="M1862" s="12" t="str">
        <f t="shared" si="417"/>
        <v/>
      </c>
      <c r="N1862" s="13"/>
    </row>
    <row r="1863" spans="1:14" hidden="1">
      <c r="A1863" s="23">
        <v>720</v>
      </c>
      <c r="B1863" s="366"/>
      <c r="C1863" s="373">
        <v>5702</v>
      </c>
      <c r="D1863" s="374" t="s">
        <v>678</v>
      </c>
      <c r="E1863" s="314">
        <f>F1863+G1863+H1863</f>
        <v>0</v>
      </c>
      <c r="F1863" s="1459">
        <v>0</v>
      </c>
      <c r="G1863" s="1459">
        <v>0</v>
      </c>
      <c r="H1863" s="1460">
        <v>0</v>
      </c>
      <c r="I1863" s="1606">
        <v>0</v>
      </c>
      <c r="J1863" s="1459">
        <v>0</v>
      </c>
      <c r="K1863" s="1459">
        <v>0</v>
      </c>
      <c r="L1863" s="314">
        <f>I1863+J1863+K1863</f>
        <v>0</v>
      </c>
      <c r="M1863" s="12" t="str">
        <f t="shared" si="417"/>
        <v/>
      </c>
      <c r="N1863" s="13"/>
    </row>
    <row r="1864" spans="1:14" hidden="1">
      <c r="A1864" s="23">
        <v>725</v>
      </c>
      <c r="B1864" s="292"/>
      <c r="C1864" s="375">
        <v>4071</v>
      </c>
      <c r="D1864" s="376" t="s">
        <v>679</v>
      </c>
      <c r="E1864" s="377">
        <f>F1864+G1864+H1864</f>
        <v>0</v>
      </c>
      <c r="F1864" s="1459">
        <v>0</v>
      </c>
      <c r="G1864" s="1459">
        <v>0</v>
      </c>
      <c r="H1864" s="1460">
        <v>0</v>
      </c>
      <c r="I1864" s="1606">
        <v>0</v>
      </c>
      <c r="J1864" s="1459">
        <v>0</v>
      </c>
      <c r="K1864" s="1459">
        <v>0</v>
      </c>
      <c r="L1864" s="377">
        <f>I1864+J1864+K1864</f>
        <v>0</v>
      </c>
      <c r="M1864" s="12" t="str">
        <f t="shared" si="417"/>
        <v/>
      </c>
      <c r="N1864" s="13"/>
    </row>
    <row r="1865" spans="1:14" hidden="1">
      <c r="A1865" s="23">
        <v>730</v>
      </c>
      <c r="B1865" s="571"/>
      <c r="C1865" s="1841" t="s">
        <v>680</v>
      </c>
      <c r="D1865" s="1842"/>
      <c r="E1865" s="1426"/>
      <c r="F1865" s="1426"/>
      <c r="G1865" s="1426"/>
      <c r="H1865" s="1426"/>
      <c r="I1865" s="1426"/>
      <c r="J1865" s="1426"/>
      <c r="K1865" s="1426"/>
      <c r="L1865" s="1427"/>
      <c r="M1865" s="12" t="str">
        <f t="shared" si="417"/>
        <v/>
      </c>
      <c r="N1865" s="13"/>
    </row>
    <row r="1866" spans="1:14" hidden="1">
      <c r="A1866" s="23">
        <v>735</v>
      </c>
      <c r="B1866" s="381">
        <v>98</v>
      </c>
      <c r="C1866" s="1841" t="s">
        <v>680</v>
      </c>
      <c r="D1866" s="1842"/>
      <c r="E1866" s="382">
        <f>F1866+G1866+H1866</f>
        <v>0</v>
      </c>
      <c r="F1866" s="1417"/>
      <c r="G1866" s="1418"/>
      <c r="H1866" s="1419"/>
      <c r="I1866" s="1448">
        <v>0</v>
      </c>
      <c r="J1866" s="1449">
        <v>0</v>
      </c>
      <c r="K1866" s="1450">
        <v>0</v>
      </c>
      <c r="L1866" s="382">
        <f>I1866+J1866+K1866</f>
        <v>0</v>
      </c>
      <c r="M1866" s="12" t="str">
        <f t="shared" si="417"/>
        <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726</v>
      </c>
      <c r="D1870" s="1420">
        <f>+B1870</f>
        <v>0</v>
      </c>
      <c r="E1870" s="395">
        <f t="shared" ref="E1870:L1870" si="432">SUM(E1752,E1755,E1761,E1769,E1770,E1788,E1792,E1798,E1801,E1802,E1803,E1804,E1808,E1817,E1823,E1824,E1825,E1826,E1833,E1837,E1838,E1839,E1840,E1843,E1844,E1852,E1855,E1856,E1861)+E1866</f>
        <v>0</v>
      </c>
      <c r="F1870" s="396">
        <f t="shared" si="432"/>
        <v>0</v>
      </c>
      <c r="G1870" s="397">
        <f t="shared" si="432"/>
        <v>0</v>
      </c>
      <c r="H1870" s="398">
        <f t="shared" si="432"/>
        <v>0</v>
      </c>
      <c r="I1870" s="396">
        <f t="shared" si="432"/>
        <v>224573.05000000002</v>
      </c>
      <c r="J1870" s="397">
        <f t="shared" si="432"/>
        <v>0</v>
      </c>
      <c r="K1870" s="398">
        <f t="shared" si="432"/>
        <v>0</v>
      </c>
      <c r="L1870" s="395">
        <f t="shared" si="432"/>
        <v>224573.05000000002</v>
      </c>
      <c r="M1870" s="1652">
        <f t="shared" si="417"/>
        <v>1</v>
      </c>
      <c r="N1870" s="65"/>
    </row>
    <row r="1871" spans="1:14" ht="19.5" thickTop="1">
      <c r="A1871" s="23">
        <v>760</v>
      </c>
      <c r="B1871" s="79" t="s">
        <v>120</v>
      </c>
      <c r="C1871" s="1"/>
      <c r="L1871" s="6"/>
      <c r="M1871" s="1652">
        <f>(IF($E1870&lt;&gt;0,$M$2,IF($L1870&lt;&gt;0,$M$2,"")))</f>
        <v>1</v>
      </c>
      <c r="N1871" s="65"/>
    </row>
    <row r="1872" spans="1:14" ht="18.75">
      <c r="A1872" s="22">
        <v>765</v>
      </c>
      <c r="B1872" s="1355"/>
      <c r="C1872" s="1355"/>
      <c r="D1872" s="1356"/>
      <c r="E1872" s="1355"/>
      <c r="F1872" s="1355"/>
      <c r="G1872" s="1355"/>
      <c r="H1872" s="1355"/>
      <c r="I1872" s="1355"/>
      <c r="J1872" s="1355"/>
      <c r="K1872" s="1355"/>
      <c r="L1872" s="1357"/>
      <c r="M1872" s="1652">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hidden="1">
      <c r="A1874" s="23">
        <v>780</v>
      </c>
      <c r="B1874" s="6"/>
      <c r="C1874" s="6"/>
      <c r="D1874" s="517"/>
      <c r="E1874" s="38"/>
      <c r="F1874" s="38"/>
      <c r="G1874" s="38"/>
      <c r="H1874" s="38"/>
      <c r="I1874" s="38"/>
      <c r="J1874" s="38"/>
      <c r="K1874" s="38"/>
      <c r="L1874" s="38"/>
      <c r="M1874" s="7" t="str">
        <f>(IF($E2010&lt;&gt;0,$M$2,IF($L2010&lt;&gt;0,$M$2,"")))</f>
        <v/>
      </c>
    </row>
    <row r="1875" spans="1:14" hidden="1">
      <c r="A1875" s="23">
        <v>785</v>
      </c>
      <c r="B1875" s="6"/>
      <c r="C1875" s="1353"/>
      <c r="D1875" s="1354"/>
      <c r="E1875" s="38"/>
      <c r="F1875" s="38"/>
      <c r="G1875" s="38"/>
      <c r="H1875" s="38"/>
      <c r="I1875" s="38"/>
      <c r="J1875" s="38"/>
      <c r="K1875" s="38"/>
      <c r="L1875" s="38"/>
      <c r="M1875" s="7" t="str">
        <f>(IF($E2010&lt;&gt;0,$M$2,IF($L2010&lt;&gt;0,$M$2,"")))</f>
        <v/>
      </c>
    </row>
    <row r="1876" spans="1:14" hidden="1">
      <c r="A1876" s="23">
        <v>790</v>
      </c>
      <c r="B1876" s="1865" t="str">
        <f>$B$7</f>
        <v>ОТЧЕТНИ ДАННИ ПО ЕБК ЗА ИЗПЪЛНЕНИЕТО НА БЮДЖЕТА</v>
      </c>
      <c r="C1876" s="1866"/>
      <c r="D1876" s="1866"/>
      <c r="E1876" s="242"/>
      <c r="F1876" s="242"/>
      <c r="G1876" s="237"/>
      <c r="H1876" s="237"/>
      <c r="I1876" s="237"/>
      <c r="J1876" s="237"/>
      <c r="K1876" s="237"/>
      <c r="L1876" s="237"/>
      <c r="M1876" s="7" t="str">
        <f>(IF($E2010&lt;&gt;0,$M$2,IF($L2010&lt;&gt;0,$M$2,"")))</f>
        <v/>
      </c>
    </row>
    <row r="1877" spans="1:14" hidden="1">
      <c r="A1877" s="23">
        <v>795</v>
      </c>
      <c r="B1877" s="228"/>
      <c r="C1877" s="391"/>
      <c r="D1877" s="400"/>
      <c r="E1877" s="406" t="s">
        <v>457</v>
      </c>
      <c r="F1877" s="406" t="s">
        <v>819</v>
      </c>
      <c r="G1877" s="237"/>
      <c r="H1877" s="1350" t="s">
        <v>1234</v>
      </c>
      <c r="I1877" s="1351"/>
      <c r="J1877" s="1352"/>
      <c r="K1877" s="237"/>
      <c r="L1877" s="237"/>
      <c r="M1877" s="7" t="str">
        <f>(IF($E2010&lt;&gt;0,$M$2,IF($L2010&lt;&gt;0,$M$2,"")))</f>
        <v/>
      </c>
    </row>
    <row r="1878" spans="1:14" ht="18.75" hidden="1">
      <c r="A1878" s="22">
        <v>805</v>
      </c>
      <c r="B1878" s="1867" t="str">
        <f>$B$9</f>
        <v>ДГ Радост Каблешково</v>
      </c>
      <c r="C1878" s="1868"/>
      <c r="D1878" s="1869"/>
      <c r="E1878" s="115">
        <f>$E$9</f>
        <v>45658</v>
      </c>
      <c r="F1878" s="226">
        <f>$F$9</f>
        <v>45747</v>
      </c>
      <c r="G1878" s="237"/>
      <c r="H1878" s="237"/>
      <c r="I1878" s="237"/>
      <c r="J1878" s="237"/>
      <c r="K1878" s="237"/>
      <c r="L1878" s="237"/>
      <c r="M1878" s="7" t="str">
        <f>(IF($E2010&lt;&gt;0,$M$2,IF($L2010&lt;&gt;0,$M$2,"")))</f>
        <v/>
      </c>
    </row>
    <row r="1879" spans="1:14" hidden="1">
      <c r="A1879" s="23">
        <v>810</v>
      </c>
      <c r="B1879" s="227" t="str">
        <f>$B$10</f>
        <v>(наименование на разпоредителя с бюджет)</v>
      </c>
      <c r="C1879" s="228"/>
      <c r="D1879" s="229"/>
      <c r="E1879" s="237"/>
      <c r="F1879" s="237"/>
      <c r="G1879" s="237"/>
      <c r="H1879" s="237"/>
      <c r="I1879" s="237"/>
      <c r="J1879" s="237"/>
      <c r="K1879" s="237"/>
      <c r="L1879" s="237"/>
      <c r="M1879" s="7" t="str">
        <f>(IF($E2010&lt;&gt;0,$M$2,IF($L2010&lt;&gt;0,$M$2,"")))</f>
        <v/>
      </c>
    </row>
    <row r="1880" spans="1:14" hidden="1">
      <c r="A1880" s="23">
        <v>815</v>
      </c>
      <c r="B1880" s="227"/>
      <c r="C1880" s="228"/>
      <c r="D1880" s="229"/>
      <c r="E1880" s="237"/>
      <c r="F1880" s="237"/>
      <c r="G1880" s="237"/>
      <c r="H1880" s="237"/>
      <c r="I1880" s="237"/>
      <c r="J1880" s="237"/>
      <c r="K1880" s="237"/>
      <c r="L1880" s="237"/>
      <c r="M1880" s="7" t="str">
        <f>(IF($E2010&lt;&gt;0,$M$2,IF($L2010&lt;&gt;0,$M$2,"")))</f>
        <v/>
      </c>
    </row>
    <row r="1881" spans="1:14" ht="19.5" hidden="1">
      <c r="A1881" s="28">
        <v>525</v>
      </c>
      <c r="B1881" s="1870" t="str">
        <f>$B$12</f>
        <v>Поморие</v>
      </c>
      <c r="C1881" s="1871"/>
      <c r="D1881" s="1872"/>
      <c r="E1881" s="410" t="s">
        <v>874</v>
      </c>
      <c r="F1881" s="1348" t="str">
        <f>$F$12</f>
        <v>5207</v>
      </c>
      <c r="G1881" s="237"/>
      <c r="H1881" s="237"/>
      <c r="I1881" s="237"/>
      <c r="J1881" s="237"/>
      <c r="K1881" s="237"/>
      <c r="L1881" s="237"/>
      <c r="M1881" s="7" t="str">
        <f>(IF($E2010&lt;&gt;0,$M$2,IF($L2010&lt;&gt;0,$M$2,"")))</f>
        <v/>
      </c>
    </row>
    <row r="1882" spans="1:14" hidden="1">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t="str">
        <f>(IF($E2010&lt;&gt;0,$M$2,IF($L2010&lt;&gt;0,$M$2,"")))</f>
        <v/>
      </c>
    </row>
    <row r="1883" spans="1:14" ht="19.5" hidden="1">
      <c r="A1883" s="23">
        <v>821</v>
      </c>
      <c r="B1883" s="236"/>
      <c r="C1883" s="237"/>
      <c r="D1883" s="124" t="s">
        <v>875</v>
      </c>
      <c r="E1883" s="238">
        <f>$E$15</f>
        <v>0</v>
      </c>
      <c r="F1883" s="414" t="str">
        <f>$F$15</f>
        <v>БЮДЖЕТ</v>
      </c>
      <c r="G1883" s="218"/>
      <c r="H1883" s="218"/>
      <c r="I1883" s="218"/>
      <c r="J1883" s="218"/>
      <c r="K1883" s="218"/>
      <c r="L1883" s="218"/>
      <c r="M1883" s="7" t="str">
        <f>(IF($E2010&lt;&gt;0,$M$2,IF($L2010&lt;&gt;0,$M$2,"")))</f>
        <v/>
      </c>
    </row>
    <row r="1884" spans="1:14" hidden="1">
      <c r="A1884" s="23">
        <v>822</v>
      </c>
      <c r="B1884" s="228"/>
      <c r="C1884" s="391"/>
      <c r="D1884" s="400"/>
      <c r="E1884" s="237"/>
      <c r="F1884" s="409"/>
      <c r="G1884" s="409"/>
      <c r="H1884" s="409"/>
      <c r="I1884" s="409"/>
      <c r="J1884" s="409"/>
      <c r="K1884" s="409"/>
      <c r="L1884" s="1365" t="s">
        <v>458</v>
      </c>
      <c r="M1884" s="7" t="str">
        <f>(IF($E2010&lt;&gt;0,$M$2,IF($L2010&lt;&gt;0,$M$2,"")))</f>
        <v/>
      </c>
    </row>
    <row r="1885" spans="1:14" ht="24.95" hidden="1" customHeight="1">
      <c r="A1885" s="23">
        <v>823</v>
      </c>
      <c r="B1885" s="247"/>
      <c r="C1885" s="248"/>
      <c r="D1885" s="249" t="s">
        <v>698</v>
      </c>
      <c r="E1885" s="1853" t="str">
        <f>CONCATENATE("Уточнен план ",$C$3)</f>
        <v>Уточнен план 2025</v>
      </c>
      <c r="F1885" s="1854"/>
      <c r="G1885" s="1854"/>
      <c r="H1885" s="1855"/>
      <c r="I1885" s="1856" t="str">
        <f>CONCATENATE("Отчет ",$C$3)</f>
        <v>Отчет 2025</v>
      </c>
      <c r="J1885" s="1857"/>
      <c r="K1885" s="1857"/>
      <c r="L1885" s="1858"/>
      <c r="M1885" s="7" t="str">
        <f>(IF($E2010&lt;&gt;0,$M$2,IF($L2010&lt;&gt;0,$M$2,"")))</f>
        <v/>
      </c>
    </row>
    <row r="1886" spans="1:14" ht="54.95" hidden="1" customHeight="1" thickBot="1">
      <c r="A1886" s="23">
        <v>825</v>
      </c>
      <c r="B1886" s="250" t="s">
        <v>62</v>
      </c>
      <c r="C1886" s="251" t="s">
        <v>459</v>
      </c>
      <c r="D1886" s="252" t="s">
        <v>699</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570" t="str">
        <f>$L$20</f>
        <v>ОТЧЕТ                                    ОБЩО</v>
      </c>
      <c r="M1886" s="7" t="str">
        <f>(IF($E2010&lt;&gt;0,$M$2,IF($L2010&lt;&gt;0,$M$2,"")))</f>
        <v/>
      </c>
    </row>
    <row r="1887" spans="1:14" ht="18.75" hidden="1">
      <c r="A1887" s="23"/>
      <c r="B1887" s="258"/>
      <c r="C1887" s="259"/>
      <c r="D1887" s="260" t="s">
        <v>728</v>
      </c>
      <c r="E1887" s="1442" t="str">
        <f>$E$21</f>
        <v>(1)</v>
      </c>
      <c r="F1887" s="143" t="str">
        <f>$F$21</f>
        <v>(2)</v>
      </c>
      <c r="G1887" s="144" t="str">
        <f>$G$21</f>
        <v>(3)</v>
      </c>
      <c r="H1887" s="145" t="str">
        <f>$H$21</f>
        <v>(4)</v>
      </c>
      <c r="I1887" s="261" t="str">
        <f>$I$21</f>
        <v>(5)</v>
      </c>
      <c r="J1887" s="262" t="str">
        <f>$J$21</f>
        <v>(6)</v>
      </c>
      <c r="K1887" s="263" t="str">
        <f>$K$21</f>
        <v>(7)</v>
      </c>
      <c r="L1887" s="264" t="str">
        <f>$L$21</f>
        <v>(8)</v>
      </c>
      <c r="M1887" s="7" t="str">
        <f>(IF($E2010&lt;&gt;0,$M$2,IF($L2010&lt;&gt;0,$M$2,"")))</f>
        <v/>
      </c>
    </row>
    <row r="1888" spans="1:14" hidden="1">
      <c r="A1888" s="23"/>
      <c r="B1888" s="1439"/>
      <c r="C1888" s="1540" t="e">
        <f>VLOOKUP(D1888,OP_LIST2,2,FALSE)</f>
        <v>#N/A</v>
      </c>
      <c r="D1888" s="1445"/>
      <c r="E1888" s="389"/>
      <c r="F1888" s="1429"/>
      <c r="G1888" s="1430"/>
      <c r="H1888" s="1431"/>
      <c r="I1888" s="1429"/>
      <c r="J1888" s="1430"/>
      <c r="K1888" s="1431"/>
      <c r="L1888" s="1428"/>
      <c r="M1888" s="7" t="str">
        <f>(IF($E2010&lt;&gt;0,$M$2,IF($L2010&lt;&gt;0,$M$2,"")))</f>
        <v/>
      </c>
    </row>
    <row r="1889" spans="1:14" hidden="1">
      <c r="A1889" s="23"/>
      <c r="B1889" s="1608" t="s">
        <v>2003</v>
      </c>
      <c r="C1889" s="1446">
        <f>VLOOKUP(D1890,EBK_DEIN2,2,FALSE)</f>
        <v>3318</v>
      </c>
      <c r="D1889" s="1445" t="s">
        <v>777</v>
      </c>
      <c r="E1889" s="389"/>
      <c r="F1889" s="1432"/>
      <c r="G1889" s="1433"/>
      <c r="H1889" s="1434"/>
      <c r="I1889" s="1432"/>
      <c r="J1889" s="1433"/>
      <c r="K1889" s="1434"/>
      <c r="L1889" s="1428"/>
      <c r="M1889" s="7" t="str">
        <f>(IF($E2010&lt;&gt;0,$M$2,IF($L2010&lt;&gt;0,$M$2,"")))</f>
        <v/>
      </c>
    </row>
    <row r="1890" spans="1:14" hidden="1">
      <c r="A1890" s="23"/>
      <c r="B1890" s="1438"/>
      <c r="C1890" s="1531">
        <f>+C1889</f>
        <v>3318</v>
      </c>
      <c r="D1890" s="1440" t="s">
        <v>437</v>
      </c>
      <c r="E1890" s="389"/>
      <c r="F1890" s="1432"/>
      <c r="G1890" s="1433"/>
      <c r="H1890" s="1434"/>
      <c r="I1890" s="1432"/>
      <c r="J1890" s="1433"/>
      <c r="K1890" s="1434"/>
      <c r="L1890" s="1428"/>
      <c r="M1890" s="7" t="str">
        <f>(IF($E2010&lt;&gt;0,$M$2,IF($L2010&lt;&gt;0,$M$2,"")))</f>
        <v/>
      </c>
    </row>
    <row r="1891" spans="1:14" hidden="1">
      <c r="A1891" s="23"/>
      <c r="B1891" s="1443"/>
      <c r="C1891" s="1441"/>
      <c r="D1891" s="1444" t="s">
        <v>700</v>
      </c>
      <c r="E1891" s="389"/>
      <c r="F1891" s="1435"/>
      <c r="G1891" s="1436"/>
      <c r="H1891" s="1437"/>
      <c r="I1891" s="1435"/>
      <c r="J1891" s="1436"/>
      <c r="K1891" s="1437"/>
      <c r="L1891" s="1428"/>
      <c r="M1891" s="7" t="str">
        <f>(IF($E2010&lt;&gt;0,$M$2,IF($L2010&lt;&gt;0,$M$2,"")))</f>
        <v/>
      </c>
    </row>
    <row r="1892" spans="1:14" hidden="1">
      <c r="A1892" s="23"/>
      <c r="B1892" s="272">
        <v>100</v>
      </c>
      <c r="C1892" s="1859" t="s">
        <v>729</v>
      </c>
      <c r="D1892" s="1860"/>
      <c r="E1892" s="273">
        <f t="shared" ref="E1892:L1892" si="433">SUM(E1893:E1894)</f>
        <v>0</v>
      </c>
      <c r="F1892" s="274">
        <f t="shared" si="433"/>
        <v>0</v>
      </c>
      <c r="G1892" s="275">
        <f t="shared" si="433"/>
        <v>0</v>
      </c>
      <c r="H1892" s="276">
        <f>SUM(H1893:H1894)</f>
        <v>0</v>
      </c>
      <c r="I1892" s="274">
        <f t="shared" si="433"/>
        <v>0</v>
      </c>
      <c r="J1892" s="275">
        <f t="shared" si="433"/>
        <v>0</v>
      </c>
      <c r="K1892" s="276">
        <f t="shared" si="433"/>
        <v>0</v>
      </c>
      <c r="L1892" s="273">
        <f t="shared" si="433"/>
        <v>0</v>
      </c>
      <c r="M1892" s="12" t="str">
        <f>(IF($E1892&lt;&gt;0,$M$2,IF($L1892&lt;&gt;0,$M$2,"")))</f>
        <v/>
      </c>
      <c r="N1892" s="13"/>
    </row>
    <row r="1893" spans="1:14" hidden="1">
      <c r="A1893" s="23"/>
      <c r="B1893" s="278"/>
      <c r="C1893" s="279">
        <v>101</v>
      </c>
      <c r="D1893" s="280" t="s">
        <v>730</v>
      </c>
      <c r="E1893" s="281">
        <f>F1893+G1893+H1893</f>
        <v>0</v>
      </c>
      <c r="F1893" s="152">
        <v>0</v>
      </c>
      <c r="G1893" s="153">
        <v>0</v>
      </c>
      <c r="H1893" s="1406">
        <v>0</v>
      </c>
      <c r="I1893" s="152">
        <v>0</v>
      </c>
      <c r="J1893" s="153">
        <v>0</v>
      </c>
      <c r="K1893" s="1406">
        <v>0</v>
      </c>
      <c r="L1893" s="281">
        <f>I1893+J1893+K1893</f>
        <v>0</v>
      </c>
      <c r="M1893" s="12" t="str">
        <f t="shared" ref="M1893:M1956" si="434">(IF($E1893&lt;&gt;0,$M$2,IF($L1893&lt;&gt;0,$M$2,"")))</f>
        <v/>
      </c>
      <c r="N1893" s="13"/>
    </row>
    <row r="1894" spans="1:14" hidden="1">
      <c r="A1894" s="10"/>
      <c r="B1894" s="278"/>
      <c r="C1894" s="285">
        <v>102</v>
      </c>
      <c r="D1894" s="286" t="s">
        <v>731</v>
      </c>
      <c r="E1894" s="287">
        <f>F1894+G1894+H1894</f>
        <v>0</v>
      </c>
      <c r="F1894" s="173">
        <v>0</v>
      </c>
      <c r="G1894" s="174">
        <v>0</v>
      </c>
      <c r="H1894" s="1409">
        <v>0</v>
      </c>
      <c r="I1894" s="173">
        <v>0</v>
      </c>
      <c r="J1894" s="174">
        <v>0</v>
      </c>
      <c r="K1894" s="1409">
        <v>0</v>
      </c>
      <c r="L1894" s="287">
        <f>I1894+J1894+K1894</f>
        <v>0</v>
      </c>
      <c r="M1894" s="12" t="str">
        <f t="shared" si="434"/>
        <v/>
      </c>
      <c r="N1894" s="13"/>
    </row>
    <row r="1895" spans="1:14" hidden="1">
      <c r="A1895" s="10"/>
      <c r="B1895" s="272">
        <v>200</v>
      </c>
      <c r="C1895" s="1851" t="s">
        <v>732</v>
      </c>
      <c r="D1895" s="1852"/>
      <c r="E1895" s="273">
        <f t="shared" ref="E1895:L1895" si="435">SUM(E1896:E1900)</f>
        <v>0</v>
      </c>
      <c r="F1895" s="274">
        <f t="shared" si="435"/>
        <v>0</v>
      </c>
      <c r="G1895" s="275">
        <f t="shared" si="435"/>
        <v>0</v>
      </c>
      <c r="H1895" s="276">
        <f>SUM(H1896:H1900)</f>
        <v>0</v>
      </c>
      <c r="I1895" s="274">
        <f t="shared" si="435"/>
        <v>0</v>
      </c>
      <c r="J1895" s="275">
        <f t="shared" si="435"/>
        <v>0</v>
      </c>
      <c r="K1895" s="276">
        <f t="shared" si="435"/>
        <v>0</v>
      </c>
      <c r="L1895" s="273">
        <f t="shared" si="435"/>
        <v>0</v>
      </c>
      <c r="M1895" s="12" t="str">
        <f t="shared" si="434"/>
        <v/>
      </c>
      <c r="N1895" s="13"/>
    </row>
    <row r="1896" spans="1:14" hidden="1">
      <c r="A1896" s="10"/>
      <c r="B1896" s="291"/>
      <c r="C1896" s="279">
        <v>201</v>
      </c>
      <c r="D1896" s="280" t="s">
        <v>733</v>
      </c>
      <c r="E1896" s="281">
        <f>F1896+G1896+H1896</f>
        <v>0</v>
      </c>
      <c r="F1896" s="152">
        <v>0</v>
      </c>
      <c r="G1896" s="153">
        <v>0</v>
      </c>
      <c r="H1896" s="1406">
        <v>0</v>
      </c>
      <c r="I1896" s="152">
        <v>0</v>
      </c>
      <c r="J1896" s="153">
        <v>0</v>
      </c>
      <c r="K1896" s="1406">
        <v>0</v>
      </c>
      <c r="L1896" s="281">
        <f>I1896+J1896+K1896</f>
        <v>0</v>
      </c>
      <c r="M1896" s="12" t="str">
        <f t="shared" si="434"/>
        <v/>
      </c>
      <c r="N1896" s="13"/>
    </row>
    <row r="1897" spans="1:14" hidden="1">
      <c r="A1897" s="10"/>
      <c r="B1897" s="292"/>
      <c r="C1897" s="293">
        <v>202</v>
      </c>
      <c r="D1897" s="294" t="s">
        <v>734</v>
      </c>
      <c r="E1897" s="295">
        <f>F1897+G1897+H1897</f>
        <v>0</v>
      </c>
      <c r="F1897" s="158">
        <v>0</v>
      </c>
      <c r="G1897" s="159">
        <v>0</v>
      </c>
      <c r="H1897" s="1408">
        <v>0</v>
      </c>
      <c r="I1897" s="158">
        <v>0</v>
      </c>
      <c r="J1897" s="159">
        <v>0</v>
      </c>
      <c r="K1897" s="1408">
        <v>0</v>
      </c>
      <c r="L1897" s="295">
        <f>I1897+J1897+K1897</f>
        <v>0</v>
      </c>
      <c r="M1897" s="12" t="str">
        <f t="shared" si="434"/>
        <v/>
      </c>
      <c r="N1897" s="13"/>
    </row>
    <row r="1898" spans="1:14" ht="31.5" hidden="1">
      <c r="A1898" s="10"/>
      <c r="B1898" s="299"/>
      <c r="C1898" s="293">
        <v>205</v>
      </c>
      <c r="D1898" s="294" t="s">
        <v>585</v>
      </c>
      <c r="E1898" s="295">
        <f>F1898+G1898+H1898</f>
        <v>0</v>
      </c>
      <c r="F1898" s="158">
        <v>0</v>
      </c>
      <c r="G1898" s="159">
        <v>0</v>
      </c>
      <c r="H1898" s="1408">
        <v>0</v>
      </c>
      <c r="I1898" s="158">
        <v>0</v>
      </c>
      <c r="J1898" s="159">
        <v>0</v>
      </c>
      <c r="K1898" s="1408">
        <v>0</v>
      </c>
      <c r="L1898" s="295">
        <f>I1898+J1898+K1898</f>
        <v>0</v>
      </c>
      <c r="M1898" s="12" t="str">
        <f t="shared" si="434"/>
        <v/>
      </c>
      <c r="N1898" s="13"/>
    </row>
    <row r="1899" spans="1:14" hidden="1">
      <c r="A1899" s="10"/>
      <c r="B1899" s="299"/>
      <c r="C1899" s="293">
        <v>208</v>
      </c>
      <c r="D1899" s="300" t="s">
        <v>586</v>
      </c>
      <c r="E1899" s="295">
        <f>F1899+G1899+H1899</f>
        <v>0</v>
      </c>
      <c r="F1899" s="158">
        <v>0</v>
      </c>
      <c r="G1899" s="159">
        <v>0</v>
      </c>
      <c r="H1899" s="1408">
        <v>0</v>
      </c>
      <c r="I1899" s="158">
        <v>0</v>
      </c>
      <c r="J1899" s="159">
        <v>0</v>
      </c>
      <c r="K1899" s="1408">
        <v>0</v>
      </c>
      <c r="L1899" s="295">
        <f>I1899+J1899+K1899</f>
        <v>0</v>
      </c>
      <c r="M1899" s="12" t="str">
        <f t="shared" si="434"/>
        <v/>
      </c>
      <c r="N1899" s="13"/>
    </row>
    <row r="1900" spans="1:14" hidden="1">
      <c r="A1900" s="10"/>
      <c r="B1900" s="291"/>
      <c r="C1900" s="285">
        <v>209</v>
      </c>
      <c r="D1900" s="301" t="s">
        <v>587</v>
      </c>
      <c r="E1900" s="287">
        <f>F1900+G1900+H1900</f>
        <v>0</v>
      </c>
      <c r="F1900" s="173">
        <v>0</v>
      </c>
      <c r="G1900" s="174">
        <v>0</v>
      </c>
      <c r="H1900" s="1409">
        <v>0</v>
      </c>
      <c r="I1900" s="173">
        <v>0</v>
      </c>
      <c r="J1900" s="174">
        <v>0</v>
      </c>
      <c r="K1900" s="1409">
        <v>0</v>
      </c>
      <c r="L1900" s="287">
        <f>I1900+J1900+K1900</f>
        <v>0</v>
      </c>
      <c r="M1900" s="12" t="str">
        <f t="shared" si="434"/>
        <v/>
      </c>
      <c r="N1900" s="13"/>
    </row>
    <row r="1901" spans="1:14" hidden="1">
      <c r="A1901" s="10"/>
      <c r="B1901" s="272">
        <v>500</v>
      </c>
      <c r="C1901" s="1861" t="s">
        <v>188</v>
      </c>
      <c r="D1901" s="1862"/>
      <c r="E1901" s="273">
        <f t="shared" ref="E1901:L1901" si="436">SUM(E1902:E1908)</f>
        <v>0</v>
      </c>
      <c r="F1901" s="274">
        <f t="shared" si="436"/>
        <v>0</v>
      </c>
      <c r="G1901" s="275">
        <f t="shared" si="436"/>
        <v>0</v>
      </c>
      <c r="H1901" s="276">
        <f>SUM(H1902:H1908)</f>
        <v>0</v>
      </c>
      <c r="I1901" s="274">
        <f t="shared" si="436"/>
        <v>0</v>
      </c>
      <c r="J1901" s="275">
        <f t="shared" si="436"/>
        <v>0</v>
      </c>
      <c r="K1901" s="276">
        <f t="shared" si="436"/>
        <v>0</v>
      </c>
      <c r="L1901" s="273">
        <f t="shared" si="436"/>
        <v>0</v>
      </c>
      <c r="M1901" s="12" t="str">
        <f t="shared" si="434"/>
        <v/>
      </c>
      <c r="N1901" s="13"/>
    </row>
    <row r="1902" spans="1:14" ht="18" hidden="1" customHeight="1">
      <c r="A1902" s="10"/>
      <c r="B1902" s="291"/>
      <c r="C1902" s="302">
        <v>551</v>
      </c>
      <c r="D1902" s="303" t="s">
        <v>189</v>
      </c>
      <c r="E1902" s="281">
        <f t="shared" ref="E1902:E1909" si="437">F1902+G1902+H1902</f>
        <v>0</v>
      </c>
      <c r="F1902" s="152">
        <v>0</v>
      </c>
      <c r="G1902" s="153">
        <v>0</v>
      </c>
      <c r="H1902" s="1406">
        <v>0</v>
      </c>
      <c r="I1902" s="152">
        <v>0</v>
      </c>
      <c r="J1902" s="153">
        <v>0</v>
      </c>
      <c r="K1902" s="1406">
        <v>0</v>
      </c>
      <c r="L1902" s="281">
        <f t="shared" ref="L1902:L1909" si="438">I1902+J1902+K1902</f>
        <v>0</v>
      </c>
      <c r="M1902" s="12" t="str">
        <f t="shared" si="434"/>
        <v/>
      </c>
      <c r="N1902" s="13"/>
    </row>
    <row r="1903" spans="1:14" hidden="1">
      <c r="A1903" s="10"/>
      <c r="B1903" s="291"/>
      <c r="C1903" s="304">
        <v>552</v>
      </c>
      <c r="D1903" s="305" t="s">
        <v>893</v>
      </c>
      <c r="E1903" s="295">
        <f t="shared" si="437"/>
        <v>0</v>
      </c>
      <c r="F1903" s="158">
        <v>0</v>
      </c>
      <c r="G1903" s="159">
        <v>0</v>
      </c>
      <c r="H1903" s="1408">
        <v>0</v>
      </c>
      <c r="I1903" s="158">
        <v>0</v>
      </c>
      <c r="J1903" s="159">
        <v>0</v>
      </c>
      <c r="K1903" s="1408">
        <v>0</v>
      </c>
      <c r="L1903" s="295">
        <f t="shared" si="438"/>
        <v>0</v>
      </c>
      <c r="M1903" s="12" t="str">
        <f t="shared" si="434"/>
        <v/>
      </c>
      <c r="N1903" s="13"/>
    </row>
    <row r="1904" spans="1:14" hidden="1">
      <c r="A1904" s="10"/>
      <c r="B1904" s="306"/>
      <c r="C1904" s="304">
        <v>558</v>
      </c>
      <c r="D1904" s="307" t="s">
        <v>855</v>
      </c>
      <c r="E1904" s="295">
        <f>F1904+G1904+H1904</f>
        <v>0</v>
      </c>
      <c r="F1904" s="484">
        <v>0</v>
      </c>
      <c r="G1904" s="485">
        <v>0</v>
      </c>
      <c r="H1904" s="160">
        <v>0</v>
      </c>
      <c r="I1904" s="484">
        <v>0</v>
      </c>
      <c r="J1904" s="485">
        <v>0</v>
      </c>
      <c r="K1904" s="160">
        <v>0</v>
      </c>
      <c r="L1904" s="295">
        <f>I1904+J1904+K1904</f>
        <v>0</v>
      </c>
      <c r="M1904" s="12" t="str">
        <f t="shared" si="434"/>
        <v/>
      </c>
      <c r="N1904" s="13"/>
    </row>
    <row r="1905" spans="1:14" hidden="1">
      <c r="A1905" s="10"/>
      <c r="B1905" s="306"/>
      <c r="C1905" s="304">
        <v>560</v>
      </c>
      <c r="D1905" s="307" t="s">
        <v>190</v>
      </c>
      <c r="E1905" s="295">
        <f t="shared" si="437"/>
        <v>0</v>
      </c>
      <c r="F1905" s="158">
        <v>0</v>
      </c>
      <c r="G1905" s="159">
        <v>0</v>
      </c>
      <c r="H1905" s="1408">
        <v>0</v>
      </c>
      <c r="I1905" s="158">
        <v>0</v>
      </c>
      <c r="J1905" s="159">
        <v>0</v>
      </c>
      <c r="K1905" s="1408">
        <v>0</v>
      </c>
      <c r="L1905" s="295">
        <f t="shared" si="438"/>
        <v>0</v>
      </c>
      <c r="M1905" s="12" t="str">
        <f t="shared" si="434"/>
        <v/>
      </c>
      <c r="N1905" s="13"/>
    </row>
    <row r="1906" spans="1:14" hidden="1">
      <c r="A1906" s="10"/>
      <c r="B1906" s="306"/>
      <c r="C1906" s="304">
        <v>580</v>
      </c>
      <c r="D1906" s="305" t="s">
        <v>191</v>
      </c>
      <c r="E1906" s="295">
        <f t="shared" si="437"/>
        <v>0</v>
      </c>
      <c r="F1906" s="158">
        <v>0</v>
      </c>
      <c r="G1906" s="159">
        <v>0</v>
      </c>
      <c r="H1906" s="1408">
        <v>0</v>
      </c>
      <c r="I1906" s="158">
        <v>0</v>
      </c>
      <c r="J1906" s="159">
        <v>0</v>
      </c>
      <c r="K1906" s="1408">
        <v>0</v>
      </c>
      <c r="L1906" s="295">
        <f t="shared" si="438"/>
        <v>0</v>
      </c>
      <c r="M1906" s="12" t="str">
        <f t="shared" si="434"/>
        <v/>
      </c>
      <c r="N1906" s="13"/>
    </row>
    <row r="1907" spans="1:14" hidden="1">
      <c r="A1907" s="10"/>
      <c r="B1907" s="291"/>
      <c r="C1907" s="304">
        <v>588</v>
      </c>
      <c r="D1907" s="305" t="s">
        <v>857</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863" t="s">
        <v>193</v>
      </c>
      <c r="D1909" s="1864"/>
      <c r="E1909" s="310">
        <f t="shared" si="437"/>
        <v>0</v>
      </c>
      <c r="F1909" s="1410"/>
      <c r="G1909" s="1411"/>
      <c r="H1909" s="1412"/>
      <c r="I1909" s="1410"/>
      <c r="J1909" s="1411"/>
      <c r="K1909" s="1412"/>
      <c r="L1909" s="310">
        <f t="shared" si="438"/>
        <v>0</v>
      </c>
      <c r="M1909" s="12" t="str">
        <f t="shared" si="434"/>
        <v/>
      </c>
      <c r="N1909" s="13"/>
    </row>
    <row r="1910" spans="1:14" hidden="1">
      <c r="A1910" s="23">
        <v>10</v>
      </c>
      <c r="B1910" s="272">
        <v>1000</v>
      </c>
      <c r="C1910" s="1851" t="s">
        <v>194</v>
      </c>
      <c r="D1910" s="1852"/>
      <c r="E1910" s="310">
        <f t="shared" ref="E1910:L1910" si="439">SUM(E1911:E1927)</f>
        <v>0</v>
      </c>
      <c r="F1910" s="274">
        <f t="shared" si="439"/>
        <v>0</v>
      </c>
      <c r="G1910" s="275">
        <f t="shared" si="439"/>
        <v>0</v>
      </c>
      <c r="H1910" s="276">
        <f>SUM(H1911:H1927)</f>
        <v>0</v>
      </c>
      <c r="I1910" s="274">
        <f t="shared" si="439"/>
        <v>0</v>
      </c>
      <c r="J1910" s="275">
        <f t="shared" si="439"/>
        <v>0</v>
      </c>
      <c r="K1910" s="276">
        <f t="shared" si="439"/>
        <v>0</v>
      </c>
      <c r="L1910" s="310">
        <f t="shared" si="439"/>
        <v>0</v>
      </c>
      <c r="M1910" s="12" t="str">
        <f t="shared" si="434"/>
        <v/>
      </c>
      <c r="N1910" s="13"/>
    </row>
    <row r="1911" spans="1:14" hidden="1">
      <c r="A1911" s="23">
        <v>15</v>
      </c>
      <c r="B1911" s="292"/>
      <c r="C1911" s="279">
        <v>1011</v>
      </c>
      <c r="D1911" s="311" t="s">
        <v>195</v>
      </c>
      <c r="E1911" s="281">
        <f t="shared" ref="E1911:E1927" si="440">F1911+G1911+H1911</f>
        <v>0</v>
      </c>
      <c r="F1911" s="152">
        <v>0</v>
      </c>
      <c r="G1911" s="153">
        <v>0</v>
      </c>
      <c r="H1911" s="1406">
        <v>0</v>
      </c>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v>0</v>
      </c>
      <c r="G1912" s="159">
        <v>0</v>
      </c>
      <c r="H1912" s="1408">
        <v>0</v>
      </c>
      <c r="I1912" s="158">
        <v>0</v>
      </c>
      <c r="J1912" s="159">
        <v>0</v>
      </c>
      <c r="K1912" s="1408">
        <v>0</v>
      </c>
      <c r="L1912" s="295">
        <f t="shared" si="441"/>
        <v>0</v>
      </c>
      <c r="M1912" s="12" t="str">
        <f t="shared" si="434"/>
        <v/>
      </c>
      <c r="N1912" s="13"/>
    </row>
    <row r="1913" spans="1:14" hidden="1">
      <c r="A1913" s="23">
        <v>40</v>
      </c>
      <c r="B1913" s="292"/>
      <c r="C1913" s="293">
        <v>1013</v>
      </c>
      <c r="D1913" s="294" t="s">
        <v>197</v>
      </c>
      <c r="E1913" s="295">
        <f t="shared" si="440"/>
        <v>0</v>
      </c>
      <c r="F1913" s="158">
        <v>0</v>
      </c>
      <c r="G1913" s="159">
        <v>0</v>
      </c>
      <c r="H1913" s="1408">
        <v>0</v>
      </c>
      <c r="I1913" s="158">
        <v>0</v>
      </c>
      <c r="J1913" s="159">
        <v>0</v>
      </c>
      <c r="K1913" s="1408">
        <v>0</v>
      </c>
      <c r="L1913" s="295">
        <f t="shared" si="441"/>
        <v>0</v>
      </c>
      <c r="M1913" s="12" t="str">
        <f t="shared" si="434"/>
        <v/>
      </c>
      <c r="N1913" s="13"/>
    </row>
    <row r="1914" spans="1:14" hidden="1">
      <c r="A1914" s="23">
        <v>45</v>
      </c>
      <c r="B1914" s="292"/>
      <c r="C1914" s="293">
        <v>1014</v>
      </c>
      <c r="D1914" s="294" t="s">
        <v>198</v>
      </c>
      <c r="E1914" s="295">
        <f t="shared" si="440"/>
        <v>0</v>
      </c>
      <c r="F1914" s="158">
        <v>0</v>
      </c>
      <c r="G1914" s="159">
        <v>0</v>
      </c>
      <c r="H1914" s="1408">
        <v>0</v>
      </c>
      <c r="I1914" s="158">
        <v>0</v>
      </c>
      <c r="J1914" s="159">
        <v>0</v>
      </c>
      <c r="K1914" s="1408">
        <v>0</v>
      </c>
      <c r="L1914" s="295">
        <f t="shared" si="441"/>
        <v>0</v>
      </c>
      <c r="M1914" s="12" t="str">
        <f t="shared" si="434"/>
        <v/>
      </c>
      <c r="N1914" s="13"/>
    </row>
    <row r="1915" spans="1:14" hidden="1">
      <c r="A1915" s="23">
        <v>50</v>
      </c>
      <c r="B1915" s="292"/>
      <c r="C1915" s="293">
        <v>1015</v>
      </c>
      <c r="D1915" s="294" t="s">
        <v>199</v>
      </c>
      <c r="E1915" s="295">
        <f t="shared" si="440"/>
        <v>0</v>
      </c>
      <c r="F1915" s="158">
        <v>0</v>
      </c>
      <c r="G1915" s="159">
        <v>0</v>
      </c>
      <c r="H1915" s="1408">
        <v>0</v>
      </c>
      <c r="I1915" s="158">
        <v>0</v>
      </c>
      <c r="J1915" s="159">
        <v>0</v>
      </c>
      <c r="K1915" s="1408">
        <v>0</v>
      </c>
      <c r="L1915" s="295">
        <f t="shared" si="441"/>
        <v>0</v>
      </c>
      <c r="M1915" s="12" t="str">
        <f t="shared" si="434"/>
        <v/>
      </c>
      <c r="N1915" s="13"/>
    </row>
    <row r="1916" spans="1:14" hidden="1">
      <c r="A1916" s="23">
        <v>55</v>
      </c>
      <c r="B1916" s="292"/>
      <c r="C1916" s="312">
        <v>1016</v>
      </c>
      <c r="D1916" s="313" t="s">
        <v>200</v>
      </c>
      <c r="E1916" s="314">
        <f t="shared" si="440"/>
        <v>0</v>
      </c>
      <c r="F1916" s="164">
        <v>0</v>
      </c>
      <c r="G1916" s="165">
        <v>0</v>
      </c>
      <c r="H1916" s="1407">
        <v>0</v>
      </c>
      <c r="I1916" s="164">
        <v>0</v>
      </c>
      <c r="J1916" s="165">
        <v>0</v>
      </c>
      <c r="K1916" s="1407">
        <v>0</v>
      </c>
      <c r="L1916" s="314">
        <f t="shared" si="441"/>
        <v>0</v>
      </c>
      <c r="M1916" s="12" t="str">
        <f t="shared" si="434"/>
        <v/>
      </c>
      <c r="N1916" s="13"/>
    </row>
    <row r="1917" spans="1:14" hidden="1">
      <c r="A1917" s="23">
        <v>60</v>
      </c>
      <c r="B1917" s="278"/>
      <c r="C1917" s="318">
        <v>1020</v>
      </c>
      <c r="D1917" s="319" t="s">
        <v>201</v>
      </c>
      <c r="E1917" s="320">
        <f t="shared" si="440"/>
        <v>0</v>
      </c>
      <c r="F1917" s="450">
        <v>0</v>
      </c>
      <c r="G1917" s="451">
        <v>0</v>
      </c>
      <c r="H1917" s="1416">
        <v>0</v>
      </c>
      <c r="I1917" s="450">
        <v>0</v>
      </c>
      <c r="J1917" s="451">
        <v>0</v>
      </c>
      <c r="K1917" s="1416">
        <v>0</v>
      </c>
      <c r="L1917" s="320">
        <f t="shared" si="441"/>
        <v>0</v>
      </c>
      <c r="M1917" s="12" t="str">
        <f t="shared" si="434"/>
        <v/>
      </c>
      <c r="N1917" s="13"/>
    </row>
    <row r="1918" spans="1:14" hidden="1">
      <c r="A1918" s="22">
        <v>65</v>
      </c>
      <c r="B1918" s="292"/>
      <c r="C1918" s="324">
        <v>1030</v>
      </c>
      <c r="D1918" s="325" t="s">
        <v>202</v>
      </c>
      <c r="E1918" s="326">
        <f t="shared" si="440"/>
        <v>0</v>
      </c>
      <c r="F1918" s="445">
        <v>0</v>
      </c>
      <c r="G1918" s="446">
        <v>0</v>
      </c>
      <c r="H1918" s="1413">
        <v>0</v>
      </c>
      <c r="I1918" s="445">
        <v>0</v>
      </c>
      <c r="J1918" s="446">
        <v>0</v>
      </c>
      <c r="K1918" s="1413">
        <v>0</v>
      </c>
      <c r="L1918" s="326">
        <f t="shared" si="441"/>
        <v>0</v>
      </c>
      <c r="M1918" s="12" t="str">
        <f t="shared" si="434"/>
        <v/>
      </c>
      <c r="N1918" s="13"/>
    </row>
    <row r="1919" spans="1:14" hidden="1">
      <c r="A1919" s="23">
        <v>70</v>
      </c>
      <c r="B1919" s="292"/>
      <c r="C1919" s="318">
        <v>1051</v>
      </c>
      <c r="D1919" s="331" t="s">
        <v>203</v>
      </c>
      <c r="E1919" s="320">
        <f t="shared" si="440"/>
        <v>0</v>
      </c>
      <c r="F1919" s="450">
        <v>0</v>
      </c>
      <c r="G1919" s="451">
        <v>0</v>
      </c>
      <c r="H1919" s="1416">
        <v>0</v>
      </c>
      <c r="I1919" s="450">
        <v>0</v>
      </c>
      <c r="J1919" s="451">
        <v>0</v>
      </c>
      <c r="K1919" s="1416">
        <v>0</v>
      </c>
      <c r="L1919" s="320">
        <f t="shared" si="441"/>
        <v>0</v>
      </c>
      <c r="M1919" s="12" t="str">
        <f t="shared" si="434"/>
        <v/>
      </c>
      <c r="N1919" s="13"/>
    </row>
    <row r="1920" spans="1:14" hidden="1">
      <c r="A1920" s="23">
        <v>75</v>
      </c>
      <c r="B1920" s="292"/>
      <c r="C1920" s="293">
        <v>1052</v>
      </c>
      <c r="D1920" s="294" t="s">
        <v>204</v>
      </c>
      <c r="E1920" s="295">
        <f t="shared" si="440"/>
        <v>0</v>
      </c>
      <c r="F1920" s="158">
        <v>0</v>
      </c>
      <c r="G1920" s="159"/>
      <c r="H1920" s="1408"/>
      <c r="I1920" s="158">
        <v>0</v>
      </c>
      <c r="J1920" s="159"/>
      <c r="K1920" s="1408"/>
      <c r="L1920" s="295">
        <f t="shared" si="441"/>
        <v>0</v>
      </c>
      <c r="M1920" s="12" t="str">
        <f t="shared" si="434"/>
        <v/>
      </c>
      <c r="N1920" s="13"/>
    </row>
    <row r="1921" spans="1:14" hidden="1">
      <c r="A1921" s="23">
        <v>80</v>
      </c>
      <c r="B1921" s="292"/>
      <c r="C1921" s="324">
        <v>1053</v>
      </c>
      <c r="D1921" s="325" t="s">
        <v>858</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v>0</v>
      </c>
      <c r="G1922" s="451">
        <v>0</v>
      </c>
      <c r="H1922" s="1416">
        <v>0</v>
      </c>
      <c r="I1922" s="450">
        <v>0</v>
      </c>
      <c r="J1922" s="451">
        <v>0</v>
      </c>
      <c r="K1922" s="1416">
        <v>0</v>
      </c>
      <c r="L1922" s="320">
        <f t="shared" si="441"/>
        <v>0</v>
      </c>
      <c r="M1922" s="12" t="str">
        <f t="shared" si="434"/>
        <v/>
      </c>
      <c r="N1922" s="13"/>
    </row>
    <row r="1923" spans="1:14" hidden="1">
      <c r="A1923" s="23">
        <v>85</v>
      </c>
      <c r="B1923" s="292"/>
      <c r="C1923" s="324">
        <v>1063</v>
      </c>
      <c r="D1923" s="332" t="s">
        <v>786</v>
      </c>
      <c r="E1923" s="326">
        <f t="shared" si="440"/>
        <v>0</v>
      </c>
      <c r="F1923" s="445">
        <v>0</v>
      </c>
      <c r="G1923" s="446">
        <v>0</v>
      </c>
      <c r="H1923" s="1413">
        <v>0</v>
      </c>
      <c r="I1923" s="445">
        <v>0</v>
      </c>
      <c r="J1923" s="446">
        <v>0</v>
      </c>
      <c r="K1923" s="1413">
        <v>0</v>
      </c>
      <c r="L1923" s="326">
        <f t="shared" si="441"/>
        <v>0</v>
      </c>
      <c r="M1923" s="12" t="str">
        <f t="shared" si="434"/>
        <v/>
      </c>
      <c r="N1923" s="13"/>
    </row>
    <row r="1924" spans="1:14" hidden="1">
      <c r="A1924" s="23">
        <v>90</v>
      </c>
      <c r="B1924" s="292"/>
      <c r="C1924" s="333">
        <v>1069</v>
      </c>
      <c r="D1924" s="334" t="s">
        <v>206</v>
      </c>
      <c r="E1924" s="335">
        <f t="shared" si="440"/>
        <v>0</v>
      </c>
      <c r="F1924" s="589">
        <v>0</v>
      </c>
      <c r="G1924" s="590">
        <v>0</v>
      </c>
      <c r="H1924" s="1415">
        <v>0</v>
      </c>
      <c r="I1924" s="589">
        <v>0</v>
      </c>
      <c r="J1924" s="590">
        <v>0</v>
      </c>
      <c r="K1924" s="1415">
        <v>0</v>
      </c>
      <c r="L1924" s="335">
        <f t="shared" si="441"/>
        <v>0</v>
      </c>
      <c r="M1924" s="12" t="str">
        <f t="shared" si="434"/>
        <v/>
      </c>
      <c r="N1924" s="13"/>
    </row>
    <row r="1925" spans="1:14" hidden="1">
      <c r="A1925" s="23">
        <v>90</v>
      </c>
      <c r="B1925" s="278"/>
      <c r="C1925" s="318">
        <v>1091</v>
      </c>
      <c r="D1925" s="331" t="s">
        <v>894</v>
      </c>
      <c r="E1925" s="320">
        <f t="shared" si="440"/>
        <v>0</v>
      </c>
      <c r="F1925" s="450">
        <v>0</v>
      </c>
      <c r="G1925" s="451">
        <v>0</v>
      </c>
      <c r="H1925" s="1416">
        <v>0</v>
      </c>
      <c r="I1925" s="450">
        <v>0</v>
      </c>
      <c r="J1925" s="451">
        <v>0</v>
      </c>
      <c r="K1925" s="1416">
        <v>0</v>
      </c>
      <c r="L1925" s="320">
        <f t="shared" si="441"/>
        <v>0</v>
      </c>
      <c r="M1925" s="12" t="str">
        <f t="shared" si="434"/>
        <v/>
      </c>
      <c r="N1925" s="13"/>
    </row>
    <row r="1926" spans="1:14" hidden="1">
      <c r="A1926" s="22">
        <v>115</v>
      </c>
      <c r="B1926" s="292"/>
      <c r="C1926" s="293">
        <v>1092</v>
      </c>
      <c r="D1926" s="294" t="s">
        <v>298</v>
      </c>
      <c r="E1926" s="295">
        <f t="shared" si="440"/>
        <v>0</v>
      </c>
      <c r="F1926" s="158">
        <v>0</v>
      </c>
      <c r="G1926" s="159">
        <v>0</v>
      </c>
      <c r="H1926" s="1408">
        <v>0</v>
      </c>
      <c r="I1926" s="158">
        <v>0</v>
      </c>
      <c r="J1926" s="159">
        <v>0</v>
      </c>
      <c r="K1926" s="1408">
        <v>0</v>
      </c>
      <c r="L1926" s="295">
        <f t="shared" si="441"/>
        <v>0</v>
      </c>
      <c r="M1926" s="12" t="str">
        <f t="shared" si="434"/>
        <v/>
      </c>
      <c r="N1926" s="13"/>
    </row>
    <row r="1927" spans="1:14" hidden="1">
      <c r="A1927" s="22">
        <v>125</v>
      </c>
      <c r="B1927" s="292"/>
      <c r="C1927" s="285">
        <v>1098</v>
      </c>
      <c r="D1927" s="339" t="s">
        <v>207</v>
      </c>
      <c r="E1927" s="287">
        <f t="shared" si="440"/>
        <v>0</v>
      </c>
      <c r="F1927" s="173">
        <v>0</v>
      </c>
      <c r="G1927" s="174">
        <v>0</v>
      </c>
      <c r="H1927" s="1409">
        <v>0</v>
      </c>
      <c r="I1927" s="173">
        <v>0</v>
      </c>
      <c r="J1927" s="174">
        <v>0</v>
      </c>
      <c r="K1927" s="1409">
        <v>0</v>
      </c>
      <c r="L1927" s="287">
        <f t="shared" si="441"/>
        <v>0</v>
      </c>
      <c r="M1927" s="12" t="str">
        <f t="shared" si="434"/>
        <v/>
      </c>
      <c r="N1927" s="13"/>
    </row>
    <row r="1928" spans="1:14" hidden="1">
      <c r="A1928" s="23">
        <v>130</v>
      </c>
      <c r="B1928" s="272">
        <v>1900</v>
      </c>
      <c r="C1928" s="1845" t="s">
        <v>265</v>
      </c>
      <c r="D1928" s="1846"/>
      <c r="E1928" s="310">
        <f t="shared" ref="E1928:L1928" si="442">SUM(E1929:E1931)</f>
        <v>0</v>
      </c>
      <c r="F1928" s="274">
        <f t="shared" si="442"/>
        <v>0</v>
      </c>
      <c r="G1928" s="275">
        <f t="shared" si="442"/>
        <v>0</v>
      </c>
      <c r="H1928" s="276">
        <f>SUM(H1929:H1931)</f>
        <v>0</v>
      </c>
      <c r="I1928" s="274">
        <f t="shared" si="442"/>
        <v>0</v>
      </c>
      <c r="J1928" s="275">
        <f t="shared" si="442"/>
        <v>0</v>
      </c>
      <c r="K1928" s="276">
        <f t="shared" si="442"/>
        <v>0</v>
      </c>
      <c r="L1928" s="310">
        <f t="shared" si="442"/>
        <v>0</v>
      </c>
      <c r="M1928" s="12" t="str">
        <f t="shared" si="434"/>
        <v/>
      </c>
      <c r="N1928" s="13"/>
    </row>
    <row r="1929" spans="1:14" hidden="1">
      <c r="A1929" s="23">
        <v>135</v>
      </c>
      <c r="B1929" s="292"/>
      <c r="C1929" s="279">
        <v>1901</v>
      </c>
      <c r="D1929" s="340" t="s">
        <v>895</v>
      </c>
      <c r="E1929" s="281">
        <f>F1929+G1929+H1929</f>
        <v>0</v>
      </c>
      <c r="F1929" s="152">
        <v>0</v>
      </c>
      <c r="G1929" s="153">
        <v>0</v>
      </c>
      <c r="H1929" s="1406">
        <v>0</v>
      </c>
      <c r="I1929" s="152">
        <v>0</v>
      </c>
      <c r="J1929" s="153">
        <v>0</v>
      </c>
      <c r="K1929" s="1406">
        <v>0</v>
      </c>
      <c r="L1929" s="281">
        <f>I1929+J1929+K1929</f>
        <v>0</v>
      </c>
      <c r="M1929" s="12" t="str">
        <f t="shared" si="434"/>
        <v/>
      </c>
      <c r="N1929" s="13"/>
    </row>
    <row r="1930" spans="1:14" hidden="1">
      <c r="A1930" s="23">
        <v>140</v>
      </c>
      <c r="B1930" s="341"/>
      <c r="C1930" s="293">
        <v>1981</v>
      </c>
      <c r="D1930" s="342" t="s">
        <v>896</v>
      </c>
      <c r="E1930" s="295">
        <f>F1930+G1930+H1930</f>
        <v>0</v>
      </c>
      <c r="F1930" s="158">
        <v>0</v>
      </c>
      <c r="G1930" s="159">
        <v>0</v>
      </c>
      <c r="H1930" s="1408">
        <v>0</v>
      </c>
      <c r="I1930" s="158">
        <v>0</v>
      </c>
      <c r="J1930" s="159">
        <v>0</v>
      </c>
      <c r="K1930" s="1408">
        <v>0</v>
      </c>
      <c r="L1930" s="295">
        <f>I1930+J1930+K1930</f>
        <v>0</v>
      </c>
      <c r="M1930" s="12" t="str">
        <f t="shared" si="434"/>
        <v/>
      </c>
      <c r="N1930" s="13"/>
    </row>
    <row r="1931" spans="1:14" hidden="1">
      <c r="A1931" s="23">
        <v>145</v>
      </c>
      <c r="B1931" s="292"/>
      <c r="C1931" s="285">
        <v>1991</v>
      </c>
      <c r="D1931" s="343" t="s">
        <v>897</v>
      </c>
      <c r="E1931" s="287">
        <f>F1931+G1931+H1931</f>
        <v>0</v>
      </c>
      <c r="F1931" s="173"/>
      <c r="G1931" s="174">
        <v>0</v>
      </c>
      <c r="H1931" s="1409">
        <v>0</v>
      </c>
      <c r="I1931" s="173"/>
      <c r="J1931" s="174">
        <v>0</v>
      </c>
      <c r="K1931" s="1409">
        <v>0</v>
      </c>
      <c r="L1931" s="287">
        <f>I1931+J1931+K1931</f>
        <v>0</v>
      </c>
      <c r="M1931" s="12" t="str">
        <f t="shared" si="434"/>
        <v/>
      </c>
      <c r="N1931" s="13"/>
    </row>
    <row r="1932" spans="1:14" hidden="1">
      <c r="A1932" s="23">
        <v>150</v>
      </c>
      <c r="B1932" s="272">
        <v>2100</v>
      </c>
      <c r="C1932" s="1845" t="s">
        <v>707</v>
      </c>
      <c r="D1932" s="1846"/>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v>0</v>
      </c>
      <c r="G1933" s="153">
        <v>0</v>
      </c>
      <c r="H1933" s="1406">
        <v>0</v>
      </c>
      <c r="I1933" s="152">
        <v>0</v>
      </c>
      <c r="J1933" s="153">
        <v>0</v>
      </c>
      <c r="K1933" s="1406">
        <v>0</v>
      </c>
      <c r="L1933" s="281">
        <f>I1933+J1933+K1933</f>
        <v>0</v>
      </c>
      <c r="M1933" s="12" t="str">
        <f t="shared" si="434"/>
        <v/>
      </c>
      <c r="N1933" s="13"/>
    </row>
    <row r="1934" spans="1:14" hidden="1">
      <c r="A1934" s="23">
        <v>160</v>
      </c>
      <c r="B1934" s="341"/>
      <c r="C1934" s="293">
        <v>2120</v>
      </c>
      <c r="D1934" s="300" t="s">
        <v>209</v>
      </c>
      <c r="E1934" s="295">
        <f>F1934+G1934+H1934</f>
        <v>0</v>
      </c>
      <c r="F1934" s="158">
        <v>0</v>
      </c>
      <c r="G1934" s="159">
        <v>0</v>
      </c>
      <c r="H1934" s="1408">
        <v>0</v>
      </c>
      <c r="I1934" s="158">
        <v>0</v>
      </c>
      <c r="J1934" s="159">
        <v>0</v>
      </c>
      <c r="K1934" s="1408">
        <v>0</v>
      </c>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v>0</v>
      </c>
      <c r="G1937" s="174">
        <v>0</v>
      </c>
      <c r="H1937" s="1409">
        <v>0</v>
      </c>
      <c r="I1937" s="173">
        <v>0</v>
      </c>
      <c r="J1937" s="174">
        <v>0</v>
      </c>
      <c r="K1937" s="1409">
        <v>0</v>
      </c>
      <c r="L1937" s="287">
        <f>I1937+J1937+K1937</f>
        <v>0</v>
      </c>
      <c r="M1937" s="12" t="str">
        <f t="shared" si="434"/>
        <v/>
      </c>
      <c r="N1937" s="13"/>
    </row>
    <row r="1938" spans="1:14" hidden="1">
      <c r="A1938" s="23">
        <v>185</v>
      </c>
      <c r="B1938" s="272">
        <v>2200</v>
      </c>
      <c r="C1938" s="1845" t="s">
        <v>213</v>
      </c>
      <c r="D1938" s="1846"/>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299</v>
      </c>
      <c r="E1939" s="281">
        <f>F1939+G1939+H1939</f>
        <v>0</v>
      </c>
      <c r="F1939" s="152">
        <v>0</v>
      </c>
      <c r="G1939" s="153">
        <v>0</v>
      </c>
      <c r="H1939" s="1406">
        <v>0</v>
      </c>
      <c r="I1939" s="152">
        <v>0</v>
      </c>
      <c r="J1939" s="153">
        <v>0</v>
      </c>
      <c r="K1939" s="1406">
        <v>0</v>
      </c>
      <c r="L1939" s="281">
        <f>I1939+J1939+K1939</f>
        <v>0</v>
      </c>
      <c r="M1939" s="12" t="str">
        <f t="shared" si="434"/>
        <v/>
      </c>
      <c r="N1939" s="13"/>
    </row>
    <row r="1940" spans="1:14" hidden="1">
      <c r="A1940" s="23">
        <v>200</v>
      </c>
      <c r="B1940" s="292"/>
      <c r="C1940" s="285">
        <v>2224</v>
      </c>
      <c r="D1940" s="286" t="s">
        <v>214</v>
      </c>
      <c r="E1940" s="287">
        <f>F1940+G1940+H1940</f>
        <v>0</v>
      </c>
      <c r="F1940" s="173">
        <v>0</v>
      </c>
      <c r="G1940" s="174">
        <v>0</v>
      </c>
      <c r="H1940" s="1409">
        <v>0</v>
      </c>
      <c r="I1940" s="173">
        <v>0</v>
      </c>
      <c r="J1940" s="174">
        <v>0</v>
      </c>
      <c r="K1940" s="1409">
        <v>0</v>
      </c>
      <c r="L1940" s="287">
        <f>I1940+J1940+K1940</f>
        <v>0</v>
      </c>
      <c r="M1940" s="12" t="str">
        <f t="shared" si="434"/>
        <v/>
      </c>
      <c r="N1940" s="13"/>
    </row>
    <row r="1941" spans="1:14" hidden="1">
      <c r="A1941" s="23">
        <v>200</v>
      </c>
      <c r="B1941" s="272">
        <v>2500</v>
      </c>
      <c r="C1941" s="1845" t="s">
        <v>215</v>
      </c>
      <c r="D1941" s="1846"/>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849" t="s">
        <v>216</v>
      </c>
      <c r="D1942" s="1850"/>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849" t="s">
        <v>217</v>
      </c>
      <c r="D1943" s="1850"/>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849" t="s">
        <v>1643</v>
      </c>
      <c r="D1944" s="1850"/>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2078</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2079</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2080</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845" t="s">
        <v>218</v>
      </c>
      <c r="D1948" s="1846"/>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1935</v>
      </c>
      <c r="E1949" s="281">
        <f>F1949+G1949+H1949</f>
        <v>0</v>
      </c>
      <c r="F1949" s="152">
        <v>0</v>
      </c>
      <c r="G1949" s="153"/>
      <c r="H1949" s="1406"/>
      <c r="I1949" s="152">
        <v>0</v>
      </c>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1954</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1985</v>
      </c>
      <c r="D1957" s="1759"/>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701</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2081</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1996</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845" t="s">
        <v>227</v>
      </c>
      <c r="D1963" s="1846"/>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845" t="s">
        <v>228</v>
      </c>
      <c r="D1964" s="1846"/>
      <c r="E1964" s="310">
        <f t="shared" si="451"/>
        <v>0</v>
      </c>
      <c r="F1964" s="1410">
        <v>0</v>
      </c>
      <c r="G1964" s="1411">
        <v>0</v>
      </c>
      <c r="H1964" s="1412">
        <v>0</v>
      </c>
      <c r="I1964" s="1410">
        <v>0</v>
      </c>
      <c r="J1964" s="1411">
        <v>0</v>
      </c>
      <c r="K1964" s="1412">
        <v>0</v>
      </c>
      <c r="L1964" s="310">
        <f t="shared" si="452"/>
        <v>0</v>
      </c>
      <c r="M1964" s="12" t="str">
        <f t="shared" si="450"/>
        <v/>
      </c>
      <c r="N1964" s="13"/>
    </row>
    <row r="1965" spans="1:14" hidden="1">
      <c r="A1965" s="22">
        <v>350</v>
      </c>
      <c r="B1965" s="272">
        <v>4100</v>
      </c>
      <c r="C1965" s="1845" t="s">
        <v>229</v>
      </c>
      <c r="D1965" s="1846"/>
      <c r="E1965" s="310">
        <f t="shared" si="451"/>
        <v>0</v>
      </c>
      <c r="F1965" s="1459">
        <v>0</v>
      </c>
      <c r="G1965" s="1459">
        <v>0</v>
      </c>
      <c r="H1965" s="1460">
        <v>0</v>
      </c>
      <c r="I1965" s="1606">
        <v>0</v>
      </c>
      <c r="J1965" s="1459">
        <v>0</v>
      </c>
      <c r="K1965" s="1459">
        <v>0</v>
      </c>
      <c r="L1965" s="310">
        <f t="shared" si="452"/>
        <v>0</v>
      </c>
      <c r="M1965" s="12" t="str">
        <f t="shared" si="450"/>
        <v/>
      </c>
      <c r="N1965" s="13"/>
    </row>
    <row r="1966" spans="1:14" hidden="1">
      <c r="A1966" s="23">
        <v>355</v>
      </c>
      <c r="B1966" s="272">
        <v>4200</v>
      </c>
      <c r="C1966" s="1845" t="s">
        <v>230</v>
      </c>
      <c r="D1966" s="1846"/>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v>0</v>
      </c>
      <c r="G1969" s="159">
        <v>0</v>
      </c>
      <c r="H1969" s="1408">
        <v>0</v>
      </c>
      <c r="I1969" s="158">
        <v>0</v>
      </c>
      <c r="J1969" s="159">
        <v>0</v>
      </c>
      <c r="K1969" s="1408">
        <v>0</v>
      </c>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v>0</v>
      </c>
      <c r="G1972" s="174">
        <v>0</v>
      </c>
      <c r="H1972" s="1409">
        <v>0</v>
      </c>
      <c r="I1972" s="173">
        <v>0</v>
      </c>
      <c r="J1972" s="174">
        <v>0</v>
      </c>
      <c r="K1972" s="1409">
        <v>0</v>
      </c>
      <c r="L1972" s="287">
        <f t="shared" si="455"/>
        <v>0</v>
      </c>
      <c r="M1972" s="12" t="str">
        <f t="shared" si="450"/>
        <v/>
      </c>
      <c r="N1972" s="13"/>
    </row>
    <row r="1973" spans="1:14" hidden="1">
      <c r="A1973" s="23">
        <v>395</v>
      </c>
      <c r="B1973" s="272">
        <v>4300</v>
      </c>
      <c r="C1973" s="1845" t="s">
        <v>1644</v>
      </c>
      <c r="D1973" s="1846"/>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v>0</v>
      </c>
      <c r="G1974" s="153">
        <v>0</v>
      </c>
      <c r="H1974" s="1406">
        <v>0</v>
      </c>
      <c r="I1974" s="152">
        <v>0</v>
      </c>
      <c r="J1974" s="153">
        <v>0</v>
      </c>
      <c r="K1974" s="1406">
        <v>0</v>
      </c>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845" t="s">
        <v>1641</v>
      </c>
      <c r="D1977" s="1846"/>
      <c r="E1977" s="310">
        <f t="shared" si="457"/>
        <v>0</v>
      </c>
      <c r="F1977" s="1410">
        <v>0</v>
      </c>
      <c r="G1977" s="1411">
        <v>0</v>
      </c>
      <c r="H1977" s="1412">
        <v>0</v>
      </c>
      <c r="I1977" s="1410">
        <v>0</v>
      </c>
      <c r="J1977" s="1411">
        <v>0</v>
      </c>
      <c r="K1977" s="1412">
        <v>0</v>
      </c>
      <c r="L1977" s="310">
        <f t="shared" si="458"/>
        <v>0</v>
      </c>
      <c r="M1977" s="12" t="str">
        <f t="shared" si="450"/>
        <v/>
      </c>
      <c r="N1977" s="13"/>
    </row>
    <row r="1978" spans="1:14" hidden="1">
      <c r="A1978" s="14">
        <v>401</v>
      </c>
      <c r="B1978" s="272">
        <v>4500</v>
      </c>
      <c r="C1978" s="1845" t="s">
        <v>1642</v>
      </c>
      <c r="D1978" s="1846"/>
      <c r="E1978" s="310">
        <f t="shared" si="457"/>
        <v>0</v>
      </c>
      <c r="F1978" s="1410">
        <v>0</v>
      </c>
      <c r="G1978" s="1411">
        <v>0</v>
      </c>
      <c r="H1978" s="1412">
        <v>0</v>
      </c>
      <c r="I1978" s="1410">
        <v>0</v>
      </c>
      <c r="J1978" s="1411">
        <v>0</v>
      </c>
      <c r="K1978" s="1412">
        <v>0</v>
      </c>
      <c r="L1978" s="310">
        <f t="shared" si="458"/>
        <v>0</v>
      </c>
      <c r="M1978" s="12" t="str">
        <f t="shared" si="450"/>
        <v/>
      </c>
      <c r="N1978" s="13"/>
    </row>
    <row r="1979" spans="1:14" hidden="1">
      <c r="A1979" s="40">
        <v>404</v>
      </c>
      <c r="B1979" s="272">
        <v>4600</v>
      </c>
      <c r="C1979" s="1849" t="s">
        <v>240</v>
      </c>
      <c r="D1979" s="1850"/>
      <c r="E1979" s="310">
        <f t="shared" si="457"/>
        <v>0</v>
      </c>
      <c r="F1979" s="1410">
        <v>0</v>
      </c>
      <c r="G1979" s="1411">
        <v>0</v>
      </c>
      <c r="H1979" s="1412">
        <v>0</v>
      </c>
      <c r="I1979" s="1410">
        <v>0</v>
      </c>
      <c r="J1979" s="1411">
        <v>0</v>
      </c>
      <c r="K1979" s="1412">
        <v>0</v>
      </c>
      <c r="L1979" s="310">
        <f t="shared" si="458"/>
        <v>0</v>
      </c>
      <c r="M1979" s="12" t="str">
        <f t="shared" si="450"/>
        <v/>
      </c>
      <c r="N1979" s="13"/>
    </row>
    <row r="1980" spans="1:14" hidden="1">
      <c r="A1980" s="40">
        <v>404</v>
      </c>
      <c r="B1980" s="272">
        <v>4900</v>
      </c>
      <c r="C1980" s="1845" t="s">
        <v>266</v>
      </c>
      <c r="D1980" s="1846"/>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267</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268</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843" t="s">
        <v>241</v>
      </c>
      <c r="D1983" s="1844"/>
      <c r="E1983" s="310">
        <f>F1983+G1983+H1983</f>
        <v>0</v>
      </c>
      <c r="F1983" s="1410">
        <v>0</v>
      </c>
      <c r="G1983" s="1411">
        <v>0</v>
      </c>
      <c r="H1983" s="1412">
        <v>0</v>
      </c>
      <c r="I1983" s="1410">
        <v>0</v>
      </c>
      <c r="J1983" s="1411">
        <v>0</v>
      </c>
      <c r="K1983" s="1412">
        <v>0</v>
      </c>
      <c r="L1983" s="310">
        <f>I1983+J1983+K1983</f>
        <v>0</v>
      </c>
      <c r="M1983" s="12" t="str">
        <f t="shared" si="450"/>
        <v/>
      </c>
      <c r="N1983" s="13"/>
    </row>
    <row r="1984" spans="1:14" hidden="1">
      <c r="A1984" s="23">
        <v>500</v>
      </c>
      <c r="B1984" s="365">
        <v>5200</v>
      </c>
      <c r="C1984" s="1843" t="s">
        <v>242</v>
      </c>
      <c r="D1984" s="1844"/>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v>0</v>
      </c>
      <c r="G1985" s="153">
        <v>0</v>
      </c>
      <c r="H1985" s="1406">
        <v>0</v>
      </c>
      <c r="I1985" s="152">
        <v>0</v>
      </c>
      <c r="J1985" s="153">
        <v>0</v>
      </c>
      <c r="K1985" s="1406">
        <v>0</v>
      </c>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v>0</v>
      </c>
      <c r="G1986" s="159">
        <v>0</v>
      </c>
      <c r="H1986" s="1408">
        <v>0</v>
      </c>
      <c r="I1986" s="158">
        <v>0</v>
      </c>
      <c r="J1986" s="159">
        <v>0</v>
      </c>
      <c r="K1986" s="1408">
        <v>0</v>
      </c>
      <c r="L1986" s="295">
        <f t="shared" si="462"/>
        <v>0</v>
      </c>
      <c r="M1986" s="12" t="str">
        <f t="shared" si="450"/>
        <v/>
      </c>
      <c r="N1986" s="13"/>
    </row>
    <row r="1987" spans="1:14" hidden="1">
      <c r="A1987" s="23">
        <v>515</v>
      </c>
      <c r="B1987" s="366"/>
      <c r="C1987" s="369">
        <v>5203</v>
      </c>
      <c r="D1987" s="370" t="s">
        <v>608</v>
      </c>
      <c r="E1987" s="295">
        <f t="shared" si="461"/>
        <v>0</v>
      </c>
      <c r="F1987" s="158">
        <v>0</v>
      </c>
      <c r="G1987" s="159">
        <v>0</v>
      </c>
      <c r="H1987" s="1408">
        <v>0</v>
      </c>
      <c r="I1987" s="158">
        <v>0</v>
      </c>
      <c r="J1987" s="159">
        <v>0</v>
      </c>
      <c r="K1987" s="1408">
        <v>0</v>
      </c>
      <c r="L1987" s="295">
        <f t="shared" si="462"/>
        <v>0</v>
      </c>
      <c r="M1987" s="12" t="str">
        <f t="shared" si="450"/>
        <v/>
      </c>
      <c r="N1987" s="13"/>
    </row>
    <row r="1988" spans="1:14" hidden="1">
      <c r="A1988" s="23">
        <v>520</v>
      </c>
      <c r="B1988" s="366"/>
      <c r="C1988" s="369">
        <v>5204</v>
      </c>
      <c r="D1988" s="370" t="s">
        <v>609</v>
      </c>
      <c r="E1988" s="295">
        <f t="shared" si="461"/>
        <v>0</v>
      </c>
      <c r="F1988" s="158">
        <v>0</v>
      </c>
      <c r="G1988" s="159">
        <v>0</v>
      </c>
      <c r="H1988" s="1408">
        <v>0</v>
      </c>
      <c r="I1988" s="158">
        <v>0</v>
      </c>
      <c r="J1988" s="159">
        <v>0</v>
      </c>
      <c r="K1988" s="1408">
        <v>0</v>
      </c>
      <c r="L1988" s="295">
        <f t="shared" si="462"/>
        <v>0</v>
      </c>
      <c r="M1988" s="12" t="str">
        <f t="shared" si="450"/>
        <v/>
      </c>
      <c r="N1988" s="13"/>
    </row>
    <row r="1989" spans="1:14" hidden="1">
      <c r="A1989" s="23">
        <v>525</v>
      </c>
      <c r="B1989" s="366"/>
      <c r="C1989" s="369">
        <v>5205</v>
      </c>
      <c r="D1989" s="370" t="s">
        <v>610</v>
      </c>
      <c r="E1989" s="295">
        <f t="shared" si="461"/>
        <v>0</v>
      </c>
      <c r="F1989" s="158">
        <v>0</v>
      </c>
      <c r="G1989" s="159">
        <v>0</v>
      </c>
      <c r="H1989" s="1408">
        <v>0</v>
      </c>
      <c r="I1989" s="158">
        <v>0</v>
      </c>
      <c r="J1989" s="159">
        <v>0</v>
      </c>
      <c r="K1989" s="1408">
        <v>0</v>
      </c>
      <c r="L1989" s="295">
        <f t="shared" si="462"/>
        <v>0</v>
      </c>
      <c r="M1989" s="12" t="str">
        <f t="shared" si="450"/>
        <v/>
      </c>
      <c r="N1989" s="13"/>
    </row>
    <row r="1990" spans="1:14" hidden="1">
      <c r="A1990" s="22">
        <v>635</v>
      </c>
      <c r="B1990" s="366"/>
      <c r="C1990" s="369">
        <v>5206</v>
      </c>
      <c r="D1990" s="370" t="s">
        <v>611</v>
      </c>
      <c r="E1990" s="295">
        <f t="shared" si="461"/>
        <v>0</v>
      </c>
      <c r="F1990" s="158">
        <v>0</v>
      </c>
      <c r="G1990" s="159">
        <v>0</v>
      </c>
      <c r="H1990" s="1408">
        <v>0</v>
      </c>
      <c r="I1990" s="158">
        <v>0</v>
      </c>
      <c r="J1990" s="159">
        <v>0</v>
      </c>
      <c r="K1990" s="1408">
        <v>0</v>
      </c>
      <c r="L1990" s="295">
        <f t="shared" si="462"/>
        <v>0</v>
      </c>
      <c r="M1990" s="12" t="str">
        <f t="shared" si="450"/>
        <v/>
      </c>
      <c r="N1990" s="13"/>
    </row>
    <row r="1991" spans="1:14" hidden="1">
      <c r="A1991" s="23">
        <v>640</v>
      </c>
      <c r="B1991" s="366"/>
      <c r="C1991" s="371">
        <v>5219</v>
      </c>
      <c r="D1991" s="372" t="s">
        <v>612</v>
      </c>
      <c r="E1991" s="287">
        <f t="shared" si="461"/>
        <v>0</v>
      </c>
      <c r="F1991" s="173">
        <v>0</v>
      </c>
      <c r="G1991" s="174">
        <v>0</v>
      </c>
      <c r="H1991" s="1409">
        <v>0</v>
      </c>
      <c r="I1991" s="173">
        <v>0</v>
      </c>
      <c r="J1991" s="174">
        <v>0</v>
      </c>
      <c r="K1991" s="1409">
        <v>0</v>
      </c>
      <c r="L1991" s="287">
        <f t="shared" si="462"/>
        <v>0</v>
      </c>
      <c r="M1991" s="12" t="str">
        <f t="shared" si="450"/>
        <v/>
      </c>
      <c r="N1991" s="13"/>
    </row>
    <row r="1992" spans="1:14" hidden="1">
      <c r="A1992" s="23">
        <v>645</v>
      </c>
      <c r="B1992" s="365">
        <v>5300</v>
      </c>
      <c r="C1992" s="1843" t="s">
        <v>613</v>
      </c>
      <c r="D1992" s="1844"/>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300</v>
      </c>
      <c r="E1993" s="281">
        <f>F1993+G1993+H1993</f>
        <v>0</v>
      </c>
      <c r="F1993" s="152">
        <v>0</v>
      </c>
      <c r="G1993" s="153">
        <v>0</v>
      </c>
      <c r="H1993" s="1406">
        <v>0</v>
      </c>
      <c r="I1993" s="152">
        <v>0</v>
      </c>
      <c r="J1993" s="153">
        <v>0</v>
      </c>
      <c r="K1993" s="1406">
        <v>0</v>
      </c>
      <c r="L1993" s="281">
        <f>I1993+J1993+K1993</f>
        <v>0</v>
      </c>
      <c r="M1993" s="12" t="str">
        <f t="shared" si="450"/>
        <v/>
      </c>
      <c r="N1993" s="13"/>
    </row>
    <row r="1994" spans="1:14" hidden="1">
      <c r="A1994" s="22">
        <v>655</v>
      </c>
      <c r="B1994" s="366"/>
      <c r="C1994" s="371">
        <v>5309</v>
      </c>
      <c r="D1994" s="372" t="s">
        <v>614</v>
      </c>
      <c r="E1994" s="287">
        <f>F1994+G1994+H1994</f>
        <v>0</v>
      </c>
      <c r="F1994" s="173">
        <v>0</v>
      </c>
      <c r="G1994" s="174">
        <v>0</v>
      </c>
      <c r="H1994" s="1409">
        <v>0</v>
      </c>
      <c r="I1994" s="173">
        <v>0</v>
      </c>
      <c r="J1994" s="174">
        <v>0</v>
      </c>
      <c r="K1994" s="1409">
        <v>0</v>
      </c>
      <c r="L1994" s="287">
        <f>I1994+J1994+K1994</f>
        <v>0</v>
      </c>
      <c r="M1994" s="12" t="str">
        <f t="shared" si="450"/>
        <v/>
      </c>
      <c r="N1994" s="13"/>
    </row>
    <row r="1995" spans="1:14" hidden="1">
      <c r="A1995" s="22">
        <v>665</v>
      </c>
      <c r="B1995" s="365">
        <v>5400</v>
      </c>
      <c r="C1995" s="1843" t="s">
        <v>671</v>
      </c>
      <c r="D1995" s="1844"/>
      <c r="E1995" s="310">
        <f>F1995+G1995+H1995</f>
        <v>0</v>
      </c>
      <c r="F1995" s="1410"/>
      <c r="G1995" s="1411">
        <v>0</v>
      </c>
      <c r="H1995" s="1412">
        <v>0</v>
      </c>
      <c r="I1995" s="1410">
        <v>0</v>
      </c>
      <c r="J1995" s="1411"/>
      <c r="K1995" s="1412">
        <v>0</v>
      </c>
      <c r="L1995" s="310">
        <f>I1995+J1995+K1995</f>
        <v>0</v>
      </c>
      <c r="M1995" s="12" t="str">
        <f t="shared" si="450"/>
        <v/>
      </c>
      <c r="N1995" s="13"/>
    </row>
    <row r="1996" spans="1:14" hidden="1">
      <c r="A1996" s="22">
        <v>675</v>
      </c>
      <c r="B1996" s="272">
        <v>5500</v>
      </c>
      <c r="C1996" s="1845" t="s">
        <v>672</v>
      </c>
      <c r="D1996" s="1846"/>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673</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674</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675</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676</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847" t="s">
        <v>898</v>
      </c>
      <c r="D2001" s="1848"/>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677</v>
      </c>
      <c r="E2002" s="281">
        <f>F2002+G2002+H2002</f>
        <v>0</v>
      </c>
      <c r="F2002" s="1459">
        <v>0</v>
      </c>
      <c r="G2002" s="1459">
        <v>0</v>
      </c>
      <c r="H2002" s="1460">
        <v>0</v>
      </c>
      <c r="I2002" s="1606">
        <v>0</v>
      </c>
      <c r="J2002" s="1459">
        <v>0</v>
      </c>
      <c r="K2002" s="1459">
        <v>0</v>
      </c>
      <c r="L2002" s="281">
        <f>I2002+J2002+K2002</f>
        <v>0</v>
      </c>
      <c r="M2002" s="12" t="str">
        <f t="shared" si="450"/>
        <v/>
      </c>
      <c r="N2002" s="13"/>
    </row>
    <row r="2003" spans="1:14" hidden="1">
      <c r="A2003" s="23">
        <v>720</v>
      </c>
      <c r="B2003" s="366"/>
      <c r="C2003" s="373">
        <v>5702</v>
      </c>
      <c r="D2003" s="374" t="s">
        <v>678</v>
      </c>
      <c r="E2003" s="314">
        <f>F2003+G2003+H2003</f>
        <v>0</v>
      </c>
      <c r="F2003" s="1459">
        <v>0</v>
      </c>
      <c r="G2003" s="1459">
        <v>0</v>
      </c>
      <c r="H2003" s="1460">
        <v>0</v>
      </c>
      <c r="I2003" s="1606">
        <v>0</v>
      </c>
      <c r="J2003" s="1459">
        <v>0</v>
      </c>
      <c r="K2003" s="1459">
        <v>0</v>
      </c>
      <c r="L2003" s="314">
        <f>I2003+J2003+K2003</f>
        <v>0</v>
      </c>
      <c r="M2003" s="12" t="str">
        <f t="shared" si="450"/>
        <v/>
      </c>
      <c r="N2003" s="13"/>
    </row>
    <row r="2004" spans="1:14" hidden="1">
      <c r="A2004" s="23">
        <v>725</v>
      </c>
      <c r="B2004" s="292"/>
      <c r="C2004" s="375">
        <v>4071</v>
      </c>
      <c r="D2004" s="376" t="s">
        <v>679</v>
      </c>
      <c r="E2004" s="377">
        <f>F2004+G2004+H2004</f>
        <v>0</v>
      </c>
      <c r="F2004" s="1459">
        <v>0</v>
      </c>
      <c r="G2004" s="1459">
        <v>0</v>
      </c>
      <c r="H2004" s="1460">
        <v>0</v>
      </c>
      <c r="I2004" s="1606">
        <v>0</v>
      </c>
      <c r="J2004" s="1459">
        <v>0</v>
      </c>
      <c r="K2004" s="1459">
        <v>0</v>
      </c>
      <c r="L2004" s="377">
        <f>I2004+J2004+K2004</f>
        <v>0</v>
      </c>
      <c r="M2004" s="12" t="str">
        <f t="shared" si="450"/>
        <v/>
      </c>
      <c r="N2004" s="13"/>
    </row>
    <row r="2005" spans="1:14" hidden="1">
      <c r="A2005" s="23">
        <v>730</v>
      </c>
      <c r="B2005" s="571"/>
      <c r="C2005" s="1841" t="s">
        <v>680</v>
      </c>
      <c r="D2005" s="1842"/>
      <c r="E2005" s="1426"/>
      <c r="F2005" s="1426"/>
      <c r="G2005" s="1426"/>
      <c r="H2005" s="1426"/>
      <c r="I2005" s="1426"/>
      <c r="J2005" s="1426"/>
      <c r="K2005" s="1426"/>
      <c r="L2005" s="1427"/>
      <c r="M2005" s="12" t="str">
        <f t="shared" si="450"/>
        <v/>
      </c>
      <c r="N2005" s="13"/>
    </row>
    <row r="2006" spans="1:14" hidden="1">
      <c r="A2006" s="23">
        <v>735</v>
      </c>
      <c r="B2006" s="381">
        <v>98</v>
      </c>
      <c r="C2006" s="1841" t="s">
        <v>680</v>
      </c>
      <c r="D2006" s="1842"/>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hidden="1" thickBot="1">
      <c r="A2010" s="23">
        <v>755</v>
      </c>
      <c r="B2010" s="1451"/>
      <c r="C2010" s="393" t="s">
        <v>726</v>
      </c>
      <c r="D2010" s="1420">
        <f>+B2010</f>
        <v>0</v>
      </c>
      <c r="E2010" s="395">
        <f t="shared" ref="E2010:L2010" si="465">SUM(E1892,E1895,E1901,E1909,E1910,E1928,E1932,E1938,E1941,E1942,E1943,E1944,E1948,E1957,E1963,E1964,E1965,E1966,E1973,E1977,E1978,E1979,E1980,E1983,E1984,E1992,E1995,E1996,E2001)+E2006</f>
        <v>0</v>
      </c>
      <c r="F2010" s="396">
        <f t="shared" si="465"/>
        <v>0</v>
      </c>
      <c r="G2010" s="397">
        <f t="shared" si="465"/>
        <v>0</v>
      </c>
      <c r="H2010" s="398">
        <f t="shared" si="465"/>
        <v>0</v>
      </c>
      <c r="I2010" s="396">
        <f t="shared" si="465"/>
        <v>0</v>
      </c>
      <c r="J2010" s="397">
        <f t="shared" si="465"/>
        <v>0</v>
      </c>
      <c r="K2010" s="398">
        <f t="shared" si="465"/>
        <v>0</v>
      </c>
      <c r="L2010" s="395">
        <f t="shared" si="465"/>
        <v>0</v>
      </c>
      <c r="M2010" s="1652" t="str">
        <f t="shared" si="450"/>
        <v/>
      </c>
      <c r="N2010" s="65"/>
    </row>
    <row r="2011" spans="1:14" ht="18.75" hidden="1">
      <c r="A2011" s="23">
        <v>760</v>
      </c>
      <c r="B2011" s="79" t="s">
        <v>120</v>
      </c>
      <c r="C2011" s="1"/>
      <c r="L2011" s="6"/>
      <c r="M2011" s="1652" t="str">
        <f>(IF($E2010&lt;&gt;0,$M$2,IF($L2010&lt;&gt;0,$M$2,"")))</f>
        <v/>
      </c>
      <c r="N2011" s="65"/>
    </row>
    <row r="2012" spans="1:14" ht="18.75" hidden="1">
      <c r="A2012" s="22">
        <v>765</v>
      </c>
      <c r="B2012" s="1355"/>
      <c r="C2012" s="1355"/>
      <c r="D2012" s="1356"/>
      <c r="E2012" s="1355"/>
      <c r="F2012" s="1355"/>
      <c r="G2012" s="1355"/>
      <c r="H2012" s="1355"/>
      <c r="I2012" s="1355"/>
      <c r="J2012" s="1355"/>
      <c r="K2012" s="1355"/>
      <c r="L2012" s="1357"/>
      <c r="M2012" s="1652" t="str">
        <f>(IF($E2010&lt;&gt;0,$M$2,IF($L2010&lt;&gt;0,$M$2,"")))</f>
        <v/>
      </c>
      <c r="N2012" s="65"/>
    </row>
    <row r="2013" spans="1:14" ht="18.75" hidden="1">
      <c r="A2013" s="22">
        <v>775</v>
      </c>
      <c r="B2013" s="65"/>
      <c r="C2013" s="65"/>
      <c r="D2013" s="65"/>
      <c r="E2013" s="65"/>
      <c r="F2013" s="65"/>
      <c r="G2013" s="65"/>
      <c r="H2013" s="65"/>
      <c r="I2013" s="65"/>
      <c r="J2013" s="65"/>
      <c r="K2013" s="65"/>
      <c r="L2013" s="77"/>
      <c r="M2013" s="74" t="str">
        <f>(IF(E2010&lt;&gt;0,$G$2,IF(L2010&lt;&gt;0,$G$2,"")))</f>
        <v/>
      </c>
      <c r="N2013" s="65"/>
    </row>
    <row r="2014" spans="1:14" hidden="1">
      <c r="A2014" s="23">
        <v>780</v>
      </c>
      <c r="B2014" s="6"/>
      <c r="C2014" s="6"/>
      <c r="D2014" s="517"/>
      <c r="E2014" s="38"/>
      <c r="F2014" s="38"/>
      <c r="G2014" s="38"/>
      <c r="H2014" s="38"/>
      <c r="I2014" s="38"/>
      <c r="J2014" s="38"/>
      <c r="K2014" s="38"/>
      <c r="L2014" s="38"/>
      <c r="M2014" s="7" t="str">
        <f>(IF($E2150&lt;&gt;0,$M$2,IF($L2150&lt;&gt;0,$M$2,"")))</f>
        <v/>
      </c>
    </row>
    <row r="2015" spans="1:14" hidden="1">
      <c r="A2015" s="23">
        <v>785</v>
      </c>
      <c r="B2015" s="6"/>
      <c r="C2015" s="1353"/>
      <c r="D2015" s="1354"/>
      <c r="E2015" s="38"/>
      <c r="F2015" s="38"/>
      <c r="G2015" s="38"/>
      <c r="H2015" s="38"/>
      <c r="I2015" s="38"/>
      <c r="J2015" s="38"/>
      <c r="K2015" s="38"/>
      <c r="L2015" s="38"/>
      <c r="M2015" s="7" t="str">
        <f>(IF($E2150&lt;&gt;0,$M$2,IF($L2150&lt;&gt;0,$M$2,"")))</f>
        <v/>
      </c>
    </row>
    <row r="2016" spans="1:14" hidden="1">
      <c r="A2016" s="23">
        <v>790</v>
      </c>
      <c r="B2016" s="1865" t="str">
        <f>$B$7</f>
        <v>ОТЧЕТНИ ДАННИ ПО ЕБК ЗА ИЗПЪЛНЕНИЕТО НА БЮДЖЕТА</v>
      </c>
      <c r="C2016" s="1866"/>
      <c r="D2016" s="1866"/>
      <c r="E2016" s="242"/>
      <c r="F2016" s="242"/>
      <c r="G2016" s="237"/>
      <c r="H2016" s="237"/>
      <c r="I2016" s="237"/>
      <c r="J2016" s="237"/>
      <c r="K2016" s="237"/>
      <c r="L2016" s="237"/>
      <c r="M2016" s="7" t="str">
        <f>(IF($E2150&lt;&gt;0,$M$2,IF($L2150&lt;&gt;0,$M$2,"")))</f>
        <v/>
      </c>
    </row>
    <row r="2017" spans="1:14" hidden="1">
      <c r="A2017" s="23">
        <v>795</v>
      </c>
      <c r="B2017" s="228"/>
      <c r="C2017" s="391"/>
      <c r="D2017" s="400"/>
      <c r="E2017" s="406" t="s">
        <v>457</v>
      </c>
      <c r="F2017" s="406" t="s">
        <v>819</v>
      </c>
      <c r="G2017" s="237"/>
      <c r="H2017" s="1350" t="s">
        <v>1234</v>
      </c>
      <c r="I2017" s="1351"/>
      <c r="J2017" s="1352"/>
      <c r="K2017" s="237"/>
      <c r="L2017" s="237"/>
      <c r="M2017" s="7" t="str">
        <f>(IF($E2150&lt;&gt;0,$M$2,IF($L2150&lt;&gt;0,$M$2,"")))</f>
        <v/>
      </c>
    </row>
    <row r="2018" spans="1:14" ht="18.75" hidden="1">
      <c r="A2018" s="22">
        <v>805</v>
      </c>
      <c r="B2018" s="1867" t="str">
        <f>$B$9</f>
        <v>ДГ Радост Каблешково</v>
      </c>
      <c r="C2018" s="1868"/>
      <c r="D2018" s="1869"/>
      <c r="E2018" s="115">
        <f>$E$9</f>
        <v>45658</v>
      </c>
      <c r="F2018" s="226">
        <f>$F$9</f>
        <v>45747</v>
      </c>
      <c r="G2018" s="237"/>
      <c r="H2018" s="237"/>
      <c r="I2018" s="237"/>
      <c r="J2018" s="237"/>
      <c r="K2018" s="237"/>
      <c r="L2018" s="237"/>
      <c r="M2018" s="7" t="str">
        <f>(IF($E2150&lt;&gt;0,$M$2,IF($L2150&lt;&gt;0,$M$2,"")))</f>
        <v/>
      </c>
    </row>
    <row r="2019" spans="1:14" hidden="1">
      <c r="A2019" s="23">
        <v>810</v>
      </c>
      <c r="B2019" s="227" t="str">
        <f>$B$10</f>
        <v>(наименование на разпоредителя с бюджет)</v>
      </c>
      <c r="C2019" s="228"/>
      <c r="D2019" s="229"/>
      <c r="E2019" s="237"/>
      <c r="F2019" s="237"/>
      <c r="G2019" s="237"/>
      <c r="H2019" s="237"/>
      <c r="I2019" s="237"/>
      <c r="J2019" s="237"/>
      <c r="K2019" s="237"/>
      <c r="L2019" s="237"/>
      <c r="M2019" s="7" t="str">
        <f>(IF($E2150&lt;&gt;0,$M$2,IF($L2150&lt;&gt;0,$M$2,"")))</f>
        <v/>
      </c>
    </row>
    <row r="2020" spans="1:14" hidden="1">
      <c r="A2020" s="23">
        <v>815</v>
      </c>
      <c r="B2020" s="227"/>
      <c r="C2020" s="228"/>
      <c r="D2020" s="229"/>
      <c r="E2020" s="237"/>
      <c r="F2020" s="237"/>
      <c r="G2020" s="237"/>
      <c r="H2020" s="237"/>
      <c r="I2020" s="237"/>
      <c r="J2020" s="237"/>
      <c r="K2020" s="237"/>
      <c r="L2020" s="237"/>
      <c r="M2020" s="7" t="str">
        <f>(IF($E2150&lt;&gt;0,$M$2,IF($L2150&lt;&gt;0,$M$2,"")))</f>
        <v/>
      </c>
    </row>
    <row r="2021" spans="1:14" ht="19.5" hidden="1">
      <c r="A2021" s="28">
        <v>525</v>
      </c>
      <c r="B2021" s="1870" t="str">
        <f>$B$12</f>
        <v>Поморие</v>
      </c>
      <c r="C2021" s="1871"/>
      <c r="D2021" s="1872"/>
      <c r="E2021" s="410" t="s">
        <v>874</v>
      </c>
      <c r="F2021" s="1348" t="str">
        <f>$F$12</f>
        <v>5207</v>
      </c>
      <c r="G2021" s="237"/>
      <c r="H2021" s="237"/>
      <c r="I2021" s="237"/>
      <c r="J2021" s="237"/>
      <c r="K2021" s="237"/>
      <c r="L2021" s="237"/>
      <c r="M2021" s="7" t="str">
        <f>(IF($E2150&lt;&gt;0,$M$2,IF($L2150&lt;&gt;0,$M$2,"")))</f>
        <v/>
      </c>
    </row>
    <row r="2022" spans="1:14" hidden="1">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t="str">
        <f>(IF($E2150&lt;&gt;0,$M$2,IF($L2150&lt;&gt;0,$M$2,"")))</f>
        <v/>
      </c>
    </row>
    <row r="2023" spans="1:14" ht="19.5" hidden="1">
      <c r="A2023" s="23">
        <v>821</v>
      </c>
      <c r="B2023" s="236"/>
      <c r="C2023" s="237"/>
      <c r="D2023" s="124" t="s">
        <v>875</v>
      </c>
      <c r="E2023" s="238">
        <f>$E$15</f>
        <v>0</v>
      </c>
      <c r="F2023" s="414" t="str">
        <f>$F$15</f>
        <v>БЮДЖЕТ</v>
      </c>
      <c r="G2023" s="218"/>
      <c r="H2023" s="218"/>
      <c r="I2023" s="218"/>
      <c r="J2023" s="218"/>
      <c r="K2023" s="218"/>
      <c r="L2023" s="218"/>
      <c r="M2023" s="7" t="str">
        <f>(IF($E2150&lt;&gt;0,$M$2,IF($L2150&lt;&gt;0,$M$2,"")))</f>
        <v/>
      </c>
    </row>
    <row r="2024" spans="1:14" hidden="1">
      <c r="A2024" s="23">
        <v>822</v>
      </c>
      <c r="B2024" s="228"/>
      <c r="C2024" s="391"/>
      <c r="D2024" s="400"/>
      <c r="E2024" s="237"/>
      <c r="F2024" s="409"/>
      <c r="G2024" s="409"/>
      <c r="H2024" s="409"/>
      <c r="I2024" s="409"/>
      <c r="J2024" s="409"/>
      <c r="K2024" s="409"/>
      <c r="L2024" s="1365" t="s">
        <v>458</v>
      </c>
      <c r="M2024" s="7" t="str">
        <f>(IF($E2150&lt;&gt;0,$M$2,IF($L2150&lt;&gt;0,$M$2,"")))</f>
        <v/>
      </c>
    </row>
    <row r="2025" spans="1:14" ht="24.95" hidden="1" customHeight="1">
      <c r="A2025" s="23">
        <v>823</v>
      </c>
      <c r="B2025" s="247"/>
      <c r="C2025" s="248"/>
      <c r="D2025" s="249" t="s">
        <v>698</v>
      </c>
      <c r="E2025" s="1853" t="str">
        <f>CONCATENATE("Уточнен план ",$C$3)</f>
        <v>Уточнен план 2025</v>
      </c>
      <c r="F2025" s="1854"/>
      <c r="G2025" s="1854"/>
      <c r="H2025" s="1855"/>
      <c r="I2025" s="1856" t="str">
        <f>CONCATENATE("Отчет ",$C$3)</f>
        <v>Отчет 2025</v>
      </c>
      <c r="J2025" s="1857"/>
      <c r="K2025" s="1857"/>
      <c r="L2025" s="1858"/>
      <c r="M2025" s="7" t="str">
        <f>(IF($E2150&lt;&gt;0,$M$2,IF($L2150&lt;&gt;0,$M$2,"")))</f>
        <v/>
      </c>
    </row>
    <row r="2026" spans="1:14" ht="54.95" hidden="1" customHeight="1" thickBot="1">
      <c r="A2026" s="23">
        <v>825</v>
      </c>
      <c r="B2026" s="250" t="s">
        <v>62</v>
      </c>
      <c r="C2026" s="251" t="s">
        <v>459</v>
      </c>
      <c r="D2026" s="252" t="s">
        <v>699</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570" t="str">
        <f>$L$20</f>
        <v>ОТЧЕТ                                    ОБЩО</v>
      </c>
      <c r="M2026" s="7" t="str">
        <f>(IF($E2150&lt;&gt;0,$M$2,IF($L2150&lt;&gt;0,$M$2,"")))</f>
        <v/>
      </c>
    </row>
    <row r="2027" spans="1:14" ht="18.75" hidden="1">
      <c r="A2027" s="23"/>
      <c r="B2027" s="258"/>
      <c r="C2027" s="259"/>
      <c r="D2027" s="260" t="s">
        <v>728</v>
      </c>
      <c r="E2027" s="1442" t="str">
        <f>$E$21</f>
        <v>(1)</v>
      </c>
      <c r="F2027" s="143" t="str">
        <f>$F$21</f>
        <v>(2)</v>
      </c>
      <c r="G2027" s="144" t="str">
        <f>$G$21</f>
        <v>(3)</v>
      </c>
      <c r="H2027" s="145" t="str">
        <f>$H$21</f>
        <v>(4)</v>
      </c>
      <c r="I2027" s="261" t="str">
        <f>$I$21</f>
        <v>(5)</v>
      </c>
      <c r="J2027" s="262" t="str">
        <f>$J$21</f>
        <v>(6)</v>
      </c>
      <c r="K2027" s="263" t="str">
        <f>$K$21</f>
        <v>(7)</v>
      </c>
      <c r="L2027" s="264" t="str">
        <f>$L$21</f>
        <v>(8)</v>
      </c>
      <c r="M2027" s="7" t="str">
        <f>(IF($E2150&lt;&gt;0,$M$2,IF($L2150&lt;&gt;0,$M$2,"")))</f>
        <v/>
      </c>
    </row>
    <row r="2028" spans="1:14" hidden="1">
      <c r="A2028" s="23"/>
      <c r="B2028" s="1439"/>
      <c r="C2028" s="1540" t="e">
        <f>VLOOKUP(D2028,OP_LIST2,2,FALSE)</f>
        <v>#N/A</v>
      </c>
      <c r="D2028" s="1445"/>
      <c r="E2028" s="389"/>
      <c r="F2028" s="1429"/>
      <c r="G2028" s="1430"/>
      <c r="H2028" s="1431"/>
      <c r="I2028" s="1429"/>
      <c r="J2028" s="1430"/>
      <c r="K2028" s="1431"/>
      <c r="L2028" s="1428"/>
      <c r="M2028" s="7" t="str">
        <f>(IF($E2150&lt;&gt;0,$M$2,IF($L2150&lt;&gt;0,$M$2,"")))</f>
        <v/>
      </c>
    </row>
    <row r="2029" spans="1:14" hidden="1">
      <c r="A2029" s="23"/>
      <c r="B2029" s="1608" t="s">
        <v>2003</v>
      </c>
      <c r="C2029" s="1446">
        <f>VLOOKUP(D2030,EBK_DEIN2,2,FALSE)</f>
        <v>3321</v>
      </c>
      <c r="D2029" s="1445" t="s">
        <v>777</v>
      </c>
      <c r="E2029" s="389"/>
      <c r="F2029" s="1432"/>
      <c r="G2029" s="1433"/>
      <c r="H2029" s="1434"/>
      <c r="I2029" s="1432"/>
      <c r="J2029" s="1433"/>
      <c r="K2029" s="1434"/>
      <c r="L2029" s="1428"/>
      <c r="M2029" s="7" t="str">
        <f>(IF($E2150&lt;&gt;0,$M$2,IF($L2150&lt;&gt;0,$M$2,"")))</f>
        <v/>
      </c>
    </row>
    <row r="2030" spans="1:14" hidden="1">
      <c r="A2030" s="23"/>
      <c r="B2030" s="1438"/>
      <c r="C2030" s="1531">
        <f>+C2029</f>
        <v>3321</v>
      </c>
      <c r="D2030" s="1440" t="s">
        <v>1941</v>
      </c>
      <c r="E2030" s="389"/>
      <c r="F2030" s="1432"/>
      <c r="G2030" s="1433"/>
      <c r="H2030" s="1434"/>
      <c r="I2030" s="1432"/>
      <c r="J2030" s="1433"/>
      <c r="K2030" s="1434"/>
      <c r="L2030" s="1428"/>
      <c r="M2030" s="7" t="str">
        <f>(IF($E2150&lt;&gt;0,$M$2,IF($L2150&lt;&gt;0,$M$2,"")))</f>
        <v/>
      </c>
    </row>
    <row r="2031" spans="1:14" hidden="1">
      <c r="A2031" s="23"/>
      <c r="B2031" s="1443"/>
      <c r="C2031" s="1441"/>
      <c r="D2031" s="1444" t="s">
        <v>700</v>
      </c>
      <c r="E2031" s="389"/>
      <c r="F2031" s="1435"/>
      <c r="G2031" s="1436"/>
      <c r="H2031" s="1437"/>
      <c r="I2031" s="1435"/>
      <c r="J2031" s="1436"/>
      <c r="K2031" s="1437"/>
      <c r="L2031" s="1428"/>
      <c r="M2031" s="7" t="str">
        <f>(IF($E2150&lt;&gt;0,$M$2,IF($L2150&lt;&gt;0,$M$2,"")))</f>
        <v/>
      </c>
    </row>
    <row r="2032" spans="1:14" hidden="1">
      <c r="A2032" s="23"/>
      <c r="B2032" s="272">
        <v>100</v>
      </c>
      <c r="C2032" s="1859" t="s">
        <v>729</v>
      </c>
      <c r="D2032" s="1860"/>
      <c r="E2032" s="273">
        <f t="shared" ref="E2032:L2032" si="466">SUM(E2033:E2034)</f>
        <v>0</v>
      </c>
      <c r="F2032" s="274">
        <f t="shared" si="466"/>
        <v>0</v>
      </c>
      <c r="G2032" s="275">
        <f t="shared" si="466"/>
        <v>0</v>
      </c>
      <c r="H2032" s="276">
        <f>SUM(H2033:H2034)</f>
        <v>0</v>
      </c>
      <c r="I2032" s="274">
        <f t="shared" si="466"/>
        <v>0</v>
      </c>
      <c r="J2032" s="275">
        <f t="shared" si="466"/>
        <v>0</v>
      </c>
      <c r="K2032" s="276">
        <f t="shared" si="466"/>
        <v>0</v>
      </c>
      <c r="L2032" s="273">
        <f t="shared" si="466"/>
        <v>0</v>
      </c>
      <c r="M2032" s="12" t="str">
        <f>(IF($E2032&lt;&gt;0,$M$2,IF($L2032&lt;&gt;0,$M$2,"")))</f>
        <v/>
      </c>
      <c r="N2032" s="13"/>
    </row>
    <row r="2033" spans="1:14" hidden="1">
      <c r="A2033" s="23"/>
      <c r="B2033" s="278"/>
      <c r="C2033" s="279">
        <v>101</v>
      </c>
      <c r="D2033" s="280" t="s">
        <v>730</v>
      </c>
      <c r="E2033" s="281">
        <f>F2033+G2033+H2033</f>
        <v>0</v>
      </c>
      <c r="F2033" s="152">
        <v>0</v>
      </c>
      <c r="G2033" s="153">
        <v>0</v>
      </c>
      <c r="H2033" s="1406">
        <v>0</v>
      </c>
      <c r="I2033" s="152">
        <v>0</v>
      </c>
      <c r="J2033" s="153">
        <v>0</v>
      </c>
      <c r="K2033" s="1406">
        <v>0</v>
      </c>
      <c r="L2033" s="281">
        <f>I2033+J2033+K2033</f>
        <v>0</v>
      </c>
      <c r="M2033" s="12" t="str">
        <f t="shared" ref="M2033:M2096" si="467">(IF($E2033&lt;&gt;0,$M$2,IF($L2033&lt;&gt;0,$M$2,"")))</f>
        <v/>
      </c>
      <c r="N2033" s="13"/>
    </row>
    <row r="2034" spans="1:14" hidden="1">
      <c r="A2034" s="10"/>
      <c r="B2034" s="278"/>
      <c r="C2034" s="285">
        <v>102</v>
      </c>
      <c r="D2034" s="286" t="s">
        <v>731</v>
      </c>
      <c r="E2034" s="287">
        <f>F2034+G2034+H2034</f>
        <v>0</v>
      </c>
      <c r="F2034" s="173">
        <v>0</v>
      </c>
      <c r="G2034" s="174">
        <v>0</v>
      </c>
      <c r="H2034" s="1409">
        <v>0</v>
      </c>
      <c r="I2034" s="173">
        <v>0</v>
      </c>
      <c r="J2034" s="174">
        <v>0</v>
      </c>
      <c r="K2034" s="1409">
        <v>0</v>
      </c>
      <c r="L2034" s="287">
        <f>I2034+J2034+K2034</f>
        <v>0</v>
      </c>
      <c r="M2034" s="12" t="str">
        <f t="shared" si="467"/>
        <v/>
      </c>
      <c r="N2034" s="13"/>
    </row>
    <row r="2035" spans="1:14" hidden="1">
      <c r="A2035" s="10"/>
      <c r="B2035" s="272">
        <v>200</v>
      </c>
      <c r="C2035" s="1851" t="s">
        <v>732</v>
      </c>
      <c r="D2035" s="1852"/>
      <c r="E2035" s="273">
        <f t="shared" ref="E2035:L2035" si="468">SUM(E2036:E2040)</f>
        <v>0</v>
      </c>
      <c r="F2035" s="274">
        <f t="shared" si="468"/>
        <v>0</v>
      </c>
      <c r="G2035" s="275">
        <f t="shared" si="468"/>
        <v>0</v>
      </c>
      <c r="H2035" s="276">
        <f>SUM(H2036:H2040)</f>
        <v>0</v>
      </c>
      <c r="I2035" s="274">
        <f t="shared" si="468"/>
        <v>0</v>
      </c>
      <c r="J2035" s="275">
        <f t="shared" si="468"/>
        <v>0</v>
      </c>
      <c r="K2035" s="276">
        <f t="shared" si="468"/>
        <v>0</v>
      </c>
      <c r="L2035" s="273">
        <f t="shared" si="468"/>
        <v>0</v>
      </c>
      <c r="M2035" s="12" t="str">
        <f t="shared" si="467"/>
        <v/>
      </c>
      <c r="N2035" s="13"/>
    </row>
    <row r="2036" spans="1:14" hidden="1">
      <c r="A2036" s="10"/>
      <c r="B2036" s="291"/>
      <c r="C2036" s="279">
        <v>201</v>
      </c>
      <c r="D2036" s="280" t="s">
        <v>733</v>
      </c>
      <c r="E2036" s="281">
        <f>F2036+G2036+H2036</f>
        <v>0</v>
      </c>
      <c r="F2036" s="152">
        <v>0</v>
      </c>
      <c r="G2036" s="153">
        <v>0</v>
      </c>
      <c r="H2036" s="1406">
        <v>0</v>
      </c>
      <c r="I2036" s="152">
        <v>0</v>
      </c>
      <c r="J2036" s="153">
        <v>0</v>
      </c>
      <c r="K2036" s="1406">
        <v>0</v>
      </c>
      <c r="L2036" s="281">
        <f>I2036+J2036+K2036</f>
        <v>0</v>
      </c>
      <c r="M2036" s="12" t="str">
        <f t="shared" si="467"/>
        <v/>
      </c>
      <c r="N2036" s="13"/>
    </row>
    <row r="2037" spans="1:14" hidden="1">
      <c r="A2037" s="10"/>
      <c r="B2037" s="292"/>
      <c r="C2037" s="293">
        <v>202</v>
      </c>
      <c r="D2037" s="294" t="s">
        <v>734</v>
      </c>
      <c r="E2037" s="295">
        <f>F2037+G2037+H2037</f>
        <v>0</v>
      </c>
      <c r="F2037" s="158">
        <v>0</v>
      </c>
      <c r="G2037" s="159">
        <v>0</v>
      </c>
      <c r="H2037" s="1408">
        <v>0</v>
      </c>
      <c r="I2037" s="158">
        <v>0</v>
      </c>
      <c r="J2037" s="159">
        <v>0</v>
      </c>
      <c r="K2037" s="1408">
        <v>0</v>
      </c>
      <c r="L2037" s="295">
        <f>I2037+J2037+K2037</f>
        <v>0</v>
      </c>
      <c r="M2037" s="12" t="str">
        <f t="shared" si="467"/>
        <v/>
      </c>
      <c r="N2037" s="13"/>
    </row>
    <row r="2038" spans="1:14" ht="31.5" hidden="1">
      <c r="A2038" s="10"/>
      <c r="B2038" s="299"/>
      <c r="C2038" s="293">
        <v>205</v>
      </c>
      <c r="D2038" s="294" t="s">
        <v>585</v>
      </c>
      <c r="E2038" s="295">
        <f>F2038+G2038+H2038</f>
        <v>0</v>
      </c>
      <c r="F2038" s="158">
        <v>0</v>
      </c>
      <c r="G2038" s="159">
        <v>0</v>
      </c>
      <c r="H2038" s="1408">
        <v>0</v>
      </c>
      <c r="I2038" s="158">
        <v>0</v>
      </c>
      <c r="J2038" s="159">
        <v>0</v>
      </c>
      <c r="K2038" s="1408">
        <v>0</v>
      </c>
      <c r="L2038" s="295">
        <f>I2038+J2038+K2038</f>
        <v>0</v>
      </c>
      <c r="M2038" s="12" t="str">
        <f t="shared" si="467"/>
        <v/>
      </c>
      <c r="N2038" s="13"/>
    </row>
    <row r="2039" spans="1:14" hidden="1">
      <c r="A2039" s="10"/>
      <c r="B2039" s="299"/>
      <c r="C2039" s="293">
        <v>208</v>
      </c>
      <c r="D2039" s="300" t="s">
        <v>586</v>
      </c>
      <c r="E2039" s="295">
        <f>F2039+G2039+H2039</f>
        <v>0</v>
      </c>
      <c r="F2039" s="158">
        <v>0</v>
      </c>
      <c r="G2039" s="159">
        <v>0</v>
      </c>
      <c r="H2039" s="1408">
        <v>0</v>
      </c>
      <c r="I2039" s="158">
        <v>0</v>
      </c>
      <c r="J2039" s="159">
        <v>0</v>
      </c>
      <c r="K2039" s="1408">
        <v>0</v>
      </c>
      <c r="L2039" s="295">
        <f>I2039+J2039+K2039</f>
        <v>0</v>
      </c>
      <c r="M2039" s="12" t="str">
        <f t="shared" si="467"/>
        <v/>
      </c>
      <c r="N2039" s="13"/>
    </row>
    <row r="2040" spans="1:14" hidden="1">
      <c r="A2040" s="10"/>
      <c r="B2040" s="291"/>
      <c r="C2040" s="285">
        <v>209</v>
      </c>
      <c r="D2040" s="301" t="s">
        <v>587</v>
      </c>
      <c r="E2040" s="287">
        <f>F2040+G2040+H2040</f>
        <v>0</v>
      </c>
      <c r="F2040" s="173">
        <v>0</v>
      </c>
      <c r="G2040" s="174">
        <v>0</v>
      </c>
      <c r="H2040" s="1409">
        <v>0</v>
      </c>
      <c r="I2040" s="173">
        <v>0</v>
      </c>
      <c r="J2040" s="174">
        <v>0</v>
      </c>
      <c r="K2040" s="1409">
        <v>0</v>
      </c>
      <c r="L2040" s="287">
        <f>I2040+J2040+K2040</f>
        <v>0</v>
      </c>
      <c r="M2040" s="12" t="str">
        <f t="shared" si="467"/>
        <v/>
      </c>
      <c r="N2040" s="13"/>
    </row>
    <row r="2041" spans="1:14" hidden="1">
      <c r="A2041" s="10"/>
      <c r="B2041" s="272">
        <v>500</v>
      </c>
      <c r="C2041" s="1861" t="s">
        <v>188</v>
      </c>
      <c r="D2041" s="1862"/>
      <c r="E2041" s="273">
        <f t="shared" ref="E2041:L2041" si="469">SUM(E2042:E2048)</f>
        <v>0</v>
      </c>
      <c r="F2041" s="274">
        <f t="shared" si="469"/>
        <v>0</v>
      </c>
      <c r="G2041" s="275">
        <f t="shared" si="469"/>
        <v>0</v>
      </c>
      <c r="H2041" s="276">
        <f>SUM(H2042:H2048)</f>
        <v>0</v>
      </c>
      <c r="I2041" s="274">
        <f t="shared" si="469"/>
        <v>0</v>
      </c>
      <c r="J2041" s="275">
        <f t="shared" si="469"/>
        <v>0</v>
      </c>
      <c r="K2041" s="276">
        <f t="shared" si="469"/>
        <v>0</v>
      </c>
      <c r="L2041" s="273">
        <f t="shared" si="469"/>
        <v>0</v>
      </c>
      <c r="M2041" s="12" t="str">
        <f t="shared" si="467"/>
        <v/>
      </c>
      <c r="N2041" s="13"/>
    </row>
    <row r="2042" spans="1:14" ht="18" hidden="1" customHeight="1">
      <c r="A2042" s="10"/>
      <c r="B2042" s="291"/>
      <c r="C2042" s="302">
        <v>551</v>
      </c>
      <c r="D2042" s="303" t="s">
        <v>189</v>
      </c>
      <c r="E2042" s="281">
        <f t="shared" ref="E2042:E2049" si="470">F2042+G2042+H2042</f>
        <v>0</v>
      </c>
      <c r="F2042" s="152">
        <v>0</v>
      </c>
      <c r="G2042" s="153">
        <v>0</v>
      </c>
      <c r="H2042" s="1406">
        <v>0</v>
      </c>
      <c r="I2042" s="152">
        <v>0</v>
      </c>
      <c r="J2042" s="153">
        <v>0</v>
      </c>
      <c r="K2042" s="1406">
        <v>0</v>
      </c>
      <c r="L2042" s="281">
        <f t="shared" ref="L2042:L2049" si="471">I2042+J2042+K2042</f>
        <v>0</v>
      </c>
      <c r="M2042" s="12" t="str">
        <f t="shared" si="467"/>
        <v/>
      </c>
      <c r="N2042" s="13"/>
    </row>
    <row r="2043" spans="1:14" hidden="1">
      <c r="A2043" s="10"/>
      <c r="B2043" s="291"/>
      <c r="C2043" s="304">
        <v>552</v>
      </c>
      <c r="D2043" s="305" t="s">
        <v>893</v>
      </c>
      <c r="E2043" s="295">
        <f t="shared" si="470"/>
        <v>0</v>
      </c>
      <c r="F2043" s="158">
        <v>0</v>
      </c>
      <c r="G2043" s="159">
        <v>0</v>
      </c>
      <c r="H2043" s="1408">
        <v>0</v>
      </c>
      <c r="I2043" s="158">
        <v>0</v>
      </c>
      <c r="J2043" s="159">
        <v>0</v>
      </c>
      <c r="K2043" s="1408">
        <v>0</v>
      </c>
      <c r="L2043" s="295">
        <f t="shared" si="471"/>
        <v>0</v>
      </c>
      <c r="M2043" s="12" t="str">
        <f t="shared" si="467"/>
        <v/>
      </c>
      <c r="N2043" s="13"/>
    </row>
    <row r="2044" spans="1:14" hidden="1">
      <c r="A2044" s="10"/>
      <c r="B2044" s="306"/>
      <c r="C2044" s="304">
        <v>558</v>
      </c>
      <c r="D2044" s="307" t="s">
        <v>855</v>
      </c>
      <c r="E2044" s="295">
        <f>F2044+G2044+H2044</f>
        <v>0</v>
      </c>
      <c r="F2044" s="484">
        <v>0</v>
      </c>
      <c r="G2044" s="485">
        <v>0</v>
      </c>
      <c r="H2044" s="160">
        <v>0</v>
      </c>
      <c r="I2044" s="484">
        <v>0</v>
      </c>
      <c r="J2044" s="485">
        <v>0</v>
      </c>
      <c r="K2044" s="160">
        <v>0</v>
      </c>
      <c r="L2044" s="295">
        <f>I2044+J2044+K2044</f>
        <v>0</v>
      </c>
      <c r="M2044" s="12" t="str">
        <f t="shared" si="467"/>
        <v/>
      </c>
      <c r="N2044" s="13"/>
    </row>
    <row r="2045" spans="1:14" hidden="1">
      <c r="A2045" s="10"/>
      <c r="B2045" s="306"/>
      <c r="C2045" s="304">
        <v>560</v>
      </c>
      <c r="D2045" s="307" t="s">
        <v>190</v>
      </c>
      <c r="E2045" s="295">
        <f t="shared" si="470"/>
        <v>0</v>
      </c>
      <c r="F2045" s="158">
        <v>0</v>
      </c>
      <c r="G2045" s="159">
        <v>0</v>
      </c>
      <c r="H2045" s="1408">
        <v>0</v>
      </c>
      <c r="I2045" s="158">
        <v>0</v>
      </c>
      <c r="J2045" s="159">
        <v>0</v>
      </c>
      <c r="K2045" s="1408">
        <v>0</v>
      </c>
      <c r="L2045" s="295">
        <f t="shared" si="471"/>
        <v>0</v>
      </c>
      <c r="M2045" s="12" t="str">
        <f t="shared" si="467"/>
        <v/>
      </c>
      <c r="N2045" s="13"/>
    </row>
    <row r="2046" spans="1:14" hidden="1">
      <c r="A2046" s="10"/>
      <c r="B2046" s="306"/>
      <c r="C2046" s="304">
        <v>580</v>
      </c>
      <c r="D2046" s="305" t="s">
        <v>191</v>
      </c>
      <c r="E2046" s="295">
        <f t="shared" si="470"/>
        <v>0</v>
      </c>
      <c r="F2046" s="158">
        <v>0</v>
      </c>
      <c r="G2046" s="159">
        <v>0</v>
      </c>
      <c r="H2046" s="1408">
        <v>0</v>
      </c>
      <c r="I2046" s="158">
        <v>0</v>
      </c>
      <c r="J2046" s="159">
        <v>0</v>
      </c>
      <c r="K2046" s="1408">
        <v>0</v>
      </c>
      <c r="L2046" s="295">
        <f t="shared" si="471"/>
        <v>0</v>
      </c>
      <c r="M2046" s="12" t="str">
        <f t="shared" si="467"/>
        <v/>
      </c>
      <c r="N2046" s="13"/>
    </row>
    <row r="2047" spans="1:14" hidden="1">
      <c r="A2047" s="10"/>
      <c r="B2047" s="291"/>
      <c r="C2047" s="304">
        <v>588</v>
      </c>
      <c r="D2047" s="305" t="s">
        <v>857</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863" t="s">
        <v>193</v>
      </c>
      <c r="D2049" s="1864"/>
      <c r="E2049" s="310">
        <f t="shared" si="470"/>
        <v>0</v>
      </c>
      <c r="F2049" s="1410"/>
      <c r="G2049" s="1411"/>
      <c r="H2049" s="1412"/>
      <c r="I2049" s="1410"/>
      <c r="J2049" s="1411"/>
      <c r="K2049" s="1412"/>
      <c r="L2049" s="310">
        <f t="shared" si="471"/>
        <v>0</v>
      </c>
      <c r="M2049" s="12" t="str">
        <f t="shared" si="467"/>
        <v/>
      </c>
      <c r="N2049" s="13"/>
    </row>
    <row r="2050" spans="1:14" hidden="1">
      <c r="A2050" s="23">
        <v>10</v>
      </c>
      <c r="B2050" s="272">
        <v>1000</v>
      </c>
      <c r="C2050" s="1851" t="s">
        <v>194</v>
      </c>
      <c r="D2050" s="1852"/>
      <c r="E2050" s="310">
        <f t="shared" ref="E2050:L2050" si="472">SUM(E2051:E2067)</f>
        <v>0</v>
      </c>
      <c r="F2050" s="274">
        <f t="shared" si="472"/>
        <v>0</v>
      </c>
      <c r="G2050" s="275">
        <f t="shared" si="472"/>
        <v>0</v>
      </c>
      <c r="H2050" s="276">
        <f>SUM(H2051:H2067)</f>
        <v>0</v>
      </c>
      <c r="I2050" s="274">
        <f t="shared" si="472"/>
        <v>0</v>
      </c>
      <c r="J2050" s="275">
        <f t="shared" si="472"/>
        <v>0</v>
      </c>
      <c r="K2050" s="276">
        <f t="shared" si="472"/>
        <v>0</v>
      </c>
      <c r="L2050" s="310">
        <f t="shared" si="472"/>
        <v>0</v>
      </c>
      <c r="M2050" s="12" t="str">
        <f t="shared" si="467"/>
        <v/>
      </c>
      <c r="N2050" s="13"/>
    </row>
    <row r="2051" spans="1:14" hidden="1">
      <c r="A2051" s="23">
        <v>15</v>
      </c>
      <c r="B2051" s="292"/>
      <c r="C2051" s="279">
        <v>1011</v>
      </c>
      <c r="D2051" s="311" t="s">
        <v>195</v>
      </c>
      <c r="E2051" s="281">
        <f t="shared" ref="E2051:E2067" si="473">F2051+G2051+H2051</f>
        <v>0</v>
      </c>
      <c r="F2051" s="152">
        <v>0</v>
      </c>
      <c r="G2051" s="153">
        <v>0</v>
      </c>
      <c r="H2051" s="1406">
        <v>0</v>
      </c>
      <c r="I2051" s="152">
        <v>0</v>
      </c>
      <c r="J2051" s="153">
        <v>0</v>
      </c>
      <c r="K2051" s="1406">
        <v>0</v>
      </c>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v>0</v>
      </c>
      <c r="G2052" s="159">
        <v>0</v>
      </c>
      <c r="H2052" s="1408">
        <v>0</v>
      </c>
      <c r="I2052" s="158">
        <v>0</v>
      </c>
      <c r="J2052" s="159">
        <v>0</v>
      </c>
      <c r="K2052" s="1408">
        <v>0</v>
      </c>
      <c r="L2052" s="295">
        <f t="shared" si="474"/>
        <v>0</v>
      </c>
      <c r="M2052" s="12" t="str">
        <f t="shared" si="467"/>
        <v/>
      </c>
      <c r="N2052" s="13"/>
    </row>
    <row r="2053" spans="1:14" hidden="1">
      <c r="A2053" s="23">
        <v>40</v>
      </c>
      <c r="B2053" s="292"/>
      <c r="C2053" s="293">
        <v>1013</v>
      </c>
      <c r="D2053" s="294" t="s">
        <v>197</v>
      </c>
      <c r="E2053" s="295">
        <f t="shared" si="473"/>
        <v>0</v>
      </c>
      <c r="F2053" s="158">
        <v>0</v>
      </c>
      <c r="G2053" s="159">
        <v>0</v>
      </c>
      <c r="H2053" s="1408">
        <v>0</v>
      </c>
      <c r="I2053" s="158">
        <v>0</v>
      </c>
      <c r="J2053" s="159">
        <v>0</v>
      </c>
      <c r="K2053" s="1408">
        <v>0</v>
      </c>
      <c r="L2053" s="295">
        <f t="shared" si="474"/>
        <v>0</v>
      </c>
      <c r="M2053" s="12" t="str">
        <f t="shared" si="467"/>
        <v/>
      </c>
      <c r="N2053" s="13"/>
    </row>
    <row r="2054" spans="1:14" hidden="1">
      <c r="A2054" s="23">
        <v>45</v>
      </c>
      <c r="B2054" s="292"/>
      <c r="C2054" s="293">
        <v>1014</v>
      </c>
      <c r="D2054" s="294" t="s">
        <v>198</v>
      </c>
      <c r="E2054" s="295">
        <f t="shared" si="473"/>
        <v>0</v>
      </c>
      <c r="F2054" s="158">
        <v>0</v>
      </c>
      <c r="G2054" s="159">
        <v>0</v>
      </c>
      <c r="H2054" s="1408">
        <v>0</v>
      </c>
      <c r="I2054" s="158">
        <v>0</v>
      </c>
      <c r="J2054" s="159">
        <v>0</v>
      </c>
      <c r="K2054" s="1408">
        <v>0</v>
      </c>
      <c r="L2054" s="295">
        <f t="shared" si="474"/>
        <v>0</v>
      </c>
      <c r="M2054" s="12" t="str">
        <f t="shared" si="467"/>
        <v/>
      </c>
      <c r="N2054" s="13"/>
    </row>
    <row r="2055" spans="1:14" hidden="1">
      <c r="A2055" s="23">
        <v>50</v>
      </c>
      <c r="B2055" s="292"/>
      <c r="C2055" s="293">
        <v>1015</v>
      </c>
      <c r="D2055" s="294" t="s">
        <v>199</v>
      </c>
      <c r="E2055" s="295">
        <f t="shared" si="473"/>
        <v>0</v>
      </c>
      <c r="F2055" s="158">
        <v>0</v>
      </c>
      <c r="G2055" s="159">
        <v>0</v>
      </c>
      <c r="H2055" s="1408">
        <v>0</v>
      </c>
      <c r="I2055" s="158">
        <v>0</v>
      </c>
      <c r="J2055" s="159">
        <v>0</v>
      </c>
      <c r="K2055" s="1408">
        <v>0</v>
      </c>
      <c r="L2055" s="295">
        <f t="shared" si="474"/>
        <v>0</v>
      </c>
      <c r="M2055" s="12" t="str">
        <f t="shared" si="467"/>
        <v/>
      </c>
      <c r="N2055" s="13"/>
    </row>
    <row r="2056" spans="1:14" hidden="1">
      <c r="A2056" s="23">
        <v>55</v>
      </c>
      <c r="B2056" s="292"/>
      <c r="C2056" s="312">
        <v>1016</v>
      </c>
      <c r="D2056" s="313" t="s">
        <v>200</v>
      </c>
      <c r="E2056" s="314">
        <f t="shared" si="473"/>
        <v>0</v>
      </c>
      <c r="F2056" s="164">
        <v>0</v>
      </c>
      <c r="G2056" s="165">
        <v>0</v>
      </c>
      <c r="H2056" s="1407">
        <v>0</v>
      </c>
      <c r="I2056" s="164">
        <v>0</v>
      </c>
      <c r="J2056" s="165">
        <v>0</v>
      </c>
      <c r="K2056" s="1407">
        <v>0</v>
      </c>
      <c r="L2056" s="314">
        <f t="shared" si="474"/>
        <v>0</v>
      </c>
      <c r="M2056" s="12" t="str">
        <f t="shared" si="467"/>
        <v/>
      </c>
      <c r="N2056" s="13"/>
    </row>
    <row r="2057" spans="1:14" hidden="1">
      <c r="A2057" s="23">
        <v>60</v>
      </c>
      <c r="B2057" s="278"/>
      <c r="C2057" s="318">
        <v>1020</v>
      </c>
      <c r="D2057" s="319" t="s">
        <v>201</v>
      </c>
      <c r="E2057" s="320">
        <f t="shared" si="473"/>
        <v>0</v>
      </c>
      <c r="F2057" s="450">
        <v>0</v>
      </c>
      <c r="G2057" s="451">
        <v>0</v>
      </c>
      <c r="H2057" s="1416">
        <v>0</v>
      </c>
      <c r="I2057" s="450">
        <v>0</v>
      </c>
      <c r="J2057" s="451">
        <v>0</v>
      </c>
      <c r="K2057" s="1416">
        <v>0</v>
      </c>
      <c r="L2057" s="320">
        <f t="shared" si="474"/>
        <v>0</v>
      </c>
      <c r="M2057" s="12" t="str">
        <f t="shared" si="467"/>
        <v/>
      </c>
      <c r="N2057" s="13"/>
    </row>
    <row r="2058" spans="1:14" hidden="1">
      <c r="A2058" s="22">
        <v>65</v>
      </c>
      <c r="B2058" s="292"/>
      <c r="C2058" s="324">
        <v>1030</v>
      </c>
      <c r="D2058" s="325" t="s">
        <v>202</v>
      </c>
      <c r="E2058" s="326">
        <f t="shared" si="473"/>
        <v>0</v>
      </c>
      <c r="F2058" s="445">
        <v>0</v>
      </c>
      <c r="G2058" s="446">
        <v>0</v>
      </c>
      <c r="H2058" s="1413">
        <v>0</v>
      </c>
      <c r="I2058" s="445">
        <v>0</v>
      </c>
      <c r="J2058" s="446">
        <v>0</v>
      </c>
      <c r="K2058" s="1413">
        <v>0</v>
      </c>
      <c r="L2058" s="326">
        <f t="shared" si="474"/>
        <v>0</v>
      </c>
      <c r="M2058" s="12" t="str">
        <f t="shared" si="467"/>
        <v/>
      </c>
      <c r="N2058" s="13"/>
    </row>
    <row r="2059" spans="1:14" hidden="1">
      <c r="A2059" s="23">
        <v>70</v>
      </c>
      <c r="B2059" s="292"/>
      <c r="C2059" s="318">
        <v>1051</v>
      </c>
      <c r="D2059" s="331" t="s">
        <v>203</v>
      </c>
      <c r="E2059" s="320">
        <f t="shared" si="473"/>
        <v>0</v>
      </c>
      <c r="F2059" s="450">
        <v>0</v>
      </c>
      <c r="G2059" s="451">
        <v>0</v>
      </c>
      <c r="H2059" s="1416">
        <v>0</v>
      </c>
      <c r="I2059" s="450">
        <v>0</v>
      </c>
      <c r="J2059" s="451">
        <v>0</v>
      </c>
      <c r="K2059" s="1416">
        <v>0</v>
      </c>
      <c r="L2059" s="320">
        <f t="shared" si="474"/>
        <v>0</v>
      </c>
      <c r="M2059" s="12" t="str">
        <f t="shared" si="467"/>
        <v/>
      </c>
      <c r="N2059" s="13"/>
    </row>
    <row r="2060" spans="1:14" hidden="1">
      <c r="A2060" s="23">
        <v>75</v>
      </c>
      <c r="B2060" s="292"/>
      <c r="C2060" s="293">
        <v>1052</v>
      </c>
      <c r="D2060" s="294" t="s">
        <v>204</v>
      </c>
      <c r="E2060" s="295">
        <f t="shared" si="473"/>
        <v>0</v>
      </c>
      <c r="F2060" s="158">
        <v>0</v>
      </c>
      <c r="G2060" s="159"/>
      <c r="H2060" s="1408"/>
      <c r="I2060" s="158">
        <v>0</v>
      </c>
      <c r="J2060" s="159"/>
      <c r="K2060" s="1408"/>
      <c r="L2060" s="295">
        <f t="shared" si="474"/>
        <v>0</v>
      </c>
      <c r="M2060" s="12" t="str">
        <f t="shared" si="467"/>
        <v/>
      </c>
      <c r="N2060" s="13"/>
    </row>
    <row r="2061" spans="1:14" hidden="1">
      <c r="A2061" s="23">
        <v>80</v>
      </c>
      <c r="B2061" s="292"/>
      <c r="C2061" s="324">
        <v>1053</v>
      </c>
      <c r="D2061" s="325" t="s">
        <v>858</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v>0</v>
      </c>
      <c r="G2062" s="451">
        <v>0</v>
      </c>
      <c r="H2062" s="1416">
        <v>0</v>
      </c>
      <c r="I2062" s="450">
        <v>0</v>
      </c>
      <c r="J2062" s="451">
        <v>0</v>
      </c>
      <c r="K2062" s="1416">
        <v>0</v>
      </c>
      <c r="L2062" s="320">
        <f t="shared" si="474"/>
        <v>0</v>
      </c>
      <c r="M2062" s="12" t="str">
        <f t="shared" si="467"/>
        <v/>
      </c>
      <c r="N2062" s="13"/>
    </row>
    <row r="2063" spans="1:14" hidden="1">
      <c r="A2063" s="23">
        <v>85</v>
      </c>
      <c r="B2063" s="292"/>
      <c r="C2063" s="324">
        <v>1063</v>
      </c>
      <c r="D2063" s="332" t="s">
        <v>786</v>
      </c>
      <c r="E2063" s="326">
        <f t="shared" si="473"/>
        <v>0</v>
      </c>
      <c r="F2063" s="445">
        <v>0</v>
      </c>
      <c r="G2063" s="446">
        <v>0</v>
      </c>
      <c r="H2063" s="1413">
        <v>0</v>
      </c>
      <c r="I2063" s="445">
        <v>0</v>
      </c>
      <c r="J2063" s="446">
        <v>0</v>
      </c>
      <c r="K2063" s="1413">
        <v>0</v>
      </c>
      <c r="L2063" s="326">
        <f t="shared" si="474"/>
        <v>0</v>
      </c>
      <c r="M2063" s="12" t="str">
        <f t="shared" si="467"/>
        <v/>
      </c>
      <c r="N2063" s="13"/>
    </row>
    <row r="2064" spans="1:14" hidden="1">
      <c r="A2064" s="23">
        <v>90</v>
      </c>
      <c r="B2064" s="292"/>
      <c r="C2064" s="333">
        <v>1069</v>
      </c>
      <c r="D2064" s="334" t="s">
        <v>206</v>
      </c>
      <c r="E2064" s="335">
        <f t="shared" si="473"/>
        <v>0</v>
      </c>
      <c r="F2064" s="589">
        <v>0</v>
      </c>
      <c r="G2064" s="590">
        <v>0</v>
      </c>
      <c r="H2064" s="1415">
        <v>0</v>
      </c>
      <c r="I2064" s="589">
        <v>0</v>
      </c>
      <c r="J2064" s="590">
        <v>0</v>
      </c>
      <c r="K2064" s="1415">
        <v>0</v>
      </c>
      <c r="L2064" s="335">
        <f t="shared" si="474"/>
        <v>0</v>
      </c>
      <c r="M2064" s="12" t="str">
        <f t="shared" si="467"/>
        <v/>
      </c>
      <c r="N2064" s="13"/>
    </row>
    <row r="2065" spans="1:14" hidden="1">
      <c r="A2065" s="23">
        <v>90</v>
      </c>
      <c r="B2065" s="278"/>
      <c r="C2065" s="318">
        <v>1091</v>
      </c>
      <c r="D2065" s="331" t="s">
        <v>894</v>
      </c>
      <c r="E2065" s="320">
        <f t="shared" si="473"/>
        <v>0</v>
      </c>
      <c r="F2065" s="450">
        <v>0</v>
      </c>
      <c r="G2065" s="451">
        <v>0</v>
      </c>
      <c r="H2065" s="1416">
        <v>0</v>
      </c>
      <c r="I2065" s="450">
        <v>0</v>
      </c>
      <c r="J2065" s="451">
        <v>0</v>
      </c>
      <c r="K2065" s="1416">
        <v>0</v>
      </c>
      <c r="L2065" s="320">
        <f t="shared" si="474"/>
        <v>0</v>
      </c>
      <c r="M2065" s="12" t="str">
        <f t="shared" si="467"/>
        <v/>
      </c>
      <c r="N2065" s="13"/>
    </row>
    <row r="2066" spans="1:14" hidden="1">
      <c r="A2066" s="22">
        <v>115</v>
      </c>
      <c r="B2066" s="292"/>
      <c r="C2066" s="293">
        <v>1092</v>
      </c>
      <c r="D2066" s="294" t="s">
        <v>298</v>
      </c>
      <c r="E2066" s="295">
        <f t="shared" si="473"/>
        <v>0</v>
      </c>
      <c r="F2066" s="158">
        <v>0</v>
      </c>
      <c r="G2066" s="159">
        <v>0</v>
      </c>
      <c r="H2066" s="1408">
        <v>0</v>
      </c>
      <c r="I2066" s="158">
        <v>0</v>
      </c>
      <c r="J2066" s="159">
        <v>0</v>
      </c>
      <c r="K2066" s="1408">
        <v>0</v>
      </c>
      <c r="L2066" s="295">
        <f t="shared" si="474"/>
        <v>0</v>
      </c>
      <c r="M2066" s="12" t="str">
        <f t="shared" si="467"/>
        <v/>
      </c>
      <c r="N2066" s="13"/>
    </row>
    <row r="2067" spans="1:14" hidden="1">
      <c r="A2067" s="22">
        <v>125</v>
      </c>
      <c r="B2067" s="292"/>
      <c r="C2067" s="285">
        <v>1098</v>
      </c>
      <c r="D2067" s="339" t="s">
        <v>207</v>
      </c>
      <c r="E2067" s="287">
        <f t="shared" si="473"/>
        <v>0</v>
      </c>
      <c r="F2067" s="173">
        <v>0</v>
      </c>
      <c r="G2067" s="174">
        <v>0</v>
      </c>
      <c r="H2067" s="1409">
        <v>0</v>
      </c>
      <c r="I2067" s="173">
        <v>0</v>
      </c>
      <c r="J2067" s="174">
        <v>0</v>
      </c>
      <c r="K2067" s="1409">
        <v>0</v>
      </c>
      <c r="L2067" s="287">
        <f t="shared" si="474"/>
        <v>0</v>
      </c>
      <c r="M2067" s="12" t="str">
        <f t="shared" si="467"/>
        <v/>
      </c>
      <c r="N2067" s="13"/>
    </row>
    <row r="2068" spans="1:14" hidden="1">
      <c r="A2068" s="23">
        <v>130</v>
      </c>
      <c r="B2068" s="272">
        <v>1900</v>
      </c>
      <c r="C2068" s="1845" t="s">
        <v>265</v>
      </c>
      <c r="D2068" s="1846"/>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895</v>
      </c>
      <c r="E2069" s="281">
        <f>F2069+G2069+H2069</f>
        <v>0</v>
      </c>
      <c r="F2069" s="152">
        <v>0</v>
      </c>
      <c r="G2069" s="153">
        <v>0</v>
      </c>
      <c r="H2069" s="1406">
        <v>0</v>
      </c>
      <c r="I2069" s="152">
        <v>0</v>
      </c>
      <c r="J2069" s="153">
        <v>0</v>
      </c>
      <c r="K2069" s="1406">
        <v>0</v>
      </c>
      <c r="L2069" s="281">
        <f>I2069+J2069+K2069</f>
        <v>0</v>
      </c>
      <c r="M2069" s="12" t="str">
        <f t="shared" si="467"/>
        <v/>
      </c>
      <c r="N2069" s="13"/>
    </row>
    <row r="2070" spans="1:14" hidden="1">
      <c r="A2070" s="23">
        <v>140</v>
      </c>
      <c r="B2070" s="341"/>
      <c r="C2070" s="293">
        <v>1981</v>
      </c>
      <c r="D2070" s="342" t="s">
        <v>896</v>
      </c>
      <c r="E2070" s="295">
        <f>F2070+G2070+H2070</f>
        <v>0</v>
      </c>
      <c r="F2070" s="158">
        <v>0</v>
      </c>
      <c r="G2070" s="159">
        <v>0</v>
      </c>
      <c r="H2070" s="1408">
        <v>0</v>
      </c>
      <c r="I2070" s="158">
        <v>0</v>
      </c>
      <c r="J2070" s="159">
        <v>0</v>
      </c>
      <c r="K2070" s="1408">
        <v>0</v>
      </c>
      <c r="L2070" s="295">
        <f>I2070+J2070+K2070</f>
        <v>0</v>
      </c>
      <c r="M2070" s="12" t="str">
        <f t="shared" si="467"/>
        <v/>
      </c>
      <c r="N2070" s="13"/>
    </row>
    <row r="2071" spans="1:14" hidden="1">
      <c r="A2071" s="23">
        <v>145</v>
      </c>
      <c r="B2071" s="292"/>
      <c r="C2071" s="285">
        <v>1991</v>
      </c>
      <c r="D2071" s="343" t="s">
        <v>897</v>
      </c>
      <c r="E2071" s="287">
        <f>F2071+G2071+H2071</f>
        <v>0</v>
      </c>
      <c r="F2071" s="173"/>
      <c r="G2071" s="174">
        <v>0</v>
      </c>
      <c r="H2071" s="1409">
        <v>0</v>
      </c>
      <c r="I2071" s="173"/>
      <c r="J2071" s="174">
        <v>0</v>
      </c>
      <c r="K2071" s="1409">
        <v>0</v>
      </c>
      <c r="L2071" s="287">
        <f>I2071+J2071+K2071</f>
        <v>0</v>
      </c>
      <c r="M2071" s="12" t="str">
        <f t="shared" si="467"/>
        <v/>
      </c>
      <c r="N2071" s="13"/>
    </row>
    <row r="2072" spans="1:14" hidden="1">
      <c r="A2072" s="23">
        <v>150</v>
      </c>
      <c r="B2072" s="272">
        <v>2100</v>
      </c>
      <c r="C2072" s="1845" t="s">
        <v>707</v>
      </c>
      <c r="D2072" s="1846"/>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v>0</v>
      </c>
      <c r="G2073" s="153">
        <v>0</v>
      </c>
      <c r="H2073" s="1406">
        <v>0</v>
      </c>
      <c r="I2073" s="152">
        <v>0</v>
      </c>
      <c r="J2073" s="153">
        <v>0</v>
      </c>
      <c r="K2073" s="1406">
        <v>0</v>
      </c>
      <c r="L2073" s="281">
        <f>I2073+J2073+K2073</f>
        <v>0</v>
      </c>
      <c r="M2073" s="12" t="str">
        <f t="shared" si="467"/>
        <v/>
      </c>
      <c r="N2073" s="13"/>
    </row>
    <row r="2074" spans="1:14" hidden="1">
      <c r="A2074" s="23">
        <v>160</v>
      </c>
      <c r="B2074" s="341"/>
      <c r="C2074" s="293">
        <v>2120</v>
      </c>
      <c r="D2074" s="300" t="s">
        <v>209</v>
      </c>
      <c r="E2074" s="295">
        <f>F2074+G2074+H2074</f>
        <v>0</v>
      </c>
      <c r="F2074" s="158">
        <v>0</v>
      </c>
      <c r="G2074" s="159">
        <v>0</v>
      </c>
      <c r="H2074" s="1408">
        <v>0</v>
      </c>
      <c r="I2074" s="158">
        <v>0</v>
      </c>
      <c r="J2074" s="159">
        <v>0</v>
      </c>
      <c r="K2074" s="1408">
        <v>0</v>
      </c>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v>0</v>
      </c>
      <c r="G2077" s="174">
        <v>0</v>
      </c>
      <c r="H2077" s="1409">
        <v>0</v>
      </c>
      <c r="I2077" s="173">
        <v>0</v>
      </c>
      <c r="J2077" s="174">
        <v>0</v>
      </c>
      <c r="K2077" s="1409">
        <v>0</v>
      </c>
      <c r="L2077" s="287">
        <f>I2077+J2077+K2077</f>
        <v>0</v>
      </c>
      <c r="M2077" s="12" t="str">
        <f t="shared" si="467"/>
        <v/>
      </c>
      <c r="N2077" s="13"/>
    </row>
    <row r="2078" spans="1:14" hidden="1">
      <c r="A2078" s="23">
        <v>185</v>
      </c>
      <c r="B2078" s="272">
        <v>2200</v>
      </c>
      <c r="C2078" s="1845" t="s">
        <v>213</v>
      </c>
      <c r="D2078" s="1846"/>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299</v>
      </c>
      <c r="E2079" s="281">
        <f>F2079+G2079+H2079</f>
        <v>0</v>
      </c>
      <c r="F2079" s="152">
        <v>0</v>
      </c>
      <c r="G2079" s="153">
        <v>0</v>
      </c>
      <c r="H2079" s="1406">
        <v>0</v>
      </c>
      <c r="I2079" s="152">
        <v>0</v>
      </c>
      <c r="J2079" s="153">
        <v>0</v>
      </c>
      <c r="K2079" s="1406">
        <v>0</v>
      </c>
      <c r="L2079" s="281">
        <f>I2079+J2079+K2079</f>
        <v>0</v>
      </c>
      <c r="M2079" s="12" t="str">
        <f t="shared" si="467"/>
        <v/>
      </c>
      <c r="N2079" s="13"/>
    </row>
    <row r="2080" spans="1:14" hidden="1">
      <c r="A2080" s="23">
        <v>200</v>
      </c>
      <c r="B2080" s="292"/>
      <c r="C2080" s="285">
        <v>2224</v>
      </c>
      <c r="D2080" s="286" t="s">
        <v>214</v>
      </c>
      <c r="E2080" s="287">
        <f>F2080+G2080+H2080</f>
        <v>0</v>
      </c>
      <c r="F2080" s="173">
        <v>0</v>
      </c>
      <c r="G2080" s="174">
        <v>0</v>
      </c>
      <c r="H2080" s="1409">
        <v>0</v>
      </c>
      <c r="I2080" s="173">
        <v>0</v>
      </c>
      <c r="J2080" s="174">
        <v>0</v>
      </c>
      <c r="K2080" s="1409">
        <v>0</v>
      </c>
      <c r="L2080" s="287">
        <f>I2080+J2080+K2080</f>
        <v>0</v>
      </c>
      <c r="M2080" s="12" t="str">
        <f t="shared" si="467"/>
        <v/>
      </c>
      <c r="N2080" s="13"/>
    </row>
    <row r="2081" spans="1:14" hidden="1">
      <c r="A2081" s="23">
        <v>200</v>
      </c>
      <c r="B2081" s="272">
        <v>2500</v>
      </c>
      <c r="C2081" s="1845" t="s">
        <v>215</v>
      </c>
      <c r="D2081" s="1846"/>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849" t="s">
        <v>216</v>
      </c>
      <c r="D2082" s="1850"/>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849" t="s">
        <v>217</v>
      </c>
      <c r="D2083" s="1850"/>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849" t="s">
        <v>1643</v>
      </c>
      <c r="D2084" s="1850"/>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2078</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2079</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2080</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845" t="s">
        <v>218</v>
      </c>
      <c r="D2088" s="1846"/>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1935</v>
      </c>
      <c r="E2089" s="281">
        <f>F2089+G2089+H2089</f>
        <v>0</v>
      </c>
      <c r="F2089" s="152">
        <v>0</v>
      </c>
      <c r="G2089" s="153"/>
      <c r="H2089" s="1406"/>
      <c r="I2089" s="152">
        <v>0</v>
      </c>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1954</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1985</v>
      </c>
      <c r="D2097" s="1759"/>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701</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2081</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1996</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845" t="s">
        <v>227</v>
      </c>
      <c r="D2103" s="1846"/>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845" t="s">
        <v>228</v>
      </c>
      <c r="D2104" s="1846"/>
      <c r="E2104" s="310">
        <f t="shared" si="484"/>
        <v>0</v>
      </c>
      <c r="F2104" s="1410">
        <v>0</v>
      </c>
      <c r="G2104" s="1411">
        <v>0</v>
      </c>
      <c r="H2104" s="1412">
        <v>0</v>
      </c>
      <c r="I2104" s="1410">
        <v>0</v>
      </c>
      <c r="J2104" s="1411">
        <v>0</v>
      </c>
      <c r="K2104" s="1412">
        <v>0</v>
      </c>
      <c r="L2104" s="310">
        <f t="shared" si="485"/>
        <v>0</v>
      </c>
      <c r="M2104" s="12" t="str">
        <f t="shared" si="483"/>
        <v/>
      </c>
      <c r="N2104" s="13"/>
    </row>
    <row r="2105" spans="1:14" hidden="1">
      <c r="A2105" s="22">
        <v>350</v>
      </c>
      <c r="B2105" s="272">
        <v>4100</v>
      </c>
      <c r="C2105" s="1845" t="s">
        <v>229</v>
      </c>
      <c r="D2105" s="1846"/>
      <c r="E2105" s="310">
        <f t="shared" si="484"/>
        <v>0</v>
      </c>
      <c r="F2105" s="1459">
        <v>0</v>
      </c>
      <c r="G2105" s="1459">
        <v>0</v>
      </c>
      <c r="H2105" s="1460">
        <v>0</v>
      </c>
      <c r="I2105" s="1606">
        <v>0</v>
      </c>
      <c r="J2105" s="1459">
        <v>0</v>
      </c>
      <c r="K2105" s="1459">
        <v>0</v>
      </c>
      <c r="L2105" s="310">
        <f t="shared" si="485"/>
        <v>0</v>
      </c>
      <c r="M2105" s="12" t="str">
        <f t="shared" si="483"/>
        <v/>
      </c>
      <c r="N2105" s="13"/>
    </row>
    <row r="2106" spans="1:14" hidden="1">
      <c r="A2106" s="23">
        <v>355</v>
      </c>
      <c r="B2106" s="272">
        <v>4200</v>
      </c>
      <c r="C2106" s="1845" t="s">
        <v>230</v>
      </c>
      <c r="D2106" s="1846"/>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v>0</v>
      </c>
      <c r="G2109" s="159">
        <v>0</v>
      </c>
      <c r="H2109" s="1408">
        <v>0</v>
      </c>
      <c r="I2109" s="158">
        <v>0</v>
      </c>
      <c r="J2109" s="159">
        <v>0</v>
      </c>
      <c r="K2109" s="1408">
        <v>0</v>
      </c>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v>0</v>
      </c>
      <c r="G2112" s="174">
        <v>0</v>
      </c>
      <c r="H2112" s="1409">
        <v>0</v>
      </c>
      <c r="I2112" s="173">
        <v>0</v>
      </c>
      <c r="J2112" s="174">
        <v>0</v>
      </c>
      <c r="K2112" s="1409">
        <v>0</v>
      </c>
      <c r="L2112" s="287">
        <f t="shared" si="488"/>
        <v>0</v>
      </c>
      <c r="M2112" s="12" t="str">
        <f t="shared" si="483"/>
        <v/>
      </c>
      <c r="N2112" s="13"/>
    </row>
    <row r="2113" spans="1:14" hidden="1">
      <c r="A2113" s="23">
        <v>395</v>
      </c>
      <c r="B2113" s="272">
        <v>4300</v>
      </c>
      <c r="C2113" s="1845" t="s">
        <v>1644</v>
      </c>
      <c r="D2113" s="1846"/>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v>0</v>
      </c>
      <c r="G2114" s="153">
        <v>0</v>
      </c>
      <c r="H2114" s="1406">
        <v>0</v>
      </c>
      <c r="I2114" s="152">
        <v>0</v>
      </c>
      <c r="J2114" s="153">
        <v>0</v>
      </c>
      <c r="K2114" s="1406">
        <v>0</v>
      </c>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845" t="s">
        <v>1641</v>
      </c>
      <c r="D2117" s="1846"/>
      <c r="E2117" s="310">
        <f t="shared" si="490"/>
        <v>0</v>
      </c>
      <c r="F2117" s="1410">
        <v>0</v>
      </c>
      <c r="G2117" s="1411">
        <v>0</v>
      </c>
      <c r="H2117" s="1412">
        <v>0</v>
      </c>
      <c r="I2117" s="1410">
        <v>0</v>
      </c>
      <c r="J2117" s="1411">
        <v>0</v>
      </c>
      <c r="K2117" s="1412">
        <v>0</v>
      </c>
      <c r="L2117" s="310">
        <f t="shared" si="491"/>
        <v>0</v>
      </c>
      <c r="M2117" s="12" t="str">
        <f t="shared" si="483"/>
        <v/>
      </c>
      <c r="N2117" s="13"/>
    </row>
    <row r="2118" spans="1:14" hidden="1">
      <c r="A2118" s="14">
        <v>401</v>
      </c>
      <c r="B2118" s="272">
        <v>4500</v>
      </c>
      <c r="C2118" s="1845" t="s">
        <v>1642</v>
      </c>
      <c r="D2118" s="1846"/>
      <c r="E2118" s="310">
        <f t="shared" si="490"/>
        <v>0</v>
      </c>
      <c r="F2118" s="1410">
        <v>0</v>
      </c>
      <c r="G2118" s="1411">
        <v>0</v>
      </c>
      <c r="H2118" s="1412">
        <v>0</v>
      </c>
      <c r="I2118" s="1410">
        <v>0</v>
      </c>
      <c r="J2118" s="1411">
        <v>0</v>
      </c>
      <c r="K2118" s="1412">
        <v>0</v>
      </c>
      <c r="L2118" s="310">
        <f t="shared" si="491"/>
        <v>0</v>
      </c>
      <c r="M2118" s="12" t="str">
        <f t="shared" si="483"/>
        <v/>
      </c>
      <c r="N2118" s="13"/>
    </row>
    <row r="2119" spans="1:14" hidden="1">
      <c r="A2119" s="40">
        <v>404</v>
      </c>
      <c r="B2119" s="272">
        <v>4600</v>
      </c>
      <c r="C2119" s="1849" t="s">
        <v>240</v>
      </c>
      <c r="D2119" s="1850"/>
      <c r="E2119" s="310">
        <f t="shared" si="490"/>
        <v>0</v>
      </c>
      <c r="F2119" s="1410">
        <v>0</v>
      </c>
      <c r="G2119" s="1411">
        <v>0</v>
      </c>
      <c r="H2119" s="1412">
        <v>0</v>
      </c>
      <c r="I2119" s="1410">
        <v>0</v>
      </c>
      <c r="J2119" s="1411">
        <v>0</v>
      </c>
      <c r="K2119" s="1412">
        <v>0</v>
      </c>
      <c r="L2119" s="310">
        <f t="shared" si="491"/>
        <v>0</v>
      </c>
      <c r="M2119" s="12" t="str">
        <f t="shared" si="483"/>
        <v/>
      </c>
      <c r="N2119" s="13"/>
    </row>
    <row r="2120" spans="1:14" hidden="1">
      <c r="A2120" s="40">
        <v>404</v>
      </c>
      <c r="B2120" s="272">
        <v>4900</v>
      </c>
      <c r="C2120" s="1845" t="s">
        <v>266</v>
      </c>
      <c r="D2120" s="1846"/>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267</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268</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843" t="s">
        <v>241</v>
      </c>
      <c r="D2123" s="1844"/>
      <c r="E2123" s="310">
        <f>F2123+G2123+H2123</f>
        <v>0</v>
      </c>
      <c r="F2123" s="1410">
        <v>0</v>
      </c>
      <c r="G2123" s="1411">
        <v>0</v>
      </c>
      <c r="H2123" s="1412">
        <v>0</v>
      </c>
      <c r="I2123" s="1410">
        <v>0</v>
      </c>
      <c r="J2123" s="1411">
        <v>0</v>
      </c>
      <c r="K2123" s="1412">
        <v>0</v>
      </c>
      <c r="L2123" s="310">
        <f>I2123+J2123+K2123</f>
        <v>0</v>
      </c>
      <c r="M2123" s="12" t="str">
        <f t="shared" si="483"/>
        <v/>
      </c>
      <c r="N2123" s="13"/>
    </row>
    <row r="2124" spans="1:14" hidden="1">
      <c r="A2124" s="23">
        <v>500</v>
      </c>
      <c r="B2124" s="365">
        <v>5200</v>
      </c>
      <c r="C2124" s="1843" t="s">
        <v>242</v>
      </c>
      <c r="D2124" s="1844"/>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v>0</v>
      </c>
      <c r="G2125" s="153">
        <v>0</v>
      </c>
      <c r="H2125" s="1406">
        <v>0</v>
      </c>
      <c r="I2125" s="152">
        <v>0</v>
      </c>
      <c r="J2125" s="153">
        <v>0</v>
      </c>
      <c r="K2125" s="1406">
        <v>0</v>
      </c>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v>0</v>
      </c>
      <c r="G2126" s="159">
        <v>0</v>
      </c>
      <c r="H2126" s="1408">
        <v>0</v>
      </c>
      <c r="I2126" s="158">
        <v>0</v>
      </c>
      <c r="J2126" s="159">
        <v>0</v>
      </c>
      <c r="K2126" s="1408">
        <v>0</v>
      </c>
      <c r="L2126" s="295">
        <f t="shared" si="495"/>
        <v>0</v>
      </c>
      <c r="M2126" s="12" t="str">
        <f t="shared" si="483"/>
        <v/>
      </c>
      <c r="N2126" s="13"/>
    </row>
    <row r="2127" spans="1:14" hidden="1">
      <c r="A2127" s="23">
        <v>515</v>
      </c>
      <c r="B2127" s="366"/>
      <c r="C2127" s="369">
        <v>5203</v>
      </c>
      <c r="D2127" s="370" t="s">
        <v>608</v>
      </c>
      <c r="E2127" s="295">
        <f t="shared" si="494"/>
        <v>0</v>
      </c>
      <c r="F2127" s="158">
        <v>0</v>
      </c>
      <c r="G2127" s="159">
        <v>0</v>
      </c>
      <c r="H2127" s="1408">
        <v>0</v>
      </c>
      <c r="I2127" s="158">
        <v>0</v>
      </c>
      <c r="J2127" s="159">
        <v>0</v>
      </c>
      <c r="K2127" s="1408">
        <v>0</v>
      </c>
      <c r="L2127" s="295">
        <f t="shared" si="495"/>
        <v>0</v>
      </c>
      <c r="M2127" s="12" t="str">
        <f t="shared" si="483"/>
        <v/>
      </c>
      <c r="N2127" s="13"/>
    </row>
    <row r="2128" spans="1:14" hidden="1">
      <c r="A2128" s="23">
        <v>520</v>
      </c>
      <c r="B2128" s="366"/>
      <c r="C2128" s="369">
        <v>5204</v>
      </c>
      <c r="D2128" s="370" t="s">
        <v>609</v>
      </c>
      <c r="E2128" s="295">
        <f t="shared" si="494"/>
        <v>0</v>
      </c>
      <c r="F2128" s="158">
        <v>0</v>
      </c>
      <c r="G2128" s="159">
        <v>0</v>
      </c>
      <c r="H2128" s="1408">
        <v>0</v>
      </c>
      <c r="I2128" s="158">
        <v>0</v>
      </c>
      <c r="J2128" s="159">
        <v>0</v>
      </c>
      <c r="K2128" s="1408">
        <v>0</v>
      </c>
      <c r="L2128" s="295">
        <f t="shared" si="495"/>
        <v>0</v>
      </c>
      <c r="M2128" s="12" t="str">
        <f t="shared" si="483"/>
        <v/>
      </c>
      <c r="N2128" s="13"/>
    </row>
    <row r="2129" spans="1:14" hidden="1">
      <c r="A2129" s="23">
        <v>525</v>
      </c>
      <c r="B2129" s="366"/>
      <c r="C2129" s="369">
        <v>5205</v>
      </c>
      <c r="D2129" s="370" t="s">
        <v>610</v>
      </c>
      <c r="E2129" s="295">
        <f t="shared" si="494"/>
        <v>0</v>
      </c>
      <c r="F2129" s="158">
        <v>0</v>
      </c>
      <c r="G2129" s="159">
        <v>0</v>
      </c>
      <c r="H2129" s="1408">
        <v>0</v>
      </c>
      <c r="I2129" s="158">
        <v>0</v>
      </c>
      <c r="J2129" s="159">
        <v>0</v>
      </c>
      <c r="K2129" s="1408">
        <v>0</v>
      </c>
      <c r="L2129" s="295">
        <f t="shared" si="495"/>
        <v>0</v>
      </c>
      <c r="M2129" s="12" t="str">
        <f t="shared" si="483"/>
        <v/>
      </c>
      <c r="N2129" s="13"/>
    </row>
    <row r="2130" spans="1:14" hidden="1">
      <c r="A2130" s="22">
        <v>635</v>
      </c>
      <c r="B2130" s="366"/>
      <c r="C2130" s="369">
        <v>5206</v>
      </c>
      <c r="D2130" s="370" t="s">
        <v>611</v>
      </c>
      <c r="E2130" s="295">
        <f t="shared" si="494"/>
        <v>0</v>
      </c>
      <c r="F2130" s="158">
        <v>0</v>
      </c>
      <c r="G2130" s="159">
        <v>0</v>
      </c>
      <c r="H2130" s="1408">
        <v>0</v>
      </c>
      <c r="I2130" s="158">
        <v>0</v>
      </c>
      <c r="J2130" s="159">
        <v>0</v>
      </c>
      <c r="K2130" s="1408">
        <v>0</v>
      </c>
      <c r="L2130" s="295">
        <f t="shared" si="495"/>
        <v>0</v>
      </c>
      <c r="M2130" s="12" t="str">
        <f t="shared" si="483"/>
        <v/>
      </c>
      <c r="N2130" s="13"/>
    </row>
    <row r="2131" spans="1:14" hidden="1">
      <c r="A2131" s="23">
        <v>640</v>
      </c>
      <c r="B2131" s="366"/>
      <c r="C2131" s="371">
        <v>5219</v>
      </c>
      <c r="D2131" s="372" t="s">
        <v>612</v>
      </c>
      <c r="E2131" s="287">
        <f t="shared" si="494"/>
        <v>0</v>
      </c>
      <c r="F2131" s="173">
        <v>0</v>
      </c>
      <c r="G2131" s="174">
        <v>0</v>
      </c>
      <c r="H2131" s="1409">
        <v>0</v>
      </c>
      <c r="I2131" s="173">
        <v>0</v>
      </c>
      <c r="J2131" s="174">
        <v>0</v>
      </c>
      <c r="K2131" s="1409">
        <v>0</v>
      </c>
      <c r="L2131" s="287">
        <f t="shared" si="495"/>
        <v>0</v>
      </c>
      <c r="M2131" s="12" t="str">
        <f t="shared" si="483"/>
        <v/>
      </c>
      <c r="N2131" s="13"/>
    </row>
    <row r="2132" spans="1:14" hidden="1">
      <c r="A2132" s="23">
        <v>645</v>
      </c>
      <c r="B2132" s="365">
        <v>5300</v>
      </c>
      <c r="C2132" s="1843" t="s">
        <v>613</v>
      </c>
      <c r="D2132" s="1844"/>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300</v>
      </c>
      <c r="E2133" s="281">
        <f>F2133+G2133+H2133</f>
        <v>0</v>
      </c>
      <c r="F2133" s="152">
        <v>0</v>
      </c>
      <c r="G2133" s="153">
        <v>0</v>
      </c>
      <c r="H2133" s="1406">
        <v>0</v>
      </c>
      <c r="I2133" s="152">
        <v>0</v>
      </c>
      <c r="J2133" s="153">
        <v>0</v>
      </c>
      <c r="K2133" s="1406">
        <v>0</v>
      </c>
      <c r="L2133" s="281">
        <f>I2133+J2133+K2133</f>
        <v>0</v>
      </c>
      <c r="M2133" s="12" t="str">
        <f t="shared" si="483"/>
        <v/>
      </c>
      <c r="N2133" s="13"/>
    </row>
    <row r="2134" spans="1:14" hidden="1">
      <c r="A2134" s="22">
        <v>655</v>
      </c>
      <c r="B2134" s="366"/>
      <c r="C2134" s="371">
        <v>5309</v>
      </c>
      <c r="D2134" s="372" t="s">
        <v>614</v>
      </c>
      <c r="E2134" s="287">
        <f>F2134+G2134+H2134</f>
        <v>0</v>
      </c>
      <c r="F2134" s="173">
        <v>0</v>
      </c>
      <c r="G2134" s="174">
        <v>0</v>
      </c>
      <c r="H2134" s="1409">
        <v>0</v>
      </c>
      <c r="I2134" s="173">
        <v>0</v>
      </c>
      <c r="J2134" s="174">
        <v>0</v>
      </c>
      <c r="K2134" s="1409">
        <v>0</v>
      </c>
      <c r="L2134" s="287">
        <f>I2134+J2134+K2134</f>
        <v>0</v>
      </c>
      <c r="M2134" s="12" t="str">
        <f t="shared" si="483"/>
        <v/>
      </c>
      <c r="N2134" s="13"/>
    </row>
    <row r="2135" spans="1:14" hidden="1">
      <c r="A2135" s="22">
        <v>665</v>
      </c>
      <c r="B2135" s="365">
        <v>5400</v>
      </c>
      <c r="C2135" s="1843" t="s">
        <v>671</v>
      </c>
      <c r="D2135" s="1844"/>
      <c r="E2135" s="310">
        <f>F2135+G2135+H2135</f>
        <v>0</v>
      </c>
      <c r="F2135" s="1410"/>
      <c r="G2135" s="1411">
        <v>0</v>
      </c>
      <c r="H2135" s="1412">
        <v>0</v>
      </c>
      <c r="I2135" s="1410">
        <v>0</v>
      </c>
      <c r="J2135" s="1411"/>
      <c r="K2135" s="1412">
        <v>0</v>
      </c>
      <c r="L2135" s="310">
        <f>I2135+J2135+K2135</f>
        <v>0</v>
      </c>
      <c r="M2135" s="12" t="str">
        <f t="shared" si="483"/>
        <v/>
      </c>
      <c r="N2135" s="13"/>
    </row>
    <row r="2136" spans="1:14" hidden="1">
      <c r="A2136" s="22">
        <v>675</v>
      </c>
      <c r="B2136" s="272">
        <v>5500</v>
      </c>
      <c r="C2136" s="1845" t="s">
        <v>672</v>
      </c>
      <c r="D2136" s="1846"/>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673</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674</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675</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676</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847" t="s">
        <v>898</v>
      </c>
      <c r="D2141" s="1848"/>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677</v>
      </c>
      <c r="E2142" s="281">
        <f>F2142+G2142+H2142</f>
        <v>0</v>
      </c>
      <c r="F2142" s="1459">
        <v>0</v>
      </c>
      <c r="G2142" s="1459">
        <v>0</v>
      </c>
      <c r="H2142" s="1460">
        <v>0</v>
      </c>
      <c r="I2142" s="1606">
        <v>0</v>
      </c>
      <c r="J2142" s="1459">
        <v>0</v>
      </c>
      <c r="K2142" s="1459">
        <v>0</v>
      </c>
      <c r="L2142" s="281">
        <f>I2142+J2142+K2142</f>
        <v>0</v>
      </c>
      <c r="M2142" s="12" t="str">
        <f t="shared" si="483"/>
        <v/>
      </c>
      <c r="N2142" s="13"/>
    </row>
    <row r="2143" spans="1:14" hidden="1">
      <c r="A2143" s="23">
        <v>720</v>
      </c>
      <c r="B2143" s="366"/>
      <c r="C2143" s="373">
        <v>5702</v>
      </c>
      <c r="D2143" s="374" t="s">
        <v>678</v>
      </c>
      <c r="E2143" s="314">
        <f>F2143+G2143+H2143</f>
        <v>0</v>
      </c>
      <c r="F2143" s="1459">
        <v>0</v>
      </c>
      <c r="G2143" s="1459">
        <v>0</v>
      </c>
      <c r="H2143" s="1460">
        <v>0</v>
      </c>
      <c r="I2143" s="1606">
        <v>0</v>
      </c>
      <c r="J2143" s="1459">
        <v>0</v>
      </c>
      <c r="K2143" s="1459">
        <v>0</v>
      </c>
      <c r="L2143" s="314">
        <f>I2143+J2143+K2143</f>
        <v>0</v>
      </c>
      <c r="M2143" s="12" t="str">
        <f t="shared" si="483"/>
        <v/>
      </c>
      <c r="N2143" s="13"/>
    </row>
    <row r="2144" spans="1:14" hidden="1">
      <c r="A2144" s="23">
        <v>725</v>
      </c>
      <c r="B2144" s="292"/>
      <c r="C2144" s="375">
        <v>4071</v>
      </c>
      <c r="D2144" s="376" t="s">
        <v>679</v>
      </c>
      <c r="E2144" s="377">
        <f>F2144+G2144+H2144</f>
        <v>0</v>
      </c>
      <c r="F2144" s="1459">
        <v>0</v>
      </c>
      <c r="G2144" s="1459">
        <v>0</v>
      </c>
      <c r="H2144" s="1460">
        <v>0</v>
      </c>
      <c r="I2144" s="1606">
        <v>0</v>
      </c>
      <c r="J2144" s="1459">
        <v>0</v>
      </c>
      <c r="K2144" s="1459">
        <v>0</v>
      </c>
      <c r="L2144" s="377">
        <f>I2144+J2144+K2144</f>
        <v>0</v>
      </c>
      <c r="M2144" s="12" t="str">
        <f t="shared" si="483"/>
        <v/>
      </c>
      <c r="N2144" s="13"/>
    </row>
    <row r="2145" spans="1:14" hidden="1">
      <c r="A2145" s="23">
        <v>730</v>
      </c>
      <c r="B2145" s="571"/>
      <c r="C2145" s="1841" t="s">
        <v>680</v>
      </c>
      <c r="D2145" s="1842"/>
      <c r="E2145" s="1426"/>
      <c r="F2145" s="1426"/>
      <c r="G2145" s="1426"/>
      <c r="H2145" s="1426"/>
      <c r="I2145" s="1426"/>
      <c r="J2145" s="1426"/>
      <c r="K2145" s="1426"/>
      <c r="L2145" s="1427"/>
      <c r="M2145" s="12" t="str">
        <f t="shared" si="483"/>
        <v/>
      </c>
      <c r="N2145" s="13"/>
    </row>
    <row r="2146" spans="1:14" hidden="1">
      <c r="A2146" s="23">
        <v>735</v>
      </c>
      <c r="B2146" s="381">
        <v>98</v>
      </c>
      <c r="C2146" s="1841" t="s">
        <v>680</v>
      </c>
      <c r="D2146" s="1842"/>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hidden="1" thickBot="1">
      <c r="A2150" s="23">
        <v>755</v>
      </c>
      <c r="B2150" s="1451"/>
      <c r="C2150" s="393" t="s">
        <v>726</v>
      </c>
      <c r="D2150" s="1420">
        <f>+B2150</f>
        <v>0</v>
      </c>
      <c r="E2150" s="395">
        <f t="shared" ref="E2150:L2150" si="498">SUM(E2032,E2035,E2041,E2049,E2050,E2068,E2072,E2078,E2081,E2082,E2083,E2084,E2088,E2097,E2103,E2104,E2105,E2106,E2113,E2117,E2118,E2119,E2120,E2123,E2124,E2132,E2135,E2136,E2141)+E2146</f>
        <v>0</v>
      </c>
      <c r="F2150" s="396">
        <f t="shared" si="498"/>
        <v>0</v>
      </c>
      <c r="G2150" s="397">
        <f t="shared" si="498"/>
        <v>0</v>
      </c>
      <c r="H2150" s="398">
        <f t="shared" si="498"/>
        <v>0</v>
      </c>
      <c r="I2150" s="396">
        <f t="shared" si="498"/>
        <v>0</v>
      </c>
      <c r="J2150" s="397">
        <f t="shared" si="498"/>
        <v>0</v>
      </c>
      <c r="K2150" s="398">
        <f t="shared" si="498"/>
        <v>0</v>
      </c>
      <c r="L2150" s="395">
        <f t="shared" si="498"/>
        <v>0</v>
      </c>
      <c r="M2150" s="1652" t="str">
        <f t="shared" si="483"/>
        <v/>
      </c>
      <c r="N2150" s="65"/>
    </row>
    <row r="2151" spans="1:14" ht="18.75" hidden="1">
      <c r="A2151" s="23">
        <v>760</v>
      </c>
      <c r="B2151" s="79" t="s">
        <v>120</v>
      </c>
      <c r="C2151" s="1"/>
      <c r="L2151" s="6"/>
      <c r="M2151" s="1652" t="str">
        <f>(IF($E2150&lt;&gt;0,$M$2,IF($L2150&lt;&gt;0,$M$2,"")))</f>
        <v/>
      </c>
      <c r="N2151" s="65"/>
    </row>
    <row r="2152" spans="1:14" ht="18.75" hidden="1">
      <c r="A2152" s="22">
        <v>765</v>
      </c>
      <c r="B2152" s="1355"/>
      <c r="C2152" s="1355"/>
      <c r="D2152" s="1356"/>
      <c r="E2152" s="1355"/>
      <c r="F2152" s="1355"/>
      <c r="G2152" s="1355"/>
      <c r="H2152" s="1355"/>
      <c r="I2152" s="1355"/>
      <c r="J2152" s="1355"/>
      <c r="K2152" s="1355"/>
      <c r="L2152" s="1357"/>
      <c r="M2152" s="1652" t="str">
        <f>(IF($E2150&lt;&gt;0,$M$2,IF($L2150&lt;&gt;0,$M$2,"")))</f>
        <v/>
      </c>
      <c r="N2152" s="65"/>
    </row>
    <row r="2153" spans="1:14" ht="18.75" hidden="1">
      <c r="A2153" s="22">
        <v>775</v>
      </c>
      <c r="B2153" s="65"/>
      <c r="C2153" s="65"/>
      <c r="D2153" s="65"/>
      <c r="E2153" s="65"/>
      <c r="F2153" s="65"/>
      <c r="G2153" s="65"/>
      <c r="H2153" s="65"/>
      <c r="I2153" s="65"/>
      <c r="J2153" s="65"/>
      <c r="K2153" s="65"/>
      <c r="L2153" s="77"/>
      <c r="M2153" s="74" t="str">
        <f>(IF(E2150&lt;&gt;0,$G$2,IF(L2150&lt;&gt;0,$G$2,"")))</f>
        <v/>
      </c>
      <c r="N2153" s="65"/>
    </row>
    <row r="2154" spans="1:14" hidden="1">
      <c r="A2154" s="23">
        <v>780</v>
      </c>
      <c r="B2154" s="6"/>
      <c r="C2154" s="6"/>
      <c r="D2154" s="517"/>
      <c r="E2154" s="38"/>
      <c r="F2154" s="38"/>
      <c r="G2154" s="38"/>
      <c r="H2154" s="38"/>
      <c r="I2154" s="38"/>
      <c r="J2154" s="38"/>
      <c r="K2154" s="38"/>
      <c r="L2154" s="38"/>
      <c r="M2154" s="7" t="str">
        <f>(IF($E2290&lt;&gt;0,$M$2,IF($L2290&lt;&gt;0,$M$2,"")))</f>
        <v/>
      </c>
    </row>
    <row r="2155" spans="1:14" hidden="1">
      <c r="A2155" s="23">
        <v>785</v>
      </c>
      <c r="B2155" s="6"/>
      <c r="C2155" s="1353"/>
      <c r="D2155" s="1354"/>
      <c r="E2155" s="38"/>
      <c r="F2155" s="38"/>
      <c r="G2155" s="38"/>
      <c r="H2155" s="38"/>
      <c r="I2155" s="38"/>
      <c r="J2155" s="38"/>
      <c r="K2155" s="38"/>
      <c r="L2155" s="38"/>
      <c r="M2155" s="7" t="str">
        <f>(IF($E2290&lt;&gt;0,$M$2,IF($L2290&lt;&gt;0,$M$2,"")))</f>
        <v/>
      </c>
    </row>
    <row r="2156" spans="1:14" hidden="1">
      <c r="A2156" s="23">
        <v>790</v>
      </c>
      <c r="B2156" s="1865" t="str">
        <f>$B$7</f>
        <v>ОТЧЕТНИ ДАННИ ПО ЕБК ЗА ИЗПЪЛНЕНИЕТО НА БЮДЖЕТА</v>
      </c>
      <c r="C2156" s="1866"/>
      <c r="D2156" s="1866"/>
      <c r="E2156" s="242"/>
      <c r="F2156" s="242"/>
      <c r="G2156" s="237"/>
      <c r="H2156" s="237"/>
      <c r="I2156" s="237"/>
      <c r="J2156" s="237"/>
      <c r="K2156" s="237"/>
      <c r="L2156" s="237"/>
      <c r="M2156" s="7" t="str">
        <f>(IF($E2290&lt;&gt;0,$M$2,IF($L2290&lt;&gt;0,$M$2,"")))</f>
        <v/>
      </c>
    </row>
    <row r="2157" spans="1:14" hidden="1">
      <c r="A2157" s="23">
        <v>795</v>
      </c>
      <c r="B2157" s="228"/>
      <c r="C2157" s="391"/>
      <c r="D2157" s="400"/>
      <c r="E2157" s="406" t="s">
        <v>457</v>
      </c>
      <c r="F2157" s="406" t="s">
        <v>819</v>
      </c>
      <c r="G2157" s="237"/>
      <c r="H2157" s="1350" t="s">
        <v>1234</v>
      </c>
      <c r="I2157" s="1351"/>
      <c r="J2157" s="1352"/>
      <c r="K2157" s="237"/>
      <c r="L2157" s="237"/>
      <c r="M2157" s="7" t="str">
        <f>(IF($E2290&lt;&gt;0,$M$2,IF($L2290&lt;&gt;0,$M$2,"")))</f>
        <v/>
      </c>
    </row>
    <row r="2158" spans="1:14" ht="18.75" hidden="1">
      <c r="A2158" s="22">
        <v>805</v>
      </c>
      <c r="B2158" s="1867" t="str">
        <f>$B$9</f>
        <v>ДГ Радост Каблешково</v>
      </c>
      <c r="C2158" s="1868"/>
      <c r="D2158" s="1869"/>
      <c r="E2158" s="115">
        <f>$E$9</f>
        <v>45658</v>
      </c>
      <c r="F2158" s="226">
        <f>$F$9</f>
        <v>45747</v>
      </c>
      <c r="G2158" s="237"/>
      <c r="H2158" s="237"/>
      <c r="I2158" s="237"/>
      <c r="J2158" s="237"/>
      <c r="K2158" s="237"/>
      <c r="L2158" s="237"/>
      <c r="M2158" s="7" t="str">
        <f>(IF($E2290&lt;&gt;0,$M$2,IF($L2290&lt;&gt;0,$M$2,"")))</f>
        <v/>
      </c>
    </row>
    <row r="2159" spans="1:14" hidden="1">
      <c r="A2159" s="23">
        <v>810</v>
      </c>
      <c r="B2159" s="227" t="str">
        <f>$B$10</f>
        <v>(наименование на разпоредителя с бюджет)</v>
      </c>
      <c r="C2159" s="228"/>
      <c r="D2159" s="229"/>
      <c r="E2159" s="237"/>
      <c r="F2159" s="237"/>
      <c r="G2159" s="237"/>
      <c r="H2159" s="237"/>
      <c r="I2159" s="237"/>
      <c r="J2159" s="237"/>
      <c r="K2159" s="237"/>
      <c r="L2159" s="237"/>
      <c r="M2159" s="7" t="str">
        <f>(IF($E2290&lt;&gt;0,$M$2,IF($L2290&lt;&gt;0,$M$2,"")))</f>
        <v/>
      </c>
    </row>
    <row r="2160" spans="1:14" hidden="1">
      <c r="A2160" s="23">
        <v>815</v>
      </c>
      <c r="B2160" s="227"/>
      <c r="C2160" s="228"/>
      <c r="D2160" s="229"/>
      <c r="E2160" s="237"/>
      <c r="F2160" s="237"/>
      <c r="G2160" s="237"/>
      <c r="H2160" s="237"/>
      <c r="I2160" s="237"/>
      <c r="J2160" s="237"/>
      <c r="K2160" s="237"/>
      <c r="L2160" s="237"/>
      <c r="M2160" s="7" t="str">
        <f>(IF($E2290&lt;&gt;0,$M$2,IF($L2290&lt;&gt;0,$M$2,"")))</f>
        <v/>
      </c>
    </row>
    <row r="2161" spans="1:14" ht="19.5" hidden="1">
      <c r="A2161" s="28">
        <v>525</v>
      </c>
      <c r="B2161" s="1870" t="str">
        <f>$B$12</f>
        <v>Поморие</v>
      </c>
      <c r="C2161" s="1871"/>
      <c r="D2161" s="1872"/>
      <c r="E2161" s="410" t="s">
        <v>874</v>
      </c>
      <c r="F2161" s="1348" t="str">
        <f>$F$12</f>
        <v>5207</v>
      </c>
      <c r="G2161" s="237"/>
      <c r="H2161" s="237"/>
      <c r="I2161" s="237"/>
      <c r="J2161" s="237"/>
      <c r="K2161" s="237"/>
      <c r="L2161" s="237"/>
      <c r="M2161" s="7" t="str">
        <f>(IF($E2290&lt;&gt;0,$M$2,IF($L2290&lt;&gt;0,$M$2,"")))</f>
        <v/>
      </c>
    </row>
    <row r="2162" spans="1:14" hidden="1">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t="str">
        <f>(IF($E2290&lt;&gt;0,$M$2,IF($L2290&lt;&gt;0,$M$2,"")))</f>
        <v/>
      </c>
    </row>
    <row r="2163" spans="1:14" ht="19.5" hidden="1">
      <c r="A2163" s="23">
        <v>821</v>
      </c>
      <c r="B2163" s="236"/>
      <c r="C2163" s="237"/>
      <c r="D2163" s="124" t="s">
        <v>875</v>
      </c>
      <c r="E2163" s="238">
        <f>$E$15</f>
        <v>0</v>
      </c>
      <c r="F2163" s="414" t="str">
        <f>$F$15</f>
        <v>БЮДЖЕТ</v>
      </c>
      <c r="G2163" s="218"/>
      <c r="H2163" s="218"/>
      <c r="I2163" s="218"/>
      <c r="J2163" s="218"/>
      <c r="K2163" s="218"/>
      <c r="L2163" s="218"/>
      <c r="M2163" s="7" t="str">
        <f>(IF($E2290&lt;&gt;0,$M$2,IF($L2290&lt;&gt;0,$M$2,"")))</f>
        <v/>
      </c>
    </row>
    <row r="2164" spans="1:14" hidden="1">
      <c r="A2164" s="23">
        <v>822</v>
      </c>
      <c r="B2164" s="228"/>
      <c r="C2164" s="391"/>
      <c r="D2164" s="400"/>
      <c r="E2164" s="237"/>
      <c r="F2164" s="409"/>
      <c r="G2164" s="409"/>
      <c r="H2164" s="409"/>
      <c r="I2164" s="409"/>
      <c r="J2164" s="409"/>
      <c r="K2164" s="409"/>
      <c r="L2164" s="1365" t="s">
        <v>458</v>
      </c>
      <c r="M2164" s="7" t="str">
        <f>(IF($E2290&lt;&gt;0,$M$2,IF($L2290&lt;&gt;0,$M$2,"")))</f>
        <v/>
      </c>
    </row>
    <row r="2165" spans="1:14" ht="24.95" hidden="1" customHeight="1">
      <c r="A2165" s="23">
        <v>823</v>
      </c>
      <c r="B2165" s="247"/>
      <c r="C2165" s="248"/>
      <c r="D2165" s="249" t="s">
        <v>698</v>
      </c>
      <c r="E2165" s="1853" t="str">
        <f>CONCATENATE("Уточнен план ",$C$3)</f>
        <v>Уточнен план 2025</v>
      </c>
      <c r="F2165" s="1854"/>
      <c r="G2165" s="1854"/>
      <c r="H2165" s="1855"/>
      <c r="I2165" s="1856" t="str">
        <f>CONCATENATE("Отчет ",$C$3)</f>
        <v>Отчет 2025</v>
      </c>
      <c r="J2165" s="1857"/>
      <c r="K2165" s="1857"/>
      <c r="L2165" s="1858"/>
      <c r="M2165" s="7" t="str">
        <f>(IF($E2290&lt;&gt;0,$M$2,IF($L2290&lt;&gt;0,$M$2,"")))</f>
        <v/>
      </c>
    </row>
    <row r="2166" spans="1:14" ht="54.95" hidden="1" customHeight="1" thickBot="1">
      <c r="A2166" s="23">
        <v>825</v>
      </c>
      <c r="B2166" s="250" t="s">
        <v>62</v>
      </c>
      <c r="C2166" s="251" t="s">
        <v>459</v>
      </c>
      <c r="D2166" s="252" t="s">
        <v>699</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570" t="str">
        <f>$L$20</f>
        <v>ОТЧЕТ                                    ОБЩО</v>
      </c>
      <c r="M2166" s="7" t="str">
        <f>(IF($E2290&lt;&gt;0,$M$2,IF($L2290&lt;&gt;0,$M$2,"")))</f>
        <v/>
      </c>
    </row>
    <row r="2167" spans="1:14" ht="18.75" hidden="1">
      <c r="A2167" s="23"/>
      <c r="B2167" s="258"/>
      <c r="C2167" s="259"/>
      <c r="D2167" s="260" t="s">
        <v>728</v>
      </c>
      <c r="E2167" s="1442" t="str">
        <f>$E$21</f>
        <v>(1)</v>
      </c>
      <c r="F2167" s="143" t="str">
        <f>$F$21</f>
        <v>(2)</v>
      </c>
      <c r="G2167" s="144" t="str">
        <f>$G$21</f>
        <v>(3)</v>
      </c>
      <c r="H2167" s="145" t="str">
        <f>$H$21</f>
        <v>(4)</v>
      </c>
      <c r="I2167" s="261" t="str">
        <f>$I$21</f>
        <v>(5)</v>
      </c>
      <c r="J2167" s="262" t="str">
        <f>$J$21</f>
        <v>(6)</v>
      </c>
      <c r="K2167" s="263" t="str">
        <f>$K$21</f>
        <v>(7)</v>
      </c>
      <c r="L2167" s="264" t="str">
        <f>$L$21</f>
        <v>(8)</v>
      </c>
      <c r="M2167" s="7" t="str">
        <f>(IF($E2290&lt;&gt;0,$M$2,IF($L2290&lt;&gt;0,$M$2,"")))</f>
        <v/>
      </c>
    </row>
    <row r="2168" spans="1:14" hidden="1">
      <c r="A2168" s="23"/>
      <c r="B2168" s="1439"/>
      <c r="C2168" s="1540" t="e">
        <f>VLOOKUP(D2168,OP_LIST2,2,FALSE)</f>
        <v>#N/A</v>
      </c>
      <c r="D2168" s="1445"/>
      <c r="E2168" s="389"/>
      <c r="F2168" s="1429"/>
      <c r="G2168" s="1430"/>
      <c r="H2168" s="1431"/>
      <c r="I2168" s="1429"/>
      <c r="J2168" s="1430"/>
      <c r="K2168" s="1431"/>
      <c r="L2168" s="1428"/>
      <c r="M2168" s="7" t="str">
        <f>(IF($E2290&lt;&gt;0,$M$2,IF($L2290&lt;&gt;0,$M$2,"")))</f>
        <v/>
      </c>
    </row>
    <row r="2169" spans="1:14" hidden="1">
      <c r="A2169" s="23"/>
      <c r="B2169" s="1608" t="s">
        <v>2003</v>
      </c>
      <c r="C2169" s="1446">
        <f>VLOOKUP(D2170,EBK_DEIN2,2,FALSE)</f>
        <v>3322</v>
      </c>
      <c r="D2169" s="1445" t="s">
        <v>777</v>
      </c>
      <c r="E2169" s="389"/>
      <c r="F2169" s="1432"/>
      <c r="G2169" s="1433"/>
      <c r="H2169" s="1434"/>
      <c r="I2169" s="1432"/>
      <c r="J2169" s="1433"/>
      <c r="K2169" s="1434"/>
      <c r="L2169" s="1428"/>
      <c r="M2169" s="7" t="str">
        <f>(IF($E2290&lt;&gt;0,$M$2,IF($L2290&lt;&gt;0,$M$2,"")))</f>
        <v/>
      </c>
    </row>
    <row r="2170" spans="1:14" hidden="1">
      <c r="A2170" s="23"/>
      <c r="B2170" s="1438"/>
      <c r="C2170" s="1531">
        <f>+C2169</f>
        <v>3322</v>
      </c>
      <c r="D2170" s="1440" t="s">
        <v>1942</v>
      </c>
      <c r="E2170" s="389"/>
      <c r="F2170" s="1432"/>
      <c r="G2170" s="1433"/>
      <c r="H2170" s="1434"/>
      <c r="I2170" s="1432"/>
      <c r="J2170" s="1433"/>
      <c r="K2170" s="1434"/>
      <c r="L2170" s="1428"/>
      <c r="M2170" s="7" t="str">
        <f>(IF($E2290&lt;&gt;0,$M$2,IF($L2290&lt;&gt;0,$M$2,"")))</f>
        <v/>
      </c>
    </row>
    <row r="2171" spans="1:14" hidden="1">
      <c r="A2171" s="23"/>
      <c r="B2171" s="1443"/>
      <c r="C2171" s="1441"/>
      <c r="D2171" s="1444" t="s">
        <v>700</v>
      </c>
      <c r="E2171" s="389"/>
      <c r="F2171" s="1435"/>
      <c r="G2171" s="1436"/>
      <c r="H2171" s="1437"/>
      <c r="I2171" s="1435"/>
      <c r="J2171" s="1436"/>
      <c r="K2171" s="1437"/>
      <c r="L2171" s="1428"/>
      <c r="M2171" s="7" t="str">
        <f>(IF($E2290&lt;&gt;0,$M$2,IF($L2290&lt;&gt;0,$M$2,"")))</f>
        <v/>
      </c>
    </row>
    <row r="2172" spans="1:14" hidden="1">
      <c r="A2172" s="23"/>
      <c r="B2172" s="272">
        <v>100</v>
      </c>
      <c r="C2172" s="1859" t="s">
        <v>729</v>
      </c>
      <c r="D2172" s="1860"/>
      <c r="E2172" s="273">
        <f t="shared" ref="E2172:L2172" si="499">SUM(E2173:E2174)</f>
        <v>0</v>
      </c>
      <c r="F2172" s="274">
        <f t="shared" si="499"/>
        <v>0</v>
      </c>
      <c r="G2172" s="275">
        <f t="shared" si="499"/>
        <v>0</v>
      </c>
      <c r="H2172" s="276">
        <f>SUM(H2173:H2174)</f>
        <v>0</v>
      </c>
      <c r="I2172" s="274">
        <f t="shared" si="499"/>
        <v>0</v>
      </c>
      <c r="J2172" s="275">
        <f t="shared" si="499"/>
        <v>0</v>
      </c>
      <c r="K2172" s="276">
        <f t="shared" si="499"/>
        <v>0</v>
      </c>
      <c r="L2172" s="273">
        <f t="shared" si="499"/>
        <v>0</v>
      </c>
      <c r="M2172" s="12" t="str">
        <f>(IF($E2172&lt;&gt;0,$M$2,IF($L2172&lt;&gt;0,$M$2,"")))</f>
        <v/>
      </c>
      <c r="N2172" s="13"/>
    </row>
    <row r="2173" spans="1:14" hidden="1">
      <c r="A2173" s="23"/>
      <c r="B2173" s="278"/>
      <c r="C2173" s="279">
        <v>101</v>
      </c>
      <c r="D2173" s="280" t="s">
        <v>730</v>
      </c>
      <c r="E2173" s="281">
        <f>F2173+G2173+H2173</f>
        <v>0</v>
      </c>
      <c r="F2173" s="152">
        <v>0</v>
      </c>
      <c r="G2173" s="153">
        <v>0</v>
      </c>
      <c r="H2173" s="1406">
        <v>0</v>
      </c>
      <c r="I2173" s="152">
        <v>0</v>
      </c>
      <c r="J2173" s="153">
        <v>0</v>
      </c>
      <c r="K2173" s="1406">
        <v>0</v>
      </c>
      <c r="L2173" s="281">
        <f>I2173+J2173+K2173</f>
        <v>0</v>
      </c>
      <c r="M2173" s="12" t="str">
        <f t="shared" ref="M2173:M2236" si="500">(IF($E2173&lt;&gt;0,$M$2,IF($L2173&lt;&gt;0,$M$2,"")))</f>
        <v/>
      </c>
      <c r="N2173" s="13"/>
    </row>
    <row r="2174" spans="1:14" hidden="1">
      <c r="A2174" s="10"/>
      <c r="B2174" s="278"/>
      <c r="C2174" s="285">
        <v>102</v>
      </c>
      <c r="D2174" s="286" t="s">
        <v>731</v>
      </c>
      <c r="E2174" s="287">
        <f>F2174+G2174+H2174</f>
        <v>0</v>
      </c>
      <c r="F2174" s="173">
        <v>0</v>
      </c>
      <c r="G2174" s="174">
        <v>0</v>
      </c>
      <c r="H2174" s="1409">
        <v>0</v>
      </c>
      <c r="I2174" s="173">
        <v>0</v>
      </c>
      <c r="J2174" s="174">
        <v>0</v>
      </c>
      <c r="K2174" s="1409">
        <v>0</v>
      </c>
      <c r="L2174" s="287">
        <f>I2174+J2174+K2174</f>
        <v>0</v>
      </c>
      <c r="M2174" s="12" t="str">
        <f t="shared" si="500"/>
        <v/>
      </c>
      <c r="N2174" s="13"/>
    </row>
    <row r="2175" spans="1:14" hidden="1">
      <c r="A2175" s="10"/>
      <c r="B2175" s="272">
        <v>200</v>
      </c>
      <c r="C2175" s="1851" t="s">
        <v>732</v>
      </c>
      <c r="D2175" s="1852"/>
      <c r="E2175" s="273">
        <f t="shared" ref="E2175:L2175" si="501">SUM(E2176:E2180)</f>
        <v>0</v>
      </c>
      <c r="F2175" s="274">
        <f t="shared" si="501"/>
        <v>0</v>
      </c>
      <c r="G2175" s="275">
        <f t="shared" si="501"/>
        <v>0</v>
      </c>
      <c r="H2175" s="276">
        <f>SUM(H2176:H2180)</f>
        <v>0</v>
      </c>
      <c r="I2175" s="274">
        <f t="shared" si="501"/>
        <v>0</v>
      </c>
      <c r="J2175" s="275">
        <f t="shared" si="501"/>
        <v>0</v>
      </c>
      <c r="K2175" s="276">
        <f t="shared" si="501"/>
        <v>0</v>
      </c>
      <c r="L2175" s="273">
        <f t="shared" si="501"/>
        <v>0</v>
      </c>
      <c r="M2175" s="12" t="str">
        <f t="shared" si="500"/>
        <v/>
      </c>
      <c r="N2175" s="13"/>
    </row>
    <row r="2176" spans="1:14" hidden="1">
      <c r="A2176" s="10"/>
      <c r="B2176" s="291"/>
      <c r="C2176" s="279">
        <v>201</v>
      </c>
      <c r="D2176" s="280" t="s">
        <v>733</v>
      </c>
      <c r="E2176" s="281">
        <f>F2176+G2176+H2176</f>
        <v>0</v>
      </c>
      <c r="F2176" s="152">
        <v>0</v>
      </c>
      <c r="G2176" s="153">
        <v>0</v>
      </c>
      <c r="H2176" s="1406">
        <v>0</v>
      </c>
      <c r="I2176" s="152">
        <v>0</v>
      </c>
      <c r="J2176" s="153">
        <v>0</v>
      </c>
      <c r="K2176" s="1406">
        <v>0</v>
      </c>
      <c r="L2176" s="281">
        <f>I2176+J2176+K2176</f>
        <v>0</v>
      </c>
      <c r="M2176" s="12" t="str">
        <f t="shared" si="500"/>
        <v/>
      </c>
      <c r="N2176" s="13"/>
    </row>
    <row r="2177" spans="1:14" hidden="1">
      <c r="A2177" s="10"/>
      <c r="B2177" s="292"/>
      <c r="C2177" s="293">
        <v>202</v>
      </c>
      <c r="D2177" s="294" t="s">
        <v>734</v>
      </c>
      <c r="E2177" s="295">
        <f>F2177+G2177+H2177</f>
        <v>0</v>
      </c>
      <c r="F2177" s="158">
        <v>0</v>
      </c>
      <c r="G2177" s="159">
        <v>0</v>
      </c>
      <c r="H2177" s="1408">
        <v>0</v>
      </c>
      <c r="I2177" s="158">
        <v>0</v>
      </c>
      <c r="J2177" s="159">
        <v>0</v>
      </c>
      <c r="K2177" s="1408">
        <v>0</v>
      </c>
      <c r="L2177" s="295">
        <f>I2177+J2177+K2177</f>
        <v>0</v>
      </c>
      <c r="M2177" s="12" t="str">
        <f t="shared" si="500"/>
        <v/>
      </c>
      <c r="N2177" s="13"/>
    </row>
    <row r="2178" spans="1:14" ht="31.5" hidden="1">
      <c r="A2178" s="10"/>
      <c r="B2178" s="299"/>
      <c r="C2178" s="293">
        <v>205</v>
      </c>
      <c r="D2178" s="294" t="s">
        <v>585</v>
      </c>
      <c r="E2178" s="295">
        <f>F2178+G2178+H2178</f>
        <v>0</v>
      </c>
      <c r="F2178" s="158">
        <v>0</v>
      </c>
      <c r="G2178" s="159">
        <v>0</v>
      </c>
      <c r="H2178" s="1408">
        <v>0</v>
      </c>
      <c r="I2178" s="158">
        <v>0</v>
      </c>
      <c r="J2178" s="159">
        <v>0</v>
      </c>
      <c r="K2178" s="1408">
        <v>0</v>
      </c>
      <c r="L2178" s="295">
        <f>I2178+J2178+K2178</f>
        <v>0</v>
      </c>
      <c r="M2178" s="12" t="str">
        <f t="shared" si="500"/>
        <v/>
      </c>
      <c r="N2178" s="13"/>
    </row>
    <row r="2179" spans="1:14" hidden="1">
      <c r="A2179" s="10"/>
      <c r="B2179" s="299"/>
      <c r="C2179" s="293">
        <v>208</v>
      </c>
      <c r="D2179" s="300" t="s">
        <v>586</v>
      </c>
      <c r="E2179" s="295">
        <f>F2179+G2179+H2179</f>
        <v>0</v>
      </c>
      <c r="F2179" s="158">
        <v>0</v>
      </c>
      <c r="G2179" s="159">
        <v>0</v>
      </c>
      <c r="H2179" s="1408">
        <v>0</v>
      </c>
      <c r="I2179" s="158">
        <v>0</v>
      </c>
      <c r="J2179" s="159">
        <v>0</v>
      </c>
      <c r="K2179" s="1408">
        <v>0</v>
      </c>
      <c r="L2179" s="295">
        <f>I2179+J2179+K2179</f>
        <v>0</v>
      </c>
      <c r="M2179" s="12" t="str">
        <f t="shared" si="500"/>
        <v/>
      </c>
      <c r="N2179" s="13"/>
    </row>
    <row r="2180" spans="1:14" hidden="1">
      <c r="A2180" s="10"/>
      <c r="B2180" s="291"/>
      <c r="C2180" s="285">
        <v>209</v>
      </c>
      <c r="D2180" s="301" t="s">
        <v>587</v>
      </c>
      <c r="E2180" s="287">
        <f>F2180+G2180+H2180</f>
        <v>0</v>
      </c>
      <c r="F2180" s="173">
        <v>0</v>
      </c>
      <c r="G2180" s="174">
        <v>0</v>
      </c>
      <c r="H2180" s="1409">
        <v>0</v>
      </c>
      <c r="I2180" s="173">
        <v>0</v>
      </c>
      <c r="J2180" s="174">
        <v>0</v>
      </c>
      <c r="K2180" s="1409">
        <v>0</v>
      </c>
      <c r="L2180" s="287">
        <f>I2180+J2180+K2180</f>
        <v>0</v>
      </c>
      <c r="M2180" s="12" t="str">
        <f t="shared" si="500"/>
        <v/>
      </c>
      <c r="N2180" s="13"/>
    </row>
    <row r="2181" spans="1:14" hidden="1">
      <c r="A2181" s="10"/>
      <c r="B2181" s="272">
        <v>500</v>
      </c>
      <c r="C2181" s="1861" t="s">
        <v>188</v>
      </c>
      <c r="D2181" s="1862"/>
      <c r="E2181" s="273">
        <f t="shared" ref="E2181:L2181" si="502">SUM(E2182:E2188)</f>
        <v>0</v>
      </c>
      <c r="F2181" s="274">
        <f t="shared" si="502"/>
        <v>0</v>
      </c>
      <c r="G2181" s="275">
        <f t="shared" si="502"/>
        <v>0</v>
      </c>
      <c r="H2181" s="276">
        <f>SUM(H2182:H2188)</f>
        <v>0</v>
      </c>
      <c r="I2181" s="274">
        <f t="shared" si="502"/>
        <v>0</v>
      </c>
      <c r="J2181" s="275">
        <f t="shared" si="502"/>
        <v>0</v>
      </c>
      <c r="K2181" s="276">
        <f t="shared" si="502"/>
        <v>0</v>
      </c>
      <c r="L2181" s="273">
        <f t="shared" si="502"/>
        <v>0</v>
      </c>
      <c r="M2181" s="12" t="str">
        <f t="shared" si="500"/>
        <v/>
      </c>
      <c r="N2181" s="13"/>
    </row>
    <row r="2182" spans="1:14" ht="18" hidden="1" customHeight="1">
      <c r="A2182" s="10"/>
      <c r="B2182" s="291"/>
      <c r="C2182" s="302">
        <v>551</v>
      </c>
      <c r="D2182" s="303" t="s">
        <v>189</v>
      </c>
      <c r="E2182" s="281">
        <f t="shared" ref="E2182:E2189" si="503">F2182+G2182+H2182</f>
        <v>0</v>
      </c>
      <c r="F2182" s="152">
        <v>0</v>
      </c>
      <c r="G2182" s="153">
        <v>0</v>
      </c>
      <c r="H2182" s="1406">
        <v>0</v>
      </c>
      <c r="I2182" s="152">
        <v>0</v>
      </c>
      <c r="J2182" s="153">
        <v>0</v>
      </c>
      <c r="K2182" s="1406">
        <v>0</v>
      </c>
      <c r="L2182" s="281">
        <f t="shared" ref="L2182:L2189" si="504">I2182+J2182+K2182</f>
        <v>0</v>
      </c>
      <c r="M2182" s="12" t="str">
        <f t="shared" si="500"/>
        <v/>
      </c>
      <c r="N2182" s="13"/>
    </row>
    <row r="2183" spans="1:14" hidden="1">
      <c r="A2183" s="10"/>
      <c r="B2183" s="291"/>
      <c r="C2183" s="304">
        <v>552</v>
      </c>
      <c r="D2183" s="305" t="s">
        <v>893</v>
      </c>
      <c r="E2183" s="295">
        <f t="shared" si="503"/>
        <v>0</v>
      </c>
      <c r="F2183" s="158">
        <v>0</v>
      </c>
      <c r="G2183" s="159">
        <v>0</v>
      </c>
      <c r="H2183" s="1408">
        <v>0</v>
      </c>
      <c r="I2183" s="158">
        <v>0</v>
      </c>
      <c r="J2183" s="159">
        <v>0</v>
      </c>
      <c r="K2183" s="1408">
        <v>0</v>
      </c>
      <c r="L2183" s="295">
        <f t="shared" si="504"/>
        <v>0</v>
      </c>
      <c r="M2183" s="12" t="str">
        <f t="shared" si="500"/>
        <v/>
      </c>
      <c r="N2183" s="13"/>
    </row>
    <row r="2184" spans="1:14" hidden="1">
      <c r="A2184" s="10"/>
      <c r="B2184" s="306"/>
      <c r="C2184" s="304">
        <v>558</v>
      </c>
      <c r="D2184" s="307" t="s">
        <v>855</v>
      </c>
      <c r="E2184" s="295">
        <f>F2184+G2184+H2184</f>
        <v>0</v>
      </c>
      <c r="F2184" s="484">
        <v>0</v>
      </c>
      <c r="G2184" s="485">
        <v>0</v>
      </c>
      <c r="H2184" s="160">
        <v>0</v>
      </c>
      <c r="I2184" s="484">
        <v>0</v>
      </c>
      <c r="J2184" s="485">
        <v>0</v>
      </c>
      <c r="K2184" s="160">
        <v>0</v>
      </c>
      <c r="L2184" s="295">
        <f>I2184+J2184+K2184</f>
        <v>0</v>
      </c>
      <c r="M2184" s="12" t="str">
        <f t="shared" si="500"/>
        <v/>
      </c>
      <c r="N2184" s="13"/>
    </row>
    <row r="2185" spans="1:14" hidden="1">
      <c r="A2185" s="10"/>
      <c r="B2185" s="306"/>
      <c r="C2185" s="304">
        <v>560</v>
      </c>
      <c r="D2185" s="307" t="s">
        <v>190</v>
      </c>
      <c r="E2185" s="295">
        <f t="shared" si="503"/>
        <v>0</v>
      </c>
      <c r="F2185" s="158">
        <v>0</v>
      </c>
      <c r="G2185" s="159">
        <v>0</v>
      </c>
      <c r="H2185" s="1408">
        <v>0</v>
      </c>
      <c r="I2185" s="158">
        <v>0</v>
      </c>
      <c r="J2185" s="159">
        <v>0</v>
      </c>
      <c r="K2185" s="1408">
        <v>0</v>
      </c>
      <c r="L2185" s="295">
        <f t="shared" si="504"/>
        <v>0</v>
      </c>
      <c r="M2185" s="12" t="str">
        <f t="shared" si="500"/>
        <v/>
      </c>
      <c r="N2185" s="13"/>
    </row>
    <row r="2186" spans="1:14" hidden="1">
      <c r="A2186" s="10"/>
      <c r="B2186" s="306"/>
      <c r="C2186" s="304">
        <v>580</v>
      </c>
      <c r="D2186" s="305" t="s">
        <v>191</v>
      </c>
      <c r="E2186" s="295">
        <f t="shared" si="503"/>
        <v>0</v>
      </c>
      <c r="F2186" s="158">
        <v>0</v>
      </c>
      <c r="G2186" s="159">
        <v>0</v>
      </c>
      <c r="H2186" s="1408">
        <v>0</v>
      </c>
      <c r="I2186" s="158">
        <v>0</v>
      </c>
      <c r="J2186" s="159">
        <v>0</v>
      </c>
      <c r="K2186" s="1408">
        <v>0</v>
      </c>
      <c r="L2186" s="295">
        <f t="shared" si="504"/>
        <v>0</v>
      </c>
      <c r="M2186" s="12" t="str">
        <f t="shared" si="500"/>
        <v/>
      </c>
      <c r="N2186" s="13"/>
    </row>
    <row r="2187" spans="1:14" hidden="1">
      <c r="A2187" s="10"/>
      <c r="B2187" s="291"/>
      <c r="C2187" s="304">
        <v>588</v>
      </c>
      <c r="D2187" s="305" t="s">
        <v>857</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863" t="s">
        <v>193</v>
      </c>
      <c r="D2189" s="1864"/>
      <c r="E2189" s="310">
        <f t="shared" si="503"/>
        <v>0</v>
      </c>
      <c r="F2189" s="1410"/>
      <c r="G2189" s="1411"/>
      <c r="H2189" s="1412"/>
      <c r="I2189" s="1410"/>
      <c r="J2189" s="1411"/>
      <c r="K2189" s="1412"/>
      <c r="L2189" s="310">
        <f t="shared" si="504"/>
        <v>0</v>
      </c>
      <c r="M2189" s="12" t="str">
        <f t="shared" si="500"/>
        <v/>
      </c>
      <c r="N2189" s="13"/>
    </row>
    <row r="2190" spans="1:14" hidden="1">
      <c r="A2190" s="23">
        <v>10</v>
      </c>
      <c r="B2190" s="272">
        <v>1000</v>
      </c>
      <c r="C2190" s="1851" t="s">
        <v>194</v>
      </c>
      <c r="D2190" s="1852"/>
      <c r="E2190" s="310">
        <f t="shared" ref="E2190:L2190" si="505">SUM(E2191:E2207)</f>
        <v>0</v>
      </c>
      <c r="F2190" s="274">
        <f t="shared" si="505"/>
        <v>0</v>
      </c>
      <c r="G2190" s="275">
        <f t="shared" si="505"/>
        <v>0</v>
      </c>
      <c r="H2190" s="276">
        <f>SUM(H2191:H2207)</f>
        <v>0</v>
      </c>
      <c r="I2190" s="274">
        <f t="shared" si="505"/>
        <v>0</v>
      </c>
      <c r="J2190" s="275">
        <f t="shared" si="505"/>
        <v>0</v>
      </c>
      <c r="K2190" s="276">
        <f t="shared" si="505"/>
        <v>0</v>
      </c>
      <c r="L2190" s="310">
        <f t="shared" si="505"/>
        <v>0</v>
      </c>
      <c r="M2190" s="12" t="str">
        <f t="shared" si="500"/>
        <v/>
      </c>
      <c r="N2190" s="13"/>
    </row>
    <row r="2191" spans="1:14" hidden="1">
      <c r="A2191" s="23">
        <v>15</v>
      </c>
      <c r="B2191" s="292"/>
      <c r="C2191" s="279">
        <v>1011</v>
      </c>
      <c r="D2191" s="311" t="s">
        <v>195</v>
      </c>
      <c r="E2191" s="281">
        <f t="shared" ref="E2191:E2207" si="506">F2191+G2191+H2191</f>
        <v>0</v>
      </c>
      <c r="F2191" s="152">
        <v>0</v>
      </c>
      <c r="G2191" s="153">
        <v>0</v>
      </c>
      <c r="H2191" s="1406">
        <v>0</v>
      </c>
      <c r="I2191" s="152">
        <v>0</v>
      </c>
      <c r="J2191" s="153">
        <v>0</v>
      </c>
      <c r="K2191" s="1406">
        <v>0</v>
      </c>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v>0</v>
      </c>
      <c r="G2192" s="159">
        <v>0</v>
      </c>
      <c r="H2192" s="1408">
        <v>0</v>
      </c>
      <c r="I2192" s="158">
        <v>0</v>
      </c>
      <c r="J2192" s="159">
        <v>0</v>
      </c>
      <c r="K2192" s="1408">
        <v>0</v>
      </c>
      <c r="L2192" s="295">
        <f t="shared" si="507"/>
        <v>0</v>
      </c>
      <c r="M2192" s="12" t="str">
        <f t="shared" si="500"/>
        <v/>
      </c>
      <c r="N2192" s="13"/>
    </row>
    <row r="2193" spans="1:14" hidden="1">
      <c r="A2193" s="23">
        <v>40</v>
      </c>
      <c r="B2193" s="292"/>
      <c r="C2193" s="293">
        <v>1013</v>
      </c>
      <c r="D2193" s="294" t="s">
        <v>197</v>
      </c>
      <c r="E2193" s="295">
        <f t="shared" si="506"/>
        <v>0</v>
      </c>
      <c r="F2193" s="158">
        <v>0</v>
      </c>
      <c r="G2193" s="159">
        <v>0</v>
      </c>
      <c r="H2193" s="1408">
        <v>0</v>
      </c>
      <c r="I2193" s="158">
        <v>0</v>
      </c>
      <c r="J2193" s="159">
        <v>0</v>
      </c>
      <c r="K2193" s="1408">
        <v>0</v>
      </c>
      <c r="L2193" s="295">
        <f t="shared" si="507"/>
        <v>0</v>
      </c>
      <c r="M2193" s="12" t="str">
        <f t="shared" si="500"/>
        <v/>
      </c>
      <c r="N2193" s="13"/>
    </row>
    <row r="2194" spans="1:14" hidden="1">
      <c r="A2194" s="23">
        <v>45</v>
      </c>
      <c r="B2194" s="292"/>
      <c r="C2194" s="293">
        <v>1014</v>
      </c>
      <c r="D2194" s="294" t="s">
        <v>198</v>
      </c>
      <c r="E2194" s="295">
        <f t="shared" si="506"/>
        <v>0</v>
      </c>
      <c r="F2194" s="158">
        <v>0</v>
      </c>
      <c r="G2194" s="159">
        <v>0</v>
      </c>
      <c r="H2194" s="1408">
        <v>0</v>
      </c>
      <c r="I2194" s="158">
        <v>0</v>
      </c>
      <c r="J2194" s="159">
        <v>0</v>
      </c>
      <c r="K2194" s="1408">
        <v>0</v>
      </c>
      <c r="L2194" s="295">
        <f t="shared" si="507"/>
        <v>0</v>
      </c>
      <c r="M2194" s="12" t="str">
        <f t="shared" si="500"/>
        <v/>
      </c>
      <c r="N2194" s="13"/>
    </row>
    <row r="2195" spans="1:14" hidden="1">
      <c r="A2195" s="23">
        <v>50</v>
      </c>
      <c r="B2195" s="292"/>
      <c r="C2195" s="293">
        <v>1015</v>
      </c>
      <c r="D2195" s="294" t="s">
        <v>199</v>
      </c>
      <c r="E2195" s="295">
        <f t="shared" si="506"/>
        <v>0</v>
      </c>
      <c r="F2195" s="158">
        <v>0</v>
      </c>
      <c r="G2195" s="159">
        <v>0</v>
      </c>
      <c r="H2195" s="1408">
        <v>0</v>
      </c>
      <c r="I2195" s="158">
        <v>0</v>
      </c>
      <c r="J2195" s="159">
        <v>0</v>
      </c>
      <c r="K2195" s="1408">
        <v>0</v>
      </c>
      <c r="L2195" s="295">
        <f t="shared" si="507"/>
        <v>0</v>
      </c>
      <c r="M2195" s="12" t="str">
        <f t="shared" si="500"/>
        <v/>
      </c>
      <c r="N2195" s="13"/>
    </row>
    <row r="2196" spans="1:14" hidden="1">
      <c r="A2196" s="23">
        <v>55</v>
      </c>
      <c r="B2196" s="292"/>
      <c r="C2196" s="312">
        <v>1016</v>
      </c>
      <c r="D2196" s="313" t="s">
        <v>200</v>
      </c>
      <c r="E2196" s="314">
        <f t="shared" si="506"/>
        <v>0</v>
      </c>
      <c r="F2196" s="164">
        <v>0</v>
      </c>
      <c r="G2196" s="165">
        <v>0</v>
      </c>
      <c r="H2196" s="1407">
        <v>0</v>
      </c>
      <c r="I2196" s="164">
        <v>0</v>
      </c>
      <c r="J2196" s="165">
        <v>0</v>
      </c>
      <c r="K2196" s="1407">
        <v>0</v>
      </c>
      <c r="L2196" s="314">
        <f t="shared" si="507"/>
        <v>0</v>
      </c>
      <c r="M2196" s="12" t="str">
        <f t="shared" si="500"/>
        <v/>
      </c>
      <c r="N2196" s="13"/>
    </row>
    <row r="2197" spans="1:14" hidden="1">
      <c r="A2197" s="23">
        <v>60</v>
      </c>
      <c r="B2197" s="278"/>
      <c r="C2197" s="318">
        <v>1020</v>
      </c>
      <c r="D2197" s="319" t="s">
        <v>201</v>
      </c>
      <c r="E2197" s="320">
        <f t="shared" si="506"/>
        <v>0</v>
      </c>
      <c r="F2197" s="450">
        <v>0</v>
      </c>
      <c r="G2197" s="451">
        <v>0</v>
      </c>
      <c r="H2197" s="1416">
        <v>0</v>
      </c>
      <c r="I2197" s="450">
        <v>0</v>
      </c>
      <c r="J2197" s="451">
        <v>0</v>
      </c>
      <c r="K2197" s="1416">
        <v>0</v>
      </c>
      <c r="L2197" s="320">
        <f t="shared" si="507"/>
        <v>0</v>
      </c>
      <c r="M2197" s="12" t="str">
        <f t="shared" si="500"/>
        <v/>
      </c>
      <c r="N2197" s="13"/>
    </row>
    <row r="2198" spans="1:14" hidden="1">
      <c r="A2198" s="22">
        <v>65</v>
      </c>
      <c r="B2198" s="292"/>
      <c r="C2198" s="324">
        <v>1030</v>
      </c>
      <c r="D2198" s="325" t="s">
        <v>202</v>
      </c>
      <c r="E2198" s="326">
        <f t="shared" si="506"/>
        <v>0</v>
      </c>
      <c r="F2198" s="445">
        <v>0</v>
      </c>
      <c r="G2198" s="446">
        <v>0</v>
      </c>
      <c r="H2198" s="1413">
        <v>0</v>
      </c>
      <c r="I2198" s="445">
        <v>0</v>
      </c>
      <c r="J2198" s="446">
        <v>0</v>
      </c>
      <c r="K2198" s="1413">
        <v>0</v>
      </c>
      <c r="L2198" s="326">
        <f t="shared" si="507"/>
        <v>0</v>
      </c>
      <c r="M2198" s="12" t="str">
        <f t="shared" si="500"/>
        <v/>
      </c>
      <c r="N2198" s="13"/>
    </row>
    <row r="2199" spans="1:14" hidden="1">
      <c r="A2199" s="23">
        <v>70</v>
      </c>
      <c r="B2199" s="292"/>
      <c r="C2199" s="318">
        <v>1051</v>
      </c>
      <c r="D2199" s="331" t="s">
        <v>203</v>
      </c>
      <c r="E2199" s="320">
        <f t="shared" si="506"/>
        <v>0</v>
      </c>
      <c r="F2199" s="450">
        <v>0</v>
      </c>
      <c r="G2199" s="451">
        <v>0</v>
      </c>
      <c r="H2199" s="1416">
        <v>0</v>
      </c>
      <c r="I2199" s="450">
        <v>0</v>
      </c>
      <c r="J2199" s="451">
        <v>0</v>
      </c>
      <c r="K2199" s="1416">
        <v>0</v>
      </c>
      <c r="L2199" s="320">
        <f t="shared" si="507"/>
        <v>0</v>
      </c>
      <c r="M2199" s="12" t="str">
        <f t="shared" si="500"/>
        <v/>
      </c>
      <c r="N2199" s="13"/>
    </row>
    <row r="2200" spans="1:14" hidden="1">
      <c r="A2200" s="23">
        <v>75</v>
      </c>
      <c r="B2200" s="292"/>
      <c r="C2200" s="293">
        <v>1052</v>
      </c>
      <c r="D2200" s="294" t="s">
        <v>204</v>
      </c>
      <c r="E2200" s="295">
        <f t="shared" si="506"/>
        <v>0</v>
      </c>
      <c r="F2200" s="158">
        <v>0</v>
      </c>
      <c r="G2200" s="159"/>
      <c r="H2200" s="1408"/>
      <c r="I2200" s="158">
        <v>0</v>
      </c>
      <c r="J2200" s="159"/>
      <c r="K2200" s="1408"/>
      <c r="L2200" s="295">
        <f t="shared" si="507"/>
        <v>0</v>
      </c>
      <c r="M2200" s="12" t="str">
        <f t="shared" si="500"/>
        <v/>
      </c>
      <c r="N2200" s="13"/>
    </row>
    <row r="2201" spans="1:14" hidden="1">
      <c r="A2201" s="23">
        <v>80</v>
      </c>
      <c r="B2201" s="292"/>
      <c r="C2201" s="324">
        <v>1053</v>
      </c>
      <c r="D2201" s="325" t="s">
        <v>858</v>
      </c>
      <c r="E2201" s="326">
        <f t="shared" si="506"/>
        <v>0</v>
      </c>
      <c r="F2201" s="445"/>
      <c r="G2201" s="446"/>
      <c r="H2201" s="1413"/>
      <c r="I2201" s="445"/>
      <c r="J2201" s="446"/>
      <c r="K2201" s="1413"/>
      <c r="L2201" s="326">
        <f t="shared" si="507"/>
        <v>0</v>
      </c>
      <c r="M2201" s="12" t="str">
        <f t="shared" si="500"/>
        <v/>
      </c>
      <c r="N2201" s="13"/>
    </row>
    <row r="2202" spans="1:14" hidden="1">
      <c r="A2202" s="23">
        <v>80</v>
      </c>
      <c r="B2202" s="292"/>
      <c r="C2202" s="318">
        <v>1062</v>
      </c>
      <c r="D2202" s="319" t="s">
        <v>205</v>
      </c>
      <c r="E2202" s="320">
        <f t="shared" si="506"/>
        <v>0</v>
      </c>
      <c r="F2202" s="450">
        <v>0</v>
      </c>
      <c r="G2202" s="451">
        <v>0</v>
      </c>
      <c r="H2202" s="1416">
        <v>0</v>
      </c>
      <c r="I2202" s="450">
        <v>0</v>
      </c>
      <c r="J2202" s="451">
        <v>0</v>
      </c>
      <c r="K2202" s="1416">
        <v>0</v>
      </c>
      <c r="L2202" s="320">
        <f t="shared" si="507"/>
        <v>0</v>
      </c>
      <c r="M2202" s="12" t="str">
        <f t="shared" si="500"/>
        <v/>
      </c>
      <c r="N2202" s="13"/>
    </row>
    <row r="2203" spans="1:14" hidden="1">
      <c r="A2203" s="23">
        <v>85</v>
      </c>
      <c r="B2203" s="292"/>
      <c r="C2203" s="324">
        <v>1063</v>
      </c>
      <c r="D2203" s="332" t="s">
        <v>786</v>
      </c>
      <c r="E2203" s="326">
        <f t="shared" si="506"/>
        <v>0</v>
      </c>
      <c r="F2203" s="445">
        <v>0</v>
      </c>
      <c r="G2203" s="446">
        <v>0</v>
      </c>
      <c r="H2203" s="1413">
        <v>0</v>
      </c>
      <c r="I2203" s="445">
        <v>0</v>
      </c>
      <c r="J2203" s="446">
        <v>0</v>
      </c>
      <c r="K2203" s="1413">
        <v>0</v>
      </c>
      <c r="L2203" s="326">
        <f t="shared" si="507"/>
        <v>0</v>
      </c>
      <c r="M2203" s="12" t="str">
        <f t="shared" si="500"/>
        <v/>
      </c>
      <c r="N2203" s="13"/>
    </row>
    <row r="2204" spans="1:14" hidden="1">
      <c r="A2204" s="23">
        <v>90</v>
      </c>
      <c r="B2204" s="292"/>
      <c r="C2204" s="333">
        <v>1069</v>
      </c>
      <c r="D2204" s="334" t="s">
        <v>206</v>
      </c>
      <c r="E2204" s="335">
        <f t="shared" si="506"/>
        <v>0</v>
      </c>
      <c r="F2204" s="589">
        <v>0</v>
      </c>
      <c r="G2204" s="590">
        <v>0</v>
      </c>
      <c r="H2204" s="1415">
        <v>0</v>
      </c>
      <c r="I2204" s="589">
        <v>0</v>
      </c>
      <c r="J2204" s="590">
        <v>0</v>
      </c>
      <c r="K2204" s="1415">
        <v>0</v>
      </c>
      <c r="L2204" s="335">
        <f t="shared" si="507"/>
        <v>0</v>
      </c>
      <c r="M2204" s="12" t="str">
        <f t="shared" si="500"/>
        <v/>
      </c>
      <c r="N2204" s="13"/>
    </row>
    <row r="2205" spans="1:14" hidden="1">
      <c r="A2205" s="23">
        <v>90</v>
      </c>
      <c r="B2205" s="278"/>
      <c r="C2205" s="318">
        <v>1091</v>
      </c>
      <c r="D2205" s="331" t="s">
        <v>894</v>
      </c>
      <c r="E2205" s="320">
        <f t="shared" si="506"/>
        <v>0</v>
      </c>
      <c r="F2205" s="450">
        <v>0</v>
      </c>
      <c r="G2205" s="451">
        <v>0</v>
      </c>
      <c r="H2205" s="1416">
        <v>0</v>
      </c>
      <c r="I2205" s="450">
        <v>0</v>
      </c>
      <c r="J2205" s="451">
        <v>0</v>
      </c>
      <c r="K2205" s="1416">
        <v>0</v>
      </c>
      <c r="L2205" s="320">
        <f t="shared" si="507"/>
        <v>0</v>
      </c>
      <c r="M2205" s="12" t="str">
        <f t="shared" si="500"/>
        <v/>
      </c>
      <c r="N2205" s="13"/>
    </row>
    <row r="2206" spans="1:14" hidden="1">
      <c r="A2206" s="22">
        <v>115</v>
      </c>
      <c r="B2206" s="292"/>
      <c r="C2206" s="293">
        <v>1092</v>
      </c>
      <c r="D2206" s="294" t="s">
        <v>298</v>
      </c>
      <c r="E2206" s="295">
        <f t="shared" si="506"/>
        <v>0</v>
      </c>
      <c r="F2206" s="158">
        <v>0</v>
      </c>
      <c r="G2206" s="159">
        <v>0</v>
      </c>
      <c r="H2206" s="1408">
        <v>0</v>
      </c>
      <c r="I2206" s="158">
        <v>0</v>
      </c>
      <c r="J2206" s="159">
        <v>0</v>
      </c>
      <c r="K2206" s="1408">
        <v>0</v>
      </c>
      <c r="L2206" s="295">
        <f t="shared" si="507"/>
        <v>0</v>
      </c>
      <c r="M2206" s="12" t="str">
        <f t="shared" si="500"/>
        <v/>
      </c>
      <c r="N2206" s="13"/>
    </row>
    <row r="2207" spans="1:14" hidden="1">
      <c r="A2207" s="22">
        <v>125</v>
      </c>
      <c r="B2207" s="292"/>
      <c r="C2207" s="285">
        <v>1098</v>
      </c>
      <c r="D2207" s="339" t="s">
        <v>207</v>
      </c>
      <c r="E2207" s="287">
        <f t="shared" si="506"/>
        <v>0</v>
      </c>
      <c r="F2207" s="173">
        <v>0</v>
      </c>
      <c r="G2207" s="174">
        <v>0</v>
      </c>
      <c r="H2207" s="1409">
        <v>0</v>
      </c>
      <c r="I2207" s="173">
        <v>0</v>
      </c>
      <c r="J2207" s="174">
        <v>0</v>
      </c>
      <c r="K2207" s="1409">
        <v>0</v>
      </c>
      <c r="L2207" s="287">
        <f t="shared" si="507"/>
        <v>0</v>
      </c>
      <c r="M2207" s="12" t="str">
        <f t="shared" si="500"/>
        <v/>
      </c>
      <c r="N2207" s="13"/>
    </row>
    <row r="2208" spans="1:14" hidden="1">
      <c r="A2208" s="23">
        <v>130</v>
      </c>
      <c r="B2208" s="272">
        <v>1900</v>
      </c>
      <c r="C2208" s="1845" t="s">
        <v>265</v>
      </c>
      <c r="D2208" s="1846"/>
      <c r="E2208" s="310">
        <f t="shared" ref="E2208:L2208" si="508">SUM(E2209:E2211)</f>
        <v>0</v>
      </c>
      <c r="F2208" s="274">
        <f t="shared" si="508"/>
        <v>0</v>
      </c>
      <c r="G2208" s="275">
        <f t="shared" si="508"/>
        <v>0</v>
      </c>
      <c r="H2208" s="276">
        <f>SUM(H2209:H2211)</f>
        <v>0</v>
      </c>
      <c r="I2208" s="274">
        <f t="shared" si="508"/>
        <v>0</v>
      </c>
      <c r="J2208" s="275">
        <f t="shared" si="508"/>
        <v>0</v>
      </c>
      <c r="K2208" s="276">
        <f t="shared" si="508"/>
        <v>0</v>
      </c>
      <c r="L2208" s="310">
        <f t="shared" si="508"/>
        <v>0</v>
      </c>
      <c r="M2208" s="12" t="str">
        <f t="shared" si="500"/>
        <v/>
      </c>
      <c r="N2208" s="13"/>
    </row>
    <row r="2209" spans="1:14" hidden="1">
      <c r="A2209" s="23">
        <v>135</v>
      </c>
      <c r="B2209" s="292"/>
      <c r="C2209" s="279">
        <v>1901</v>
      </c>
      <c r="D2209" s="340" t="s">
        <v>895</v>
      </c>
      <c r="E2209" s="281">
        <f>F2209+G2209+H2209</f>
        <v>0</v>
      </c>
      <c r="F2209" s="152">
        <v>0</v>
      </c>
      <c r="G2209" s="153">
        <v>0</v>
      </c>
      <c r="H2209" s="1406">
        <v>0</v>
      </c>
      <c r="I2209" s="152">
        <v>0</v>
      </c>
      <c r="J2209" s="153">
        <v>0</v>
      </c>
      <c r="K2209" s="1406">
        <v>0</v>
      </c>
      <c r="L2209" s="281">
        <f>I2209+J2209+K2209</f>
        <v>0</v>
      </c>
      <c r="M2209" s="12" t="str">
        <f t="shared" si="500"/>
        <v/>
      </c>
      <c r="N2209" s="13"/>
    </row>
    <row r="2210" spans="1:14" hidden="1">
      <c r="A2210" s="23">
        <v>140</v>
      </c>
      <c r="B2210" s="341"/>
      <c r="C2210" s="293">
        <v>1981</v>
      </c>
      <c r="D2210" s="342" t="s">
        <v>896</v>
      </c>
      <c r="E2210" s="295">
        <f>F2210+G2210+H2210</f>
        <v>0</v>
      </c>
      <c r="F2210" s="158">
        <v>0</v>
      </c>
      <c r="G2210" s="159">
        <v>0</v>
      </c>
      <c r="H2210" s="1408">
        <v>0</v>
      </c>
      <c r="I2210" s="158">
        <v>0</v>
      </c>
      <c r="J2210" s="159">
        <v>0</v>
      </c>
      <c r="K2210" s="1408">
        <v>0</v>
      </c>
      <c r="L2210" s="295">
        <f>I2210+J2210+K2210</f>
        <v>0</v>
      </c>
      <c r="M2210" s="12" t="str">
        <f t="shared" si="500"/>
        <v/>
      </c>
      <c r="N2210" s="13"/>
    </row>
    <row r="2211" spans="1:14" hidden="1">
      <c r="A2211" s="23">
        <v>145</v>
      </c>
      <c r="B2211" s="292"/>
      <c r="C2211" s="285">
        <v>1991</v>
      </c>
      <c r="D2211" s="343" t="s">
        <v>897</v>
      </c>
      <c r="E2211" s="287">
        <f>F2211+G2211+H2211</f>
        <v>0</v>
      </c>
      <c r="F2211" s="173"/>
      <c r="G2211" s="174">
        <v>0</v>
      </c>
      <c r="H2211" s="1409">
        <v>0</v>
      </c>
      <c r="I2211" s="173"/>
      <c r="J2211" s="174">
        <v>0</v>
      </c>
      <c r="K2211" s="1409">
        <v>0</v>
      </c>
      <c r="L2211" s="287">
        <f>I2211+J2211+K2211</f>
        <v>0</v>
      </c>
      <c r="M2211" s="12" t="str">
        <f t="shared" si="500"/>
        <v/>
      </c>
      <c r="N2211" s="13"/>
    </row>
    <row r="2212" spans="1:14" hidden="1">
      <c r="A2212" s="23">
        <v>150</v>
      </c>
      <c r="B2212" s="272">
        <v>2100</v>
      </c>
      <c r="C2212" s="1845" t="s">
        <v>707</v>
      </c>
      <c r="D2212" s="1846"/>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v>0</v>
      </c>
      <c r="G2213" s="153">
        <v>0</v>
      </c>
      <c r="H2213" s="1406">
        <v>0</v>
      </c>
      <c r="I2213" s="152">
        <v>0</v>
      </c>
      <c r="J2213" s="153">
        <v>0</v>
      </c>
      <c r="K2213" s="1406">
        <v>0</v>
      </c>
      <c r="L2213" s="281">
        <f>I2213+J2213+K2213</f>
        <v>0</v>
      </c>
      <c r="M2213" s="12" t="str">
        <f t="shared" si="500"/>
        <v/>
      </c>
      <c r="N2213" s="13"/>
    </row>
    <row r="2214" spans="1:14" hidden="1">
      <c r="A2214" s="23">
        <v>160</v>
      </c>
      <c r="B2214" s="341"/>
      <c r="C2214" s="293">
        <v>2120</v>
      </c>
      <c r="D2214" s="300" t="s">
        <v>209</v>
      </c>
      <c r="E2214" s="295">
        <f>F2214+G2214+H2214</f>
        <v>0</v>
      </c>
      <c r="F2214" s="158">
        <v>0</v>
      </c>
      <c r="G2214" s="159">
        <v>0</v>
      </c>
      <c r="H2214" s="1408">
        <v>0</v>
      </c>
      <c r="I2214" s="158">
        <v>0</v>
      </c>
      <c r="J2214" s="159">
        <v>0</v>
      </c>
      <c r="K2214" s="1408">
        <v>0</v>
      </c>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v>0</v>
      </c>
      <c r="G2217" s="174">
        <v>0</v>
      </c>
      <c r="H2217" s="1409">
        <v>0</v>
      </c>
      <c r="I2217" s="173">
        <v>0</v>
      </c>
      <c r="J2217" s="174">
        <v>0</v>
      </c>
      <c r="K2217" s="1409">
        <v>0</v>
      </c>
      <c r="L2217" s="287">
        <f>I2217+J2217+K2217</f>
        <v>0</v>
      </c>
      <c r="M2217" s="12" t="str">
        <f t="shared" si="500"/>
        <v/>
      </c>
      <c r="N2217" s="13"/>
    </row>
    <row r="2218" spans="1:14" hidden="1">
      <c r="A2218" s="23">
        <v>185</v>
      </c>
      <c r="B2218" s="272">
        <v>2200</v>
      </c>
      <c r="C2218" s="1845" t="s">
        <v>213</v>
      </c>
      <c r="D2218" s="1846"/>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299</v>
      </c>
      <c r="E2219" s="281">
        <f>F2219+G2219+H2219</f>
        <v>0</v>
      </c>
      <c r="F2219" s="152">
        <v>0</v>
      </c>
      <c r="G2219" s="153">
        <v>0</v>
      </c>
      <c r="H2219" s="1406">
        <v>0</v>
      </c>
      <c r="I2219" s="152">
        <v>0</v>
      </c>
      <c r="J2219" s="153">
        <v>0</v>
      </c>
      <c r="K2219" s="1406">
        <v>0</v>
      </c>
      <c r="L2219" s="281">
        <f>I2219+J2219+K2219</f>
        <v>0</v>
      </c>
      <c r="M2219" s="12" t="str">
        <f t="shared" si="500"/>
        <v/>
      </c>
      <c r="N2219" s="13"/>
    </row>
    <row r="2220" spans="1:14" hidden="1">
      <c r="A2220" s="23">
        <v>200</v>
      </c>
      <c r="B2220" s="292"/>
      <c r="C2220" s="285">
        <v>2224</v>
      </c>
      <c r="D2220" s="286" t="s">
        <v>214</v>
      </c>
      <c r="E2220" s="287">
        <f>F2220+G2220+H2220</f>
        <v>0</v>
      </c>
      <c r="F2220" s="173">
        <v>0</v>
      </c>
      <c r="G2220" s="174">
        <v>0</v>
      </c>
      <c r="H2220" s="1409">
        <v>0</v>
      </c>
      <c r="I2220" s="173">
        <v>0</v>
      </c>
      <c r="J2220" s="174">
        <v>0</v>
      </c>
      <c r="K2220" s="1409">
        <v>0</v>
      </c>
      <c r="L2220" s="287">
        <f>I2220+J2220+K2220</f>
        <v>0</v>
      </c>
      <c r="M2220" s="12" t="str">
        <f t="shared" si="500"/>
        <v/>
      </c>
      <c r="N2220" s="13"/>
    </row>
    <row r="2221" spans="1:14" hidden="1">
      <c r="A2221" s="23">
        <v>200</v>
      </c>
      <c r="B2221" s="272">
        <v>2500</v>
      </c>
      <c r="C2221" s="1845" t="s">
        <v>215</v>
      </c>
      <c r="D2221" s="1846"/>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849" t="s">
        <v>216</v>
      </c>
      <c r="D2222" s="1850"/>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849" t="s">
        <v>217</v>
      </c>
      <c r="D2223" s="1850"/>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849" t="s">
        <v>1643</v>
      </c>
      <c r="D2224" s="1850"/>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2078</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2079</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2080</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845" t="s">
        <v>218</v>
      </c>
      <c r="D2228" s="1846"/>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1935</v>
      </c>
      <c r="E2229" s="281">
        <f>F2229+G2229+H2229</f>
        <v>0</v>
      </c>
      <c r="F2229" s="152">
        <v>0</v>
      </c>
      <c r="G2229" s="153"/>
      <c r="H2229" s="1406"/>
      <c r="I2229" s="152">
        <v>0</v>
      </c>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1954</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v>0</v>
      </c>
      <c r="G2235" s="451">
        <v>0</v>
      </c>
      <c r="H2235" s="1416">
        <v>0</v>
      </c>
      <c r="I2235" s="450">
        <v>0</v>
      </c>
      <c r="J2235" s="451">
        <v>0</v>
      </c>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1985</v>
      </c>
      <c r="D2237" s="1759"/>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701</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2081</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1996</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845" t="s">
        <v>227</v>
      </c>
      <c r="D2243" s="1846"/>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845" t="s">
        <v>228</v>
      </c>
      <c r="D2244" s="1846"/>
      <c r="E2244" s="310">
        <f t="shared" si="517"/>
        <v>0</v>
      </c>
      <c r="F2244" s="1410">
        <v>0</v>
      </c>
      <c r="G2244" s="1411">
        <v>0</v>
      </c>
      <c r="H2244" s="1412">
        <v>0</v>
      </c>
      <c r="I2244" s="1410">
        <v>0</v>
      </c>
      <c r="J2244" s="1411">
        <v>0</v>
      </c>
      <c r="K2244" s="1412">
        <v>0</v>
      </c>
      <c r="L2244" s="310">
        <f t="shared" si="518"/>
        <v>0</v>
      </c>
      <c r="M2244" s="12" t="str">
        <f t="shared" si="516"/>
        <v/>
      </c>
      <c r="N2244" s="13"/>
    </row>
    <row r="2245" spans="1:14" hidden="1">
      <c r="A2245" s="22">
        <v>350</v>
      </c>
      <c r="B2245" s="272">
        <v>4100</v>
      </c>
      <c r="C2245" s="1845" t="s">
        <v>229</v>
      </c>
      <c r="D2245" s="1846"/>
      <c r="E2245" s="310">
        <f t="shared" si="517"/>
        <v>0</v>
      </c>
      <c r="F2245" s="1459">
        <v>0</v>
      </c>
      <c r="G2245" s="1459">
        <v>0</v>
      </c>
      <c r="H2245" s="1460">
        <v>0</v>
      </c>
      <c r="I2245" s="1606">
        <v>0</v>
      </c>
      <c r="J2245" s="1459">
        <v>0</v>
      </c>
      <c r="K2245" s="1459">
        <v>0</v>
      </c>
      <c r="L2245" s="310">
        <f t="shared" si="518"/>
        <v>0</v>
      </c>
      <c r="M2245" s="12" t="str">
        <f t="shared" si="516"/>
        <v/>
      </c>
      <c r="N2245" s="13"/>
    </row>
    <row r="2246" spans="1:14" hidden="1">
      <c r="A2246" s="23">
        <v>355</v>
      </c>
      <c r="B2246" s="272">
        <v>4200</v>
      </c>
      <c r="C2246" s="1845" t="s">
        <v>230</v>
      </c>
      <c r="D2246" s="1846"/>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v>0</v>
      </c>
      <c r="G2249" s="159">
        <v>0</v>
      </c>
      <c r="H2249" s="1408">
        <v>0</v>
      </c>
      <c r="I2249" s="158">
        <v>0</v>
      </c>
      <c r="J2249" s="159">
        <v>0</v>
      </c>
      <c r="K2249" s="1408">
        <v>0</v>
      </c>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v>0</v>
      </c>
      <c r="G2252" s="174">
        <v>0</v>
      </c>
      <c r="H2252" s="1409">
        <v>0</v>
      </c>
      <c r="I2252" s="173">
        <v>0</v>
      </c>
      <c r="J2252" s="174">
        <v>0</v>
      </c>
      <c r="K2252" s="1409">
        <v>0</v>
      </c>
      <c r="L2252" s="287">
        <f t="shared" si="521"/>
        <v>0</v>
      </c>
      <c r="M2252" s="12" t="str">
        <f t="shared" si="516"/>
        <v/>
      </c>
      <c r="N2252" s="13"/>
    </row>
    <row r="2253" spans="1:14" hidden="1">
      <c r="A2253" s="23">
        <v>395</v>
      </c>
      <c r="B2253" s="272">
        <v>4300</v>
      </c>
      <c r="C2253" s="1845" t="s">
        <v>1644</v>
      </c>
      <c r="D2253" s="1846"/>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v>0</v>
      </c>
      <c r="G2254" s="153">
        <v>0</v>
      </c>
      <c r="H2254" s="1406">
        <v>0</v>
      </c>
      <c r="I2254" s="152">
        <v>0</v>
      </c>
      <c r="J2254" s="153">
        <v>0</v>
      </c>
      <c r="K2254" s="1406">
        <v>0</v>
      </c>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845" t="s">
        <v>1641</v>
      </c>
      <c r="D2257" s="1846"/>
      <c r="E2257" s="310">
        <f t="shared" si="523"/>
        <v>0</v>
      </c>
      <c r="F2257" s="1410">
        <v>0</v>
      </c>
      <c r="G2257" s="1411">
        <v>0</v>
      </c>
      <c r="H2257" s="1412">
        <v>0</v>
      </c>
      <c r="I2257" s="1410">
        <v>0</v>
      </c>
      <c r="J2257" s="1411">
        <v>0</v>
      </c>
      <c r="K2257" s="1412">
        <v>0</v>
      </c>
      <c r="L2257" s="310">
        <f t="shared" si="524"/>
        <v>0</v>
      </c>
      <c r="M2257" s="12" t="str">
        <f t="shared" si="516"/>
        <v/>
      </c>
      <c r="N2257" s="13"/>
    </row>
    <row r="2258" spans="1:14" hidden="1">
      <c r="A2258" s="14">
        <v>401</v>
      </c>
      <c r="B2258" s="272">
        <v>4500</v>
      </c>
      <c r="C2258" s="1845" t="s">
        <v>1642</v>
      </c>
      <c r="D2258" s="1846"/>
      <c r="E2258" s="310">
        <f t="shared" si="523"/>
        <v>0</v>
      </c>
      <c r="F2258" s="1410">
        <v>0</v>
      </c>
      <c r="G2258" s="1411">
        <v>0</v>
      </c>
      <c r="H2258" s="1412">
        <v>0</v>
      </c>
      <c r="I2258" s="1410">
        <v>0</v>
      </c>
      <c r="J2258" s="1411">
        <v>0</v>
      </c>
      <c r="K2258" s="1412">
        <v>0</v>
      </c>
      <c r="L2258" s="310">
        <f t="shared" si="524"/>
        <v>0</v>
      </c>
      <c r="M2258" s="12" t="str">
        <f t="shared" si="516"/>
        <v/>
      </c>
      <c r="N2258" s="13"/>
    </row>
    <row r="2259" spans="1:14" hidden="1">
      <c r="A2259" s="40">
        <v>404</v>
      </c>
      <c r="B2259" s="272">
        <v>4600</v>
      </c>
      <c r="C2259" s="1849" t="s">
        <v>240</v>
      </c>
      <c r="D2259" s="1850"/>
      <c r="E2259" s="310">
        <f t="shared" si="523"/>
        <v>0</v>
      </c>
      <c r="F2259" s="1410">
        <v>0</v>
      </c>
      <c r="G2259" s="1411">
        <v>0</v>
      </c>
      <c r="H2259" s="1412">
        <v>0</v>
      </c>
      <c r="I2259" s="1410">
        <v>0</v>
      </c>
      <c r="J2259" s="1411">
        <v>0</v>
      </c>
      <c r="K2259" s="1412">
        <v>0</v>
      </c>
      <c r="L2259" s="310">
        <f t="shared" si="524"/>
        <v>0</v>
      </c>
      <c r="M2259" s="12" t="str">
        <f t="shared" si="516"/>
        <v/>
      </c>
      <c r="N2259" s="13"/>
    </row>
    <row r="2260" spans="1:14" hidden="1">
      <c r="A2260" s="40">
        <v>404</v>
      </c>
      <c r="B2260" s="272">
        <v>4900</v>
      </c>
      <c r="C2260" s="1845" t="s">
        <v>266</v>
      </c>
      <c r="D2260" s="1846"/>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267</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268</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843" t="s">
        <v>241</v>
      </c>
      <c r="D2263" s="1844"/>
      <c r="E2263" s="310">
        <f>F2263+G2263+H2263</f>
        <v>0</v>
      </c>
      <c r="F2263" s="1410">
        <v>0</v>
      </c>
      <c r="G2263" s="1411">
        <v>0</v>
      </c>
      <c r="H2263" s="1412">
        <v>0</v>
      </c>
      <c r="I2263" s="1410">
        <v>0</v>
      </c>
      <c r="J2263" s="1411">
        <v>0</v>
      </c>
      <c r="K2263" s="1412">
        <v>0</v>
      </c>
      <c r="L2263" s="310">
        <f>I2263+J2263+K2263</f>
        <v>0</v>
      </c>
      <c r="M2263" s="12" t="str">
        <f t="shared" si="516"/>
        <v/>
      </c>
      <c r="N2263" s="13"/>
    </row>
    <row r="2264" spans="1:14" hidden="1">
      <c r="A2264" s="23">
        <v>500</v>
      </c>
      <c r="B2264" s="365">
        <v>5200</v>
      </c>
      <c r="C2264" s="1843" t="s">
        <v>242</v>
      </c>
      <c r="D2264" s="1844"/>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v>0</v>
      </c>
      <c r="G2265" s="153">
        <v>0</v>
      </c>
      <c r="H2265" s="1406">
        <v>0</v>
      </c>
      <c r="I2265" s="152">
        <v>0</v>
      </c>
      <c r="J2265" s="153">
        <v>0</v>
      </c>
      <c r="K2265" s="1406">
        <v>0</v>
      </c>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v>0</v>
      </c>
      <c r="G2266" s="159">
        <v>0</v>
      </c>
      <c r="H2266" s="1408">
        <v>0</v>
      </c>
      <c r="I2266" s="158">
        <v>0</v>
      </c>
      <c r="J2266" s="159">
        <v>0</v>
      </c>
      <c r="K2266" s="1408">
        <v>0</v>
      </c>
      <c r="L2266" s="295">
        <f t="shared" si="528"/>
        <v>0</v>
      </c>
      <c r="M2266" s="12" t="str">
        <f t="shared" si="516"/>
        <v/>
      </c>
      <c r="N2266" s="13"/>
    </row>
    <row r="2267" spans="1:14" hidden="1">
      <c r="A2267" s="23">
        <v>515</v>
      </c>
      <c r="B2267" s="366"/>
      <c r="C2267" s="369">
        <v>5203</v>
      </c>
      <c r="D2267" s="370" t="s">
        <v>608</v>
      </c>
      <c r="E2267" s="295">
        <f t="shared" si="527"/>
        <v>0</v>
      </c>
      <c r="F2267" s="158">
        <v>0</v>
      </c>
      <c r="G2267" s="159">
        <v>0</v>
      </c>
      <c r="H2267" s="1408">
        <v>0</v>
      </c>
      <c r="I2267" s="158">
        <v>0</v>
      </c>
      <c r="J2267" s="159">
        <v>0</v>
      </c>
      <c r="K2267" s="1408">
        <v>0</v>
      </c>
      <c r="L2267" s="295">
        <f t="shared" si="528"/>
        <v>0</v>
      </c>
      <c r="M2267" s="12" t="str">
        <f t="shared" si="516"/>
        <v/>
      </c>
      <c r="N2267" s="13"/>
    </row>
    <row r="2268" spans="1:14" hidden="1">
      <c r="A2268" s="23">
        <v>520</v>
      </c>
      <c r="B2268" s="366"/>
      <c r="C2268" s="369">
        <v>5204</v>
      </c>
      <c r="D2268" s="370" t="s">
        <v>609</v>
      </c>
      <c r="E2268" s="295">
        <f t="shared" si="527"/>
        <v>0</v>
      </c>
      <c r="F2268" s="158">
        <v>0</v>
      </c>
      <c r="G2268" s="159">
        <v>0</v>
      </c>
      <c r="H2268" s="1408">
        <v>0</v>
      </c>
      <c r="I2268" s="158">
        <v>0</v>
      </c>
      <c r="J2268" s="159">
        <v>0</v>
      </c>
      <c r="K2268" s="1408">
        <v>0</v>
      </c>
      <c r="L2268" s="295">
        <f t="shared" si="528"/>
        <v>0</v>
      </c>
      <c r="M2268" s="12" t="str">
        <f t="shared" si="516"/>
        <v/>
      </c>
      <c r="N2268" s="13"/>
    </row>
    <row r="2269" spans="1:14" hidden="1">
      <c r="A2269" s="23">
        <v>525</v>
      </c>
      <c r="B2269" s="366"/>
      <c r="C2269" s="369">
        <v>5205</v>
      </c>
      <c r="D2269" s="370" t="s">
        <v>610</v>
      </c>
      <c r="E2269" s="295">
        <f t="shared" si="527"/>
        <v>0</v>
      </c>
      <c r="F2269" s="158">
        <v>0</v>
      </c>
      <c r="G2269" s="159">
        <v>0</v>
      </c>
      <c r="H2269" s="1408">
        <v>0</v>
      </c>
      <c r="I2269" s="158">
        <v>0</v>
      </c>
      <c r="J2269" s="159">
        <v>0</v>
      </c>
      <c r="K2269" s="1408">
        <v>0</v>
      </c>
      <c r="L2269" s="295">
        <f t="shared" si="528"/>
        <v>0</v>
      </c>
      <c r="M2269" s="12" t="str">
        <f t="shared" si="516"/>
        <v/>
      </c>
      <c r="N2269" s="13"/>
    </row>
    <row r="2270" spans="1:14" hidden="1">
      <c r="A2270" s="22">
        <v>635</v>
      </c>
      <c r="B2270" s="366"/>
      <c r="C2270" s="369">
        <v>5206</v>
      </c>
      <c r="D2270" s="370" t="s">
        <v>611</v>
      </c>
      <c r="E2270" s="295">
        <f t="shared" si="527"/>
        <v>0</v>
      </c>
      <c r="F2270" s="158">
        <v>0</v>
      </c>
      <c r="G2270" s="159">
        <v>0</v>
      </c>
      <c r="H2270" s="1408">
        <v>0</v>
      </c>
      <c r="I2270" s="158">
        <v>0</v>
      </c>
      <c r="J2270" s="159">
        <v>0</v>
      </c>
      <c r="K2270" s="1408">
        <v>0</v>
      </c>
      <c r="L2270" s="295">
        <f t="shared" si="528"/>
        <v>0</v>
      </c>
      <c r="M2270" s="12" t="str">
        <f t="shared" si="516"/>
        <v/>
      </c>
      <c r="N2270" s="13"/>
    </row>
    <row r="2271" spans="1:14" hidden="1">
      <c r="A2271" s="23">
        <v>640</v>
      </c>
      <c r="B2271" s="366"/>
      <c r="C2271" s="371">
        <v>5219</v>
      </c>
      <c r="D2271" s="372" t="s">
        <v>612</v>
      </c>
      <c r="E2271" s="287">
        <f t="shared" si="527"/>
        <v>0</v>
      </c>
      <c r="F2271" s="173">
        <v>0</v>
      </c>
      <c r="G2271" s="174">
        <v>0</v>
      </c>
      <c r="H2271" s="1409">
        <v>0</v>
      </c>
      <c r="I2271" s="173">
        <v>0</v>
      </c>
      <c r="J2271" s="174">
        <v>0</v>
      </c>
      <c r="K2271" s="1409">
        <v>0</v>
      </c>
      <c r="L2271" s="287">
        <f t="shared" si="528"/>
        <v>0</v>
      </c>
      <c r="M2271" s="12" t="str">
        <f t="shared" si="516"/>
        <v/>
      </c>
      <c r="N2271" s="13"/>
    </row>
    <row r="2272" spans="1:14" hidden="1">
      <c r="A2272" s="23">
        <v>645</v>
      </c>
      <c r="B2272" s="365">
        <v>5300</v>
      </c>
      <c r="C2272" s="1843" t="s">
        <v>613</v>
      </c>
      <c r="D2272" s="1844"/>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300</v>
      </c>
      <c r="E2273" s="281">
        <f>F2273+G2273+H2273</f>
        <v>0</v>
      </c>
      <c r="F2273" s="152">
        <v>0</v>
      </c>
      <c r="G2273" s="153">
        <v>0</v>
      </c>
      <c r="H2273" s="1406">
        <v>0</v>
      </c>
      <c r="I2273" s="152">
        <v>0</v>
      </c>
      <c r="J2273" s="153">
        <v>0</v>
      </c>
      <c r="K2273" s="1406">
        <v>0</v>
      </c>
      <c r="L2273" s="281">
        <f>I2273+J2273+K2273</f>
        <v>0</v>
      </c>
      <c r="M2273" s="12" t="str">
        <f t="shared" si="516"/>
        <v/>
      </c>
      <c r="N2273" s="13"/>
    </row>
    <row r="2274" spans="1:14" hidden="1">
      <c r="A2274" s="22">
        <v>655</v>
      </c>
      <c r="B2274" s="366"/>
      <c r="C2274" s="371">
        <v>5309</v>
      </c>
      <c r="D2274" s="372" t="s">
        <v>614</v>
      </c>
      <c r="E2274" s="287">
        <f>F2274+G2274+H2274</f>
        <v>0</v>
      </c>
      <c r="F2274" s="173">
        <v>0</v>
      </c>
      <c r="G2274" s="174">
        <v>0</v>
      </c>
      <c r="H2274" s="1409">
        <v>0</v>
      </c>
      <c r="I2274" s="173">
        <v>0</v>
      </c>
      <c r="J2274" s="174">
        <v>0</v>
      </c>
      <c r="K2274" s="1409">
        <v>0</v>
      </c>
      <c r="L2274" s="287">
        <f>I2274+J2274+K2274</f>
        <v>0</v>
      </c>
      <c r="M2274" s="12" t="str">
        <f t="shared" si="516"/>
        <v/>
      </c>
      <c r="N2274" s="13"/>
    </row>
    <row r="2275" spans="1:14" hidden="1">
      <c r="A2275" s="22">
        <v>665</v>
      </c>
      <c r="B2275" s="365">
        <v>5400</v>
      </c>
      <c r="C2275" s="1843" t="s">
        <v>671</v>
      </c>
      <c r="D2275" s="1844"/>
      <c r="E2275" s="310">
        <f>F2275+G2275+H2275</f>
        <v>0</v>
      </c>
      <c r="F2275" s="1410"/>
      <c r="G2275" s="1411">
        <v>0</v>
      </c>
      <c r="H2275" s="1412">
        <v>0</v>
      </c>
      <c r="I2275" s="1410">
        <v>0</v>
      </c>
      <c r="J2275" s="1411"/>
      <c r="K2275" s="1412">
        <v>0</v>
      </c>
      <c r="L2275" s="310">
        <f>I2275+J2275+K2275</f>
        <v>0</v>
      </c>
      <c r="M2275" s="12" t="str">
        <f t="shared" si="516"/>
        <v/>
      </c>
      <c r="N2275" s="13"/>
    </row>
    <row r="2276" spans="1:14" hidden="1">
      <c r="A2276" s="22">
        <v>675</v>
      </c>
      <c r="B2276" s="272">
        <v>5500</v>
      </c>
      <c r="C2276" s="1845" t="s">
        <v>672</v>
      </c>
      <c r="D2276" s="1846"/>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673</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674</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675</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676</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847" t="s">
        <v>898</v>
      </c>
      <c r="D2281" s="1848"/>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677</v>
      </c>
      <c r="E2282" s="281">
        <f>F2282+G2282+H2282</f>
        <v>0</v>
      </c>
      <c r="F2282" s="1459">
        <v>0</v>
      </c>
      <c r="G2282" s="1459">
        <v>0</v>
      </c>
      <c r="H2282" s="1460">
        <v>0</v>
      </c>
      <c r="I2282" s="1606">
        <v>0</v>
      </c>
      <c r="J2282" s="1459">
        <v>0</v>
      </c>
      <c r="K2282" s="1459">
        <v>0</v>
      </c>
      <c r="L2282" s="281">
        <f>I2282+J2282+K2282</f>
        <v>0</v>
      </c>
      <c r="M2282" s="12" t="str">
        <f t="shared" si="516"/>
        <v/>
      </c>
      <c r="N2282" s="13"/>
    </row>
    <row r="2283" spans="1:14" hidden="1">
      <c r="A2283" s="23">
        <v>720</v>
      </c>
      <c r="B2283" s="366"/>
      <c r="C2283" s="373">
        <v>5702</v>
      </c>
      <c r="D2283" s="374" t="s">
        <v>678</v>
      </c>
      <c r="E2283" s="314">
        <f>F2283+G2283+H2283</f>
        <v>0</v>
      </c>
      <c r="F2283" s="1459">
        <v>0</v>
      </c>
      <c r="G2283" s="1459">
        <v>0</v>
      </c>
      <c r="H2283" s="1460">
        <v>0</v>
      </c>
      <c r="I2283" s="1606">
        <v>0</v>
      </c>
      <c r="J2283" s="1459">
        <v>0</v>
      </c>
      <c r="K2283" s="1459">
        <v>0</v>
      </c>
      <c r="L2283" s="314">
        <f>I2283+J2283+K2283</f>
        <v>0</v>
      </c>
      <c r="M2283" s="12" t="str">
        <f t="shared" si="516"/>
        <v/>
      </c>
      <c r="N2283" s="13"/>
    </row>
    <row r="2284" spans="1:14" hidden="1">
      <c r="A2284" s="23">
        <v>725</v>
      </c>
      <c r="B2284" s="292"/>
      <c r="C2284" s="375">
        <v>4071</v>
      </c>
      <c r="D2284" s="376" t="s">
        <v>679</v>
      </c>
      <c r="E2284" s="377">
        <f>F2284+G2284+H2284</f>
        <v>0</v>
      </c>
      <c r="F2284" s="1459">
        <v>0</v>
      </c>
      <c r="G2284" s="1459">
        <v>0</v>
      </c>
      <c r="H2284" s="1460">
        <v>0</v>
      </c>
      <c r="I2284" s="1606">
        <v>0</v>
      </c>
      <c r="J2284" s="1459">
        <v>0</v>
      </c>
      <c r="K2284" s="1459">
        <v>0</v>
      </c>
      <c r="L2284" s="377">
        <f>I2284+J2284+K2284</f>
        <v>0</v>
      </c>
      <c r="M2284" s="12" t="str">
        <f t="shared" si="516"/>
        <v/>
      </c>
      <c r="N2284" s="13"/>
    </row>
    <row r="2285" spans="1:14" hidden="1">
      <c r="A2285" s="23">
        <v>730</v>
      </c>
      <c r="B2285" s="571"/>
      <c r="C2285" s="1841" t="s">
        <v>680</v>
      </c>
      <c r="D2285" s="1842"/>
      <c r="E2285" s="1426"/>
      <c r="F2285" s="1426"/>
      <c r="G2285" s="1426"/>
      <c r="H2285" s="1426"/>
      <c r="I2285" s="1426"/>
      <c r="J2285" s="1426"/>
      <c r="K2285" s="1426"/>
      <c r="L2285" s="1427"/>
      <c r="M2285" s="12" t="str">
        <f t="shared" si="516"/>
        <v/>
      </c>
      <c r="N2285" s="13"/>
    </row>
    <row r="2286" spans="1:14" hidden="1">
      <c r="A2286" s="23">
        <v>735</v>
      </c>
      <c r="B2286" s="381">
        <v>98</v>
      </c>
      <c r="C2286" s="1841" t="s">
        <v>680</v>
      </c>
      <c r="D2286" s="1842"/>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hidden="1" thickBot="1">
      <c r="A2290" s="23">
        <v>755</v>
      </c>
      <c r="B2290" s="1451"/>
      <c r="C2290" s="393" t="s">
        <v>726</v>
      </c>
      <c r="D2290" s="1420">
        <f>+B2290</f>
        <v>0</v>
      </c>
      <c r="E2290" s="395">
        <f t="shared" ref="E2290:L2290" si="531">SUM(E2172,E2175,E2181,E2189,E2190,E2208,E2212,E2218,E2221,E2222,E2223,E2224,E2228,E2237,E2243,E2244,E2245,E2246,E2253,E2257,E2258,E2259,E2260,E2263,E2264,E2272,E2275,E2276,E2281)+E2286</f>
        <v>0</v>
      </c>
      <c r="F2290" s="396">
        <f t="shared" si="531"/>
        <v>0</v>
      </c>
      <c r="G2290" s="397">
        <f t="shared" si="531"/>
        <v>0</v>
      </c>
      <c r="H2290" s="398">
        <f t="shared" si="531"/>
        <v>0</v>
      </c>
      <c r="I2290" s="396">
        <f t="shared" si="531"/>
        <v>0</v>
      </c>
      <c r="J2290" s="397">
        <f t="shared" si="531"/>
        <v>0</v>
      </c>
      <c r="K2290" s="398">
        <f t="shared" si="531"/>
        <v>0</v>
      </c>
      <c r="L2290" s="395">
        <f t="shared" si="531"/>
        <v>0</v>
      </c>
      <c r="M2290" s="1652" t="str">
        <f t="shared" si="516"/>
        <v/>
      </c>
      <c r="N2290" s="65"/>
    </row>
    <row r="2291" spans="1:14" ht="18.75" hidden="1">
      <c r="A2291" s="23">
        <v>760</v>
      </c>
      <c r="B2291" s="79" t="s">
        <v>120</v>
      </c>
      <c r="C2291" s="1"/>
      <c r="L2291" s="6"/>
      <c r="M2291" s="1652" t="str">
        <f>(IF($E2290&lt;&gt;0,$M$2,IF($L2290&lt;&gt;0,$M$2,"")))</f>
        <v/>
      </c>
      <c r="N2291" s="65"/>
    </row>
    <row r="2292" spans="1:14" ht="18.75" hidden="1">
      <c r="A2292" s="22">
        <v>765</v>
      </c>
      <c r="B2292" s="1355"/>
      <c r="C2292" s="1355"/>
      <c r="D2292" s="1356"/>
      <c r="E2292" s="1355"/>
      <c r="F2292" s="1355"/>
      <c r="G2292" s="1355"/>
      <c r="H2292" s="1355"/>
      <c r="I2292" s="1355"/>
      <c r="J2292" s="1355"/>
      <c r="K2292" s="1355"/>
      <c r="L2292" s="1357"/>
      <c r="M2292" s="1652" t="str">
        <f>(IF($E2290&lt;&gt;0,$M$2,IF($L2290&lt;&gt;0,$M$2,"")))</f>
        <v/>
      </c>
      <c r="N2292" s="65"/>
    </row>
    <row r="2293" spans="1:14" ht="18.75" hidden="1">
      <c r="A2293" s="22">
        <v>775</v>
      </c>
      <c r="B2293" s="65"/>
      <c r="C2293" s="65"/>
      <c r="D2293" s="65"/>
      <c r="E2293" s="65"/>
      <c r="F2293" s="65"/>
      <c r="G2293" s="65"/>
      <c r="H2293" s="65"/>
      <c r="I2293" s="65"/>
      <c r="J2293" s="65"/>
      <c r="K2293" s="65"/>
      <c r="L2293" s="77"/>
      <c r="M2293" s="74" t="str">
        <f>(IF(E2290&lt;&gt;0,$G$2,IF(L2290&lt;&gt;0,$G$2,"")))</f>
        <v/>
      </c>
      <c r="N2293" s="65"/>
    </row>
    <row r="2294" spans="1:14" hidden="1">
      <c r="A2294" s="23">
        <v>780</v>
      </c>
      <c r="B2294" s="6"/>
      <c r="C2294" s="6"/>
      <c r="D2294" s="517"/>
      <c r="E2294" s="38"/>
      <c r="F2294" s="38"/>
      <c r="G2294" s="38"/>
      <c r="H2294" s="38"/>
      <c r="I2294" s="38"/>
      <c r="J2294" s="38"/>
      <c r="K2294" s="38"/>
      <c r="L2294" s="38"/>
      <c r="M2294" s="7" t="str">
        <f>(IF($E2430&lt;&gt;0,$M$2,IF($L2430&lt;&gt;0,$M$2,"")))</f>
        <v/>
      </c>
    </row>
    <row r="2295" spans="1:14" hidden="1">
      <c r="A2295" s="23">
        <v>785</v>
      </c>
      <c r="B2295" s="6"/>
      <c r="C2295" s="1353"/>
      <c r="D2295" s="1354"/>
      <c r="E2295" s="38"/>
      <c r="F2295" s="38"/>
      <c r="G2295" s="38"/>
      <c r="H2295" s="38"/>
      <c r="I2295" s="38"/>
      <c r="J2295" s="38"/>
      <c r="K2295" s="38"/>
      <c r="L2295" s="38"/>
      <c r="M2295" s="7" t="str">
        <f>(IF($E2430&lt;&gt;0,$M$2,IF($L2430&lt;&gt;0,$M$2,"")))</f>
        <v/>
      </c>
    </row>
    <row r="2296" spans="1:14" hidden="1">
      <c r="A2296" s="23">
        <v>790</v>
      </c>
      <c r="B2296" s="1865" t="str">
        <f>$B$7</f>
        <v>ОТЧЕТНИ ДАННИ ПО ЕБК ЗА ИЗПЪЛНЕНИЕТО НА БЮДЖЕТА</v>
      </c>
      <c r="C2296" s="1866"/>
      <c r="D2296" s="1866"/>
      <c r="E2296" s="242"/>
      <c r="F2296" s="242"/>
      <c r="G2296" s="237"/>
      <c r="H2296" s="237"/>
      <c r="I2296" s="237"/>
      <c r="J2296" s="237"/>
      <c r="K2296" s="237"/>
      <c r="L2296" s="237"/>
      <c r="M2296" s="7" t="str">
        <f>(IF($E2430&lt;&gt;0,$M$2,IF($L2430&lt;&gt;0,$M$2,"")))</f>
        <v/>
      </c>
    </row>
    <row r="2297" spans="1:14" hidden="1">
      <c r="A2297" s="23">
        <v>795</v>
      </c>
      <c r="B2297" s="228"/>
      <c r="C2297" s="391"/>
      <c r="D2297" s="400"/>
      <c r="E2297" s="406" t="s">
        <v>457</v>
      </c>
      <c r="F2297" s="406" t="s">
        <v>819</v>
      </c>
      <c r="G2297" s="237"/>
      <c r="H2297" s="1350" t="s">
        <v>1234</v>
      </c>
      <c r="I2297" s="1351"/>
      <c r="J2297" s="1352"/>
      <c r="K2297" s="237"/>
      <c r="L2297" s="237"/>
      <c r="M2297" s="7" t="str">
        <f>(IF($E2430&lt;&gt;0,$M$2,IF($L2430&lt;&gt;0,$M$2,"")))</f>
        <v/>
      </c>
    </row>
    <row r="2298" spans="1:14" ht="18.75" hidden="1">
      <c r="A2298" s="22">
        <v>805</v>
      </c>
      <c r="B2298" s="1867" t="str">
        <f>$B$9</f>
        <v>ДГ Радост Каблешково</v>
      </c>
      <c r="C2298" s="1868"/>
      <c r="D2298" s="1869"/>
      <c r="E2298" s="115">
        <f>$E$9</f>
        <v>45658</v>
      </c>
      <c r="F2298" s="226">
        <f>$F$9</f>
        <v>45747</v>
      </c>
      <c r="G2298" s="237"/>
      <c r="H2298" s="237"/>
      <c r="I2298" s="237"/>
      <c r="J2298" s="237"/>
      <c r="K2298" s="237"/>
      <c r="L2298" s="237"/>
      <c r="M2298" s="7" t="str">
        <f>(IF($E2430&lt;&gt;0,$M$2,IF($L2430&lt;&gt;0,$M$2,"")))</f>
        <v/>
      </c>
    </row>
    <row r="2299" spans="1:14" hidden="1">
      <c r="A2299" s="23">
        <v>810</v>
      </c>
      <c r="B2299" s="227" t="str">
        <f>$B$10</f>
        <v>(наименование на разпоредителя с бюджет)</v>
      </c>
      <c r="C2299" s="228"/>
      <c r="D2299" s="229"/>
      <c r="E2299" s="237"/>
      <c r="F2299" s="237"/>
      <c r="G2299" s="237"/>
      <c r="H2299" s="237"/>
      <c r="I2299" s="237"/>
      <c r="J2299" s="237"/>
      <c r="K2299" s="237"/>
      <c r="L2299" s="237"/>
      <c r="M2299" s="7" t="str">
        <f>(IF($E2430&lt;&gt;0,$M$2,IF($L2430&lt;&gt;0,$M$2,"")))</f>
        <v/>
      </c>
    </row>
    <row r="2300" spans="1:14" hidden="1">
      <c r="A2300" s="23">
        <v>815</v>
      </c>
      <c r="B2300" s="227"/>
      <c r="C2300" s="228"/>
      <c r="D2300" s="229"/>
      <c r="E2300" s="237"/>
      <c r="F2300" s="237"/>
      <c r="G2300" s="237"/>
      <c r="H2300" s="237"/>
      <c r="I2300" s="237"/>
      <c r="J2300" s="237"/>
      <c r="K2300" s="237"/>
      <c r="L2300" s="237"/>
      <c r="M2300" s="7" t="str">
        <f>(IF($E2430&lt;&gt;0,$M$2,IF($L2430&lt;&gt;0,$M$2,"")))</f>
        <v/>
      </c>
    </row>
    <row r="2301" spans="1:14" ht="19.5" hidden="1">
      <c r="A2301" s="28">
        <v>525</v>
      </c>
      <c r="B2301" s="1870" t="str">
        <f>$B$12</f>
        <v>Поморие</v>
      </c>
      <c r="C2301" s="1871"/>
      <c r="D2301" s="1872"/>
      <c r="E2301" s="410" t="s">
        <v>874</v>
      </c>
      <c r="F2301" s="1348" t="str">
        <f>$F$12</f>
        <v>5207</v>
      </c>
      <c r="G2301" s="237"/>
      <c r="H2301" s="237"/>
      <c r="I2301" s="237"/>
      <c r="J2301" s="237"/>
      <c r="K2301" s="237"/>
      <c r="L2301" s="237"/>
      <c r="M2301" s="7" t="str">
        <f>(IF($E2430&lt;&gt;0,$M$2,IF($L2430&lt;&gt;0,$M$2,"")))</f>
        <v/>
      </c>
    </row>
    <row r="2302" spans="1:14" hidden="1">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t="str">
        <f>(IF($E2430&lt;&gt;0,$M$2,IF($L2430&lt;&gt;0,$M$2,"")))</f>
        <v/>
      </c>
    </row>
    <row r="2303" spans="1:14" ht="19.5" hidden="1">
      <c r="A2303" s="23">
        <v>821</v>
      </c>
      <c r="B2303" s="236"/>
      <c r="C2303" s="237"/>
      <c r="D2303" s="124" t="s">
        <v>875</v>
      </c>
      <c r="E2303" s="238">
        <f>$E$15</f>
        <v>0</v>
      </c>
      <c r="F2303" s="414" t="str">
        <f>$F$15</f>
        <v>БЮДЖЕТ</v>
      </c>
      <c r="G2303" s="218"/>
      <c r="H2303" s="218"/>
      <c r="I2303" s="218"/>
      <c r="J2303" s="218"/>
      <c r="K2303" s="218"/>
      <c r="L2303" s="218"/>
      <c r="M2303" s="7" t="str">
        <f>(IF($E2430&lt;&gt;0,$M$2,IF($L2430&lt;&gt;0,$M$2,"")))</f>
        <v/>
      </c>
    </row>
    <row r="2304" spans="1:14" hidden="1">
      <c r="A2304" s="23">
        <v>822</v>
      </c>
      <c r="B2304" s="228"/>
      <c r="C2304" s="391"/>
      <c r="D2304" s="400"/>
      <c r="E2304" s="237"/>
      <c r="F2304" s="409"/>
      <c r="G2304" s="409"/>
      <c r="H2304" s="409"/>
      <c r="I2304" s="409"/>
      <c r="J2304" s="409"/>
      <c r="K2304" s="409"/>
      <c r="L2304" s="1365" t="s">
        <v>458</v>
      </c>
      <c r="M2304" s="7" t="str">
        <f>(IF($E2430&lt;&gt;0,$M$2,IF($L2430&lt;&gt;0,$M$2,"")))</f>
        <v/>
      </c>
    </row>
    <row r="2305" spans="1:14" ht="24.95" hidden="1" customHeight="1">
      <c r="A2305" s="23">
        <v>823</v>
      </c>
      <c r="B2305" s="247"/>
      <c r="C2305" s="248"/>
      <c r="D2305" s="249" t="s">
        <v>698</v>
      </c>
      <c r="E2305" s="1853" t="str">
        <f>CONCATENATE("Уточнен план ",$C$3)</f>
        <v>Уточнен план 2025</v>
      </c>
      <c r="F2305" s="1854"/>
      <c r="G2305" s="1854"/>
      <c r="H2305" s="1855"/>
      <c r="I2305" s="1856" t="str">
        <f>CONCATENATE("Отчет ",$C$3)</f>
        <v>Отчет 2025</v>
      </c>
      <c r="J2305" s="1857"/>
      <c r="K2305" s="1857"/>
      <c r="L2305" s="1858"/>
      <c r="M2305" s="7" t="str">
        <f>(IF($E2430&lt;&gt;0,$M$2,IF($L2430&lt;&gt;0,$M$2,"")))</f>
        <v/>
      </c>
    </row>
    <row r="2306" spans="1:14" ht="54.95" hidden="1" customHeight="1" thickBot="1">
      <c r="A2306" s="23">
        <v>825</v>
      </c>
      <c r="B2306" s="250" t="s">
        <v>62</v>
      </c>
      <c r="C2306" s="251" t="s">
        <v>459</v>
      </c>
      <c r="D2306" s="252" t="s">
        <v>699</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570" t="str">
        <f>$L$20</f>
        <v>ОТЧЕТ                                    ОБЩО</v>
      </c>
      <c r="M2306" s="7" t="str">
        <f>(IF($E2430&lt;&gt;0,$M$2,IF($L2430&lt;&gt;0,$M$2,"")))</f>
        <v/>
      </c>
    </row>
    <row r="2307" spans="1:14" ht="18.75" hidden="1">
      <c r="A2307" s="23"/>
      <c r="B2307" s="258"/>
      <c r="C2307" s="259"/>
      <c r="D2307" s="260" t="s">
        <v>728</v>
      </c>
      <c r="E2307" s="1442" t="str">
        <f>$E$21</f>
        <v>(1)</v>
      </c>
      <c r="F2307" s="143" t="str">
        <f>$F$21</f>
        <v>(2)</v>
      </c>
      <c r="G2307" s="144" t="str">
        <f>$G$21</f>
        <v>(3)</v>
      </c>
      <c r="H2307" s="145" t="str">
        <f>$H$21</f>
        <v>(4)</v>
      </c>
      <c r="I2307" s="261" t="str">
        <f>$I$21</f>
        <v>(5)</v>
      </c>
      <c r="J2307" s="262" t="str">
        <f>$J$21</f>
        <v>(6)</v>
      </c>
      <c r="K2307" s="263" t="str">
        <f>$K$21</f>
        <v>(7)</v>
      </c>
      <c r="L2307" s="264" t="str">
        <f>$L$21</f>
        <v>(8)</v>
      </c>
      <c r="M2307" s="7" t="str">
        <f>(IF($E2430&lt;&gt;0,$M$2,IF($L2430&lt;&gt;0,$M$2,"")))</f>
        <v/>
      </c>
    </row>
    <row r="2308" spans="1:14" hidden="1">
      <c r="A2308" s="23"/>
      <c r="B2308" s="1439"/>
      <c r="C2308" s="1540" t="e">
        <f>VLOOKUP(D2308,OP_LIST2,2,FALSE)</f>
        <v>#N/A</v>
      </c>
      <c r="D2308" s="1445"/>
      <c r="E2308" s="389"/>
      <c r="F2308" s="1429"/>
      <c r="G2308" s="1430"/>
      <c r="H2308" s="1431"/>
      <c r="I2308" s="1429"/>
      <c r="J2308" s="1430"/>
      <c r="K2308" s="1431"/>
      <c r="L2308" s="1428"/>
      <c r="M2308" s="7" t="str">
        <f>(IF($E2430&lt;&gt;0,$M$2,IF($L2430&lt;&gt;0,$M$2,"")))</f>
        <v/>
      </c>
    </row>
    <row r="2309" spans="1:14" hidden="1">
      <c r="A2309" s="23"/>
      <c r="B2309" s="1608" t="s">
        <v>2003</v>
      </c>
      <c r="C2309" s="1446">
        <f>VLOOKUP(D2310,EBK_DEIN2,2,FALSE)</f>
        <v>3326</v>
      </c>
      <c r="D2309" s="1445" t="s">
        <v>777</v>
      </c>
      <c r="E2309" s="389"/>
      <c r="F2309" s="1432"/>
      <c r="G2309" s="1433"/>
      <c r="H2309" s="1434"/>
      <c r="I2309" s="1432"/>
      <c r="J2309" s="1433"/>
      <c r="K2309" s="1434"/>
      <c r="L2309" s="1428"/>
      <c r="M2309" s="7" t="str">
        <f>(IF($E2430&lt;&gt;0,$M$2,IF($L2430&lt;&gt;0,$M$2,"")))</f>
        <v/>
      </c>
    </row>
    <row r="2310" spans="1:14" hidden="1">
      <c r="A2310" s="23"/>
      <c r="B2310" s="1438"/>
      <c r="C2310" s="1531">
        <f>+C2309</f>
        <v>3326</v>
      </c>
      <c r="D2310" s="1440" t="s">
        <v>1944</v>
      </c>
      <c r="E2310" s="389"/>
      <c r="F2310" s="1432"/>
      <c r="G2310" s="1433"/>
      <c r="H2310" s="1434"/>
      <c r="I2310" s="1432"/>
      <c r="J2310" s="1433"/>
      <c r="K2310" s="1434"/>
      <c r="L2310" s="1428"/>
      <c r="M2310" s="7" t="str">
        <f>(IF($E2430&lt;&gt;0,$M$2,IF($L2430&lt;&gt;0,$M$2,"")))</f>
        <v/>
      </c>
    </row>
    <row r="2311" spans="1:14" hidden="1">
      <c r="A2311" s="23"/>
      <c r="B2311" s="1443"/>
      <c r="C2311" s="1441"/>
      <c r="D2311" s="1444" t="s">
        <v>700</v>
      </c>
      <c r="E2311" s="389"/>
      <c r="F2311" s="1435"/>
      <c r="G2311" s="1436"/>
      <c r="H2311" s="1437"/>
      <c r="I2311" s="1435"/>
      <c r="J2311" s="1436"/>
      <c r="K2311" s="1437"/>
      <c r="L2311" s="1428"/>
      <c r="M2311" s="7" t="str">
        <f>(IF($E2430&lt;&gt;0,$M$2,IF($L2430&lt;&gt;0,$M$2,"")))</f>
        <v/>
      </c>
    </row>
    <row r="2312" spans="1:14" hidden="1">
      <c r="A2312" s="23"/>
      <c r="B2312" s="272">
        <v>100</v>
      </c>
      <c r="C2312" s="1859" t="s">
        <v>729</v>
      </c>
      <c r="D2312" s="1860"/>
      <c r="E2312" s="273">
        <f t="shared" ref="E2312:L2312" si="532">SUM(E2313:E2314)</f>
        <v>0</v>
      </c>
      <c r="F2312" s="274">
        <f t="shared" si="532"/>
        <v>0</v>
      </c>
      <c r="G2312" s="275">
        <f t="shared" si="532"/>
        <v>0</v>
      </c>
      <c r="H2312" s="276">
        <f>SUM(H2313:H2314)</f>
        <v>0</v>
      </c>
      <c r="I2312" s="274">
        <f t="shared" si="532"/>
        <v>0</v>
      </c>
      <c r="J2312" s="275">
        <f t="shared" si="532"/>
        <v>0</v>
      </c>
      <c r="K2312" s="276">
        <f t="shared" si="532"/>
        <v>0</v>
      </c>
      <c r="L2312" s="273">
        <f t="shared" si="532"/>
        <v>0</v>
      </c>
      <c r="M2312" s="12" t="str">
        <f>(IF($E2312&lt;&gt;0,$M$2,IF($L2312&lt;&gt;0,$M$2,"")))</f>
        <v/>
      </c>
      <c r="N2312" s="13"/>
    </row>
    <row r="2313" spans="1:14" hidden="1">
      <c r="A2313" s="23"/>
      <c r="B2313" s="278"/>
      <c r="C2313" s="279">
        <v>101</v>
      </c>
      <c r="D2313" s="280" t="s">
        <v>730</v>
      </c>
      <c r="E2313" s="281">
        <f>F2313+G2313+H2313</f>
        <v>0</v>
      </c>
      <c r="F2313" s="152">
        <v>0</v>
      </c>
      <c r="G2313" s="153">
        <v>0</v>
      </c>
      <c r="H2313" s="1406">
        <v>0</v>
      </c>
      <c r="I2313" s="152">
        <v>0</v>
      </c>
      <c r="J2313" s="153">
        <v>0</v>
      </c>
      <c r="K2313" s="1406">
        <v>0</v>
      </c>
      <c r="L2313" s="281">
        <f>I2313+J2313+K2313</f>
        <v>0</v>
      </c>
      <c r="M2313" s="12" t="str">
        <f t="shared" ref="M2313:M2376" si="533">(IF($E2313&lt;&gt;0,$M$2,IF($L2313&lt;&gt;0,$M$2,"")))</f>
        <v/>
      </c>
      <c r="N2313" s="13"/>
    </row>
    <row r="2314" spans="1:14" hidden="1">
      <c r="A2314" s="10"/>
      <c r="B2314" s="278"/>
      <c r="C2314" s="285">
        <v>102</v>
      </c>
      <c r="D2314" s="286" t="s">
        <v>731</v>
      </c>
      <c r="E2314" s="287">
        <f>F2314+G2314+H2314</f>
        <v>0</v>
      </c>
      <c r="F2314" s="173">
        <v>0</v>
      </c>
      <c r="G2314" s="174">
        <v>0</v>
      </c>
      <c r="H2314" s="1409">
        <v>0</v>
      </c>
      <c r="I2314" s="173">
        <v>0</v>
      </c>
      <c r="J2314" s="174">
        <v>0</v>
      </c>
      <c r="K2314" s="1409">
        <v>0</v>
      </c>
      <c r="L2314" s="287">
        <f>I2314+J2314+K2314</f>
        <v>0</v>
      </c>
      <c r="M2314" s="12" t="str">
        <f t="shared" si="533"/>
        <v/>
      </c>
      <c r="N2314" s="13"/>
    </row>
    <row r="2315" spans="1:14" hidden="1">
      <c r="A2315" s="10"/>
      <c r="B2315" s="272">
        <v>200</v>
      </c>
      <c r="C2315" s="1851" t="s">
        <v>732</v>
      </c>
      <c r="D2315" s="1852"/>
      <c r="E2315" s="273">
        <f t="shared" ref="E2315:L2315" si="534">SUM(E2316:E2320)</f>
        <v>0</v>
      </c>
      <c r="F2315" s="274">
        <f t="shared" si="534"/>
        <v>0</v>
      </c>
      <c r="G2315" s="275">
        <f t="shared" si="534"/>
        <v>0</v>
      </c>
      <c r="H2315" s="276">
        <f>SUM(H2316:H2320)</f>
        <v>0</v>
      </c>
      <c r="I2315" s="274">
        <f t="shared" si="534"/>
        <v>0</v>
      </c>
      <c r="J2315" s="275">
        <f t="shared" si="534"/>
        <v>0</v>
      </c>
      <c r="K2315" s="276">
        <f t="shared" si="534"/>
        <v>0</v>
      </c>
      <c r="L2315" s="273">
        <f t="shared" si="534"/>
        <v>0</v>
      </c>
      <c r="M2315" s="12" t="str">
        <f t="shared" si="533"/>
        <v/>
      </c>
      <c r="N2315" s="13"/>
    </row>
    <row r="2316" spans="1:14" hidden="1">
      <c r="A2316" s="10"/>
      <c r="B2316" s="291"/>
      <c r="C2316" s="279">
        <v>201</v>
      </c>
      <c r="D2316" s="280" t="s">
        <v>733</v>
      </c>
      <c r="E2316" s="281">
        <f>F2316+G2316+H2316</f>
        <v>0</v>
      </c>
      <c r="F2316" s="152">
        <v>0</v>
      </c>
      <c r="G2316" s="153">
        <v>0</v>
      </c>
      <c r="H2316" s="1406">
        <v>0</v>
      </c>
      <c r="I2316" s="152">
        <v>0</v>
      </c>
      <c r="J2316" s="153">
        <v>0</v>
      </c>
      <c r="K2316" s="1406">
        <v>0</v>
      </c>
      <c r="L2316" s="281">
        <f>I2316+J2316+K2316</f>
        <v>0</v>
      </c>
      <c r="M2316" s="12" t="str">
        <f t="shared" si="533"/>
        <v/>
      </c>
      <c r="N2316" s="13"/>
    </row>
    <row r="2317" spans="1:14" hidden="1">
      <c r="A2317" s="10"/>
      <c r="B2317" s="292"/>
      <c r="C2317" s="293">
        <v>202</v>
      </c>
      <c r="D2317" s="294" t="s">
        <v>734</v>
      </c>
      <c r="E2317" s="295">
        <f>F2317+G2317+H2317</f>
        <v>0</v>
      </c>
      <c r="F2317" s="158">
        <v>0</v>
      </c>
      <c r="G2317" s="159">
        <v>0</v>
      </c>
      <c r="H2317" s="1408">
        <v>0</v>
      </c>
      <c r="I2317" s="158">
        <v>0</v>
      </c>
      <c r="J2317" s="159">
        <v>0</v>
      </c>
      <c r="K2317" s="1408">
        <v>0</v>
      </c>
      <c r="L2317" s="295">
        <f>I2317+J2317+K2317</f>
        <v>0</v>
      </c>
      <c r="M2317" s="12" t="str">
        <f t="shared" si="533"/>
        <v/>
      </c>
      <c r="N2317" s="13"/>
    </row>
    <row r="2318" spans="1:14" ht="31.5" hidden="1">
      <c r="A2318" s="10"/>
      <c r="B2318" s="299"/>
      <c r="C2318" s="293">
        <v>205</v>
      </c>
      <c r="D2318" s="294" t="s">
        <v>585</v>
      </c>
      <c r="E2318" s="295">
        <f>F2318+G2318+H2318</f>
        <v>0</v>
      </c>
      <c r="F2318" s="158">
        <v>0</v>
      </c>
      <c r="G2318" s="159">
        <v>0</v>
      </c>
      <c r="H2318" s="1408">
        <v>0</v>
      </c>
      <c r="I2318" s="158">
        <v>0</v>
      </c>
      <c r="J2318" s="159">
        <v>0</v>
      </c>
      <c r="K2318" s="1408">
        <v>0</v>
      </c>
      <c r="L2318" s="295">
        <f>I2318+J2318+K2318</f>
        <v>0</v>
      </c>
      <c r="M2318" s="12" t="str">
        <f t="shared" si="533"/>
        <v/>
      </c>
      <c r="N2318" s="13"/>
    </row>
    <row r="2319" spans="1:14" hidden="1">
      <c r="A2319" s="10"/>
      <c r="B2319" s="299"/>
      <c r="C2319" s="293">
        <v>208</v>
      </c>
      <c r="D2319" s="300" t="s">
        <v>586</v>
      </c>
      <c r="E2319" s="295">
        <f>F2319+G2319+H2319</f>
        <v>0</v>
      </c>
      <c r="F2319" s="158">
        <v>0</v>
      </c>
      <c r="G2319" s="159">
        <v>0</v>
      </c>
      <c r="H2319" s="1408">
        <v>0</v>
      </c>
      <c r="I2319" s="158">
        <v>0</v>
      </c>
      <c r="J2319" s="159">
        <v>0</v>
      </c>
      <c r="K2319" s="1408">
        <v>0</v>
      </c>
      <c r="L2319" s="295">
        <f>I2319+J2319+K2319</f>
        <v>0</v>
      </c>
      <c r="M2319" s="12" t="str">
        <f t="shared" si="533"/>
        <v/>
      </c>
      <c r="N2319" s="13"/>
    </row>
    <row r="2320" spans="1:14" hidden="1">
      <c r="A2320" s="10"/>
      <c r="B2320" s="291"/>
      <c r="C2320" s="285">
        <v>209</v>
      </c>
      <c r="D2320" s="301" t="s">
        <v>587</v>
      </c>
      <c r="E2320" s="287">
        <f>F2320+G2320+H2320</f>
        <v>0</v>
      </c>
      <c r="F2320" s="173">
        <v>0</v>
      </c>
      <c r="G2320" s="174">
        <v>0</v>
      </c>
      <c r="H2320" s="1409">
        <v>0</v>
      </c>
      <c r="I2320" s="173">
        <v>0</v>
      </c>
      <c r="J2320" s="174">
        <v>0</v>
      </c>
      <c r="K2320" s="1409">
        <v>0</v>
      </c>
      <c r="L2320" s="287">
        <f>I2320+J2320+K2320</f>
        <v>0</v>
      </c>
      <c r="M2320" s="12" t="str">
        <f t="shared" si="533"/>
        <v/>
      </c>
      <c r="N2320" s="13"/>
    </row>
    <row r="2321" spans="1:14" hidden="1">
      <c r="A2321" s="10"/>
      <c r="B2321" s="272">
        <v>500</v>
      </c>
      <c r="C2321" s="1861" t="s">
        <v>188</v>
      </c>
      <c r="D2321" s="1862"/>
      <c r="E2321" s="273">
        <f t="shared" ref="E2321:L2321" si="535">SUM(E2322:E2328)</f>
        <v>0</v>
      </c>
      <c r="F2321" s="274">
        <f t="shared" si="535"/>
        <v>0</v>
      </c>
      <c r="G2321" s="275">
        <f t="shared" si="535"/>
        <v>0</v>
      </c>
      <c r="H2321" s="276">
        <f>SUM(H2322:H2328)</f>
        <v>0</v>
      </c>
      <c r="I2321" s="274">
        <f t="shared" si="535"/>
        <v>0</v>
      </c>
      <c r="J2321" s="275">
        <f t="shared" si="535"/>
        <v>0</v>
      </c>
      <c r="K2321" s="276">
        <f t="shared" si="535"/>
        <v>0</v>
      </c>
      <c r="L2321" s="273">
        <f t="shared" si="535"/>
        <v>0</v>
      </c>
      <c r="M2321" s="12" t="str">
        <f t="shared" si="533"/>
        <v/>
      </c>
      <c r="N2321" s="13"/>
    </row>
    <row r="2322" spans="1:14" ht="18" hidden="1" customHeight="1">
      <c r="A2322" s="10"/>
      <c r="B2322" s="291"/>
      <c r="C2322" s="302">
        <v>551</v>
      </c>
      <c r="D2322" s="303" t="s">
        <v>189</v>
      </c>
      <c r="E2322" s="281">
        <f t="shared" ref="E2322:E2329" si="536">F2322+G2322+H2322</f>
        <v>0</v>
      </c>
      <c r="F2322" s="152">
        <v>0</v>
      </c>
      <c r="G2322" s="153">
        <v>0</v>
      </c>
      <c r="H2322" s="1406">
        <v>0</v>
      </c>
      <c r="I2322" s="152">
        <v>0</v>
      </c>
      <c r="J2322" s="153">
        <v>0</v>
      </c>
      <c r="K2322" s="1406">
        <v>0</v>
      </c>
      <c r="L2322" s="281">
        <f t="shared" ref="L2322:L2329" si="537">I2322+J2322+K2322</f>
        <v>0</v>
      </c>
      <c r="M2322" s="12" t="str">
        <f t="shared" si="533"/>
        <v/>
      </c>
      <c r="N2322" s="13"/>
    </row>
    <row r="2323" spans="1:14" hidden="1">
      <c r="A2323" s="10"/>
      <c r="B2323" s="291"/>
      <c r="C2323" s="304">
        <v>552</v>
      </c>
      <c r="D2323" s="305" t="s">
        <v>893</v>
      </c>
      <c r="E2323" s="295">
        <f t="shared" si="536"/>
        <v>0</v>
      </c>
      <c r="F2323" s="158">
        <v>0</v>
      </c>
      <c r="G2323" s="159">
        <v>0</v>
      </c>
      <c r="H2323" s="1408">
        <v>0</v>
      </c>
      <c r="I2323" s="158">
        <v>0</v>
      </c>
      <c r="J2323" s="159">
        <v>0</v>
      </c>
      <c r="K2323" s="1408">
        <v>0</v>
      </c>
      <c r="L2323" s="295">
        <f t="shared" si="537"/>
        <v>0</v>
      </c>
      <c r="M2323" s="12" t="str">
        <f t="shared" si="533"/>
        <v/>
      </c>
      <c r="N2323" s="13"/>
    </row>
    <row r="2324" spans="1:14" hidden="1">
      <c r="A2324" s="10"/>
      <c r="B2324" s="306"/>
      <c r="C2324" s="304">
        <v>558</v>
      </c>
      <c r="D2324" s="307" t="s">
        <v>855</v>
      </c>
      <c r="E2324" s="295">
        <f>F2324+G2324+H2324</f>
        <v>0</v>
      </c>
      <c r="F2324" s="484">
        <v>0</v>
      </c>
      <c r="G2324" s="485">
        <v>0</v>
      </c>
      <c r="H2324" s="160">
        <v>0</v>
      </c>
      <c r="I2324" s="484">
        <v>0</v>
      </c>
      <c r="J2324" s="485">
        <v>0</v>
      </c>
      <c r="K2324" s="160">
        <v>0</v>
      </c>
      <c r="L2324" s="295">
        <f>I2324+J2324+K2324</f>
        <v>0</v>
      </c>
      <c r="M2324" s="12" t="str">
        <f t="shared" si="533"/>
        <v/>
      </c>
      <c r="N2324" s="13"/>
    </row>
    <row r="2325" spans="1:14" hidden="1">
      <c r="A2325" s="10"/>
      <c r="B2325" s="306"/>
      <c r="C2325" s="304">
        <v>560</v>
      </c>
      <c r="D2325" s="307" t="s">
        <v>190</v>
      </c>
      <c r="E2325" s="295">
        <f t="shared" si="536"/>
        <v>0</v>
      </c>
      <c r="F2325" s="158">
        <v>0</v>
      </c>
      <c r="G2325" s="159">
        <v>0</v>
      </c>
      <c r="H2325" s="1408">
        <v>0</v>
      </c>
      <c r="I2325" s="158">
        <v>0</v>
      </c>
      <c r="J2325" s="159">
        <v>0</v>
      </c>
      <c r="K2325" s="1408">
        <v>0</v>
      </c>
      <c r="L2325" s="295">
        <f t="shared" si="537"/>
        <v>0</v>
      </c>
      <c r="M2325" s="12" t="str">
        <f t="shared" si="533"/>
        <v/>
      </c>
      <c r="N2325" s="13"/>
    </row>
    <row r="2326" spans="1:14" hidden="1">
      <c r="A2326" s="10"/>
      <c r="B2326" s="306"/>
      <c r="C2326" s="304">
        <v>580</v>
      </c>
      <c r="D2326" s="305" t="s">
        <v>191</v>
      </c>
      <c r="E2326" s="295">
        <f t="shared" si="536"/>
        <v>0</v>
      </c>
      <c r="F2326" s="158">
        <v>0</v>
      </c>
      <c r="G2326" s="159">
        <v>0</v>
      </c>
      <c r="H2326" s="1408">
        <v>0</v>
      </c>
      <c r="I2326" s="158">
        <v>0</v>
      </c>
      <c r="J2326" s="159">
        <v>0</v>
      </c>
      <c r="K2326" s="1408">
        <v>0</v>
      </c>
      <c r="L2326" s="295">
        <f t="shared" si="537"/>
        <v>0</v>
      </c>
      <c r="M2326" s="12" t="str">
        <f t="shared" si="533"/>
        <v/>
      </c>
      <c r="N2326" s="13"/>
    </row>
    <row r="2327" spans="1:14" hidden="1">
      <c r="A2327" s="10"/>
      <c r="B2327" s="291"/>
      <c r="C2327" s="304">
        <v>588</v>
      </c>
      <c r="D2327" s="305" t="s">
        <v>857</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863" t="s">
        <v>193</v>
      </c>
      <c r="D2329" s="1864"/>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851" t="s">
        <v>194</v>
      </c>
      <c r="D2330" s="1852"/>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v>0</v>
      </c>
      <c r="G2331" s="153">
        <v>0</v>
      </c>
      <c r="H2331" s="1406">
        <v>0</v>
      </c>
      <c r="I2331" s="152">
        <v>0</v>
      </c>
      <c r="J2331" s="153">
        <v>0</v>
      </c>
      <c r="K2331" s="1406">
        <v>0</v>
      </c>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v>0</v>
      </c>
      <c r="G2332" s="159">
        <v>0</v>
      </c>
      <c r="H2332" s="1408">
        <v>0</v>
      </c>
      <c r="I2332" s="158">
        <v>0</v>
      </c>
      <c r="J2332" s="159">
        <v>0</v>
      </c>
      <c r="K2332" s="1408">
        <v>0</v>
      </c>
      <c r="L2332" s="295">
        <f t="shared" si="540"/>
        <v>0</v>
      </c>
      <c r="M2332" s="12" t="str">
        <f t="shared" si="533"/>
        <v/>
      </c>
      <c r="N2332" s="13"/>
    </row>
    <row r="2333" spans="1:14" hidden="1">
      <c r="A2333" s="23">
        <v>40</v>
      </c>
      <c r="B2333" s="292"/>
      <c r="C2333" s="293">
        <v>1013</v>
      </c>
      <c r="D2333" s="294" t="s">
        <v>197</v>
      </c>
      <c r="E2333" s="295">
        <f t="shared" si="539"/>
        <v>0</v>
      </c>
      <c r="F2333" s="158">
        <v>0</v>
      </c>
      <c r="G2333" s="159">
        <v>0</v>
      </c>
      <c r="H2333" s="1408">
        <v>0</v>
      </c>
      <c r="I2333" s="158">
        <v>0</v>
      </c>
      <c r="J2333" s="159">
        <v>0</v>
      </c>
      <c r="K2333" s="1408">
        <v>0</v>
      </c>
      <c r="L2333" s="295">
        <f t="shared" si="540"/>
        <v>0</v>
      </c>
      <c r="M2333" s="12" t="str">
        <f t="shared" si="533"/>
        <v/>
      </c>
      <c r="N2333" s="13"/>
    </row>
    <row r="2334" spans="1:14" hidden="1">
      <c r="A2334" s="23">
        <v>45</v>
      </c>
      <c r="B2334" s="292"/>
      <c r="C2334" s="293">
        <v>1014</v>
      </c>
      <c r="D2334" s="294" t="s">
        <v>198</v>
      </c>
      <c r="E2334" s="295">
        <f t="shared" si="539"/>
        <v>0</v>
      </c>
      <c r="F2334" s="158">
        <v>0</v>
      </c>
      <c r="G2334" s="159">
        <v>0</v>
      </c>
      <c r="H2334" s="1408">
        <v>0</v>
      </c>
      <c r="I2334" s="158">
        <v>0</v>
      </c>
      <c r="J2334" s="159">
        <v>0</v>
      </c>
      <c r="K2334" s="1408">
        <v>0</v>
      </c>
      <c r="L2334" s="295">
        <f t="shared" si="540"/>
        <v>0</v>
      </c>
      <c r="M2334" s="12" t="str">
        <f t="shared" si="533"/>
        <v/>
      </c>
      <c r="N2334" s="13"/>
    </row>
    <row r="2335" spans="1:14" hidden="1">
      <c r="A2335" s="23">
        <v>50</v>
      </c>
      <c r="B2335" s="292"/>
      <c r="C2335" s="293">
        <v>1015</v>
      </c>
      <c r="D2335" s="294" t="s">
        <v>199</v>
      </c>
      <c r="E2335" s="295">
        <f t="shared" si="539"/>
        <v>0</v>
      </c>
      <c r="F2335" s="158">
        <v>0</v>
      </c>
      <c r="G2335" s="159">
        <v>0</v>
      </c>
      <c r="H2335" s="1408">
        <v>0</v>
      </c>
      <c r="I2335" s="158">
        <v>0</v>
      </c>
      <c r="J2335" s="159">
        <v>0</v>
      </c>
      <c r="K2335" s="1408">
        <v>0</v>
      </c>
      <c r="L2335" s="295">
        <f t="shared" si="540"/>
        <v>0</v>
      </c>
      <c r="M2335" s="12" t="str">
        <f t="shared" si="533"/>
        <v/>
      </c>
      <c r="N2335" s="13"/>
    </row>
    <row r="2336" spans="1:14" hidden="1">
      <c r="A2336" s="23">
        <v>55</v>
      </c>
      <c r="B2336" s="292"/>
      <c r="C2336" s="312">
        <v>1016</v>
      </c>
      <c r="D2336" s="313" t="s">
        <v>200</v>
      </c>
      <c r="E2336" s="314">
        <f t="shared" si="539"/>
        <v>0</v>
      </c>
      <c r="F2336" s="164">
        <v>0</v>
      </c>
      <c r="G2336" s="165">
        <v>0</v>
      </c>
      <c r="H2336" s="1407">
        <v>0</v>
      </c>
      <c r="I2336" s="164">
        <v>0</v>
      </c>
      <c r="J2336" s="165">
        <v>0</v>
      </c>
      <c r="K2336" s="1407">
        <v>0</v>
      </c>
      <c r="L2336" s="314">
        <f t="shared" si="540"/>
        <v>0</v>
      </c>
      <c r="M2336" s="12" t="str">
        <f t="shared" si="533"/>
        <v/>
      </c>
      <c r="N2336" s="13"/>
    </row>
    <row r="2337" spans="1:14" hidden="1">
      <c r="A2337" s="23">
        <v>60</v>
      </c>
      <c r="B2337" s="278"/>
      <c r="C2337" s="318">
        <v>1020</v>
      </c>
      <c r="D2337" s="319" t="s">
        <v>201</v>
      </c>
      <c r="E2337" s="320">
        <f t="shared" si="539"/>
        <v>0</v>
      </c>
      <c r="F2337" s="450">
        <v>0</v>
      </c>
      <c r="G2337" s="451">
        <v>0</v>
      </c>
      <c r="H2337" s="1416">
        <v>0</v>
      </c>
      <c r="I2337" s="450">
        <v>0</v>
      </c>
      <c r="J2337" s="451">
        <v>0</v>
      </c>
      <c r="K2337" s="1416">
        <v>0</v>
      </c>
      <c r="L2337" s="320">
        <f t="shared" si="540"/>
        <v>0</v>
      </c>
      <c r="M2337" s="12" t="str">
        <f t="shared" si="533"/>
        <v/>
      </c>
      <c r="N2337" s="13"/>
    </row>
    <row r="2338" spans="1:14" hidden="1">
      <c r="A2338" s="22">
        <v>65</v>
      </c>
      <c r="B2338" s="292"/>
      <c r="C2338" s="324">
        <v>1030</v>
      </c>
      <c r="D2338" s="325" t="s">
        <v>202</v>
      </c>
      <c r="E2338" s="326">
        <f t="shared" si="539"/>
        <v>0</v>
      </c>
      <c r="F2338" s="445">
        <v>0</v>
      </c>
      <c r="G2338" s="446">
        <v>0</v>
      </c>
      <c r="H2338" s="1413">
        <v>0</v>
      </c>
      <c r="I2338" s="445">
        <v>0</v>
      </c>
      <c r="J2338" s="446">
        <v>0</v>
      </c>
      <c r="K2338" s="1413">
        <v>0</v>
      </c>
      <c r="L2338" s="326">
        <f t="shared" si="540"/>
        <v>0</v>
      </c>
      <c r="M2338" s="12" t="str">
        <f t="shared" si="533"/>
        <v/>
      </c>
      <c r="N2338" s="13"/>
    </row>
    <row r="2339" spans="1:14" hidden="1">
      <c r="A2339" s="23">
        <v>70</v>
      </c>
      <c r="B2339" s="292"/>
      <c r="C2339" s="318">
        <v>1051</v>
      </c>
      <c r="D2339" s="331" t="s">
        <v>203</v>
      </c>
      <c r="E2339" s="320">
        <f t="shared" si="539"/>
        <v>0</v>
      </c>
      <c r="F2339" s="450">
        <v>0</v>
      </c>
      <c r="G2339" s="451">
        <v>0</v>
      </c>
      <c r="H2339" s="1416">
        <v>0</v>
      </c>
      <c r="I2339" s="450">
        <v>0</v>
      </c>
      <c r="J2339" s="451">
        <v>0</v>
      </c>
      <c r="K2339" s="1416">
        <v>0</v>
      </c>
      <c r="L2339" s="320">
        <f t="shared" si="540"/>
        <v>0</v>
      </c>
      <c r="M2339" s="12" t="str">
        <f t="shared" si="533"/>
        <v/>
      </c>
      <c r="N2339" s="13"/>
    </row>
    <row r="2340" spans="1:14" hidden="1">
      <c r="A2340" s="23">
        <v>75</v>
      </c>
      <c r="B2340" s="292"/>
      <c r="C2340" s="293">
        <v>1052</v>
      </c>
      <c r="D2340" s="294" t="s">
        <v>204</v>
      </c>
      <c r="E2340" s="295">
        <f t="shared" si="539"/>
        <v>0</v>
      </c>
      <c r="F2340" s="158">
        <v>0</v>
      </c>
      <c r="G2340" s="159"/>
      <c r="H2340" s="1408"/>
      <c r="I2340" s="158">
        <v>0</v>
      </c>
      <c r="J2340" s="159"/>
      <c r="K2340" s="1408"/>
      <c r="L2340" s="295">
        <f t="shared" si="540"/>
        <v>0</v>
      </c>
      <c r="M2340" s="12" t="str">
        <f t="shared" si="533"/>
        <v/>
      </c>
      <c r="N2340" s="13"/>
    </row>
    <row r="2341" spans="1:14" hidden="1">
      <c r="A2341" s="23">
        <v>80</v>
      </c>
      <c r="B2341" s="292"/>
      <c r="C2341" s="324">
        <v>1053</v>
      </c>
      <c r="D2341" s="325" t="s">
        <v>858</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v>0</v>
      </c>
      <c r="G2342" s="451">
        <v>0</v>
      </c>
      <c r="H2342" s="1416">
        <v>0</v>
      </c>
      <c r="I2342" s="450">
        <v>0</v>
      </c>
      <c r="J2342" s="451">
        <v>0</v>
      </c>
      <c r="K2342" s="1416">
        <v>0</v>
      </c>
      <c r="L2342" s="320">
        <f t="shared" si="540"/>
        <v>0</v>
      </c>
      <c r="M2342" s="12" t="str">
        <f t="shared" si="533"/>
        <v/>
      </c>
      <c r="N2342" s="13"/>
    </row>
    <row r="2343" spans="1:14" hidden="1">
      <c r="A2343" s="23">
        <v>85</v>
      </c>
      <c r="B2343" s="292"/>
      <c r="C2343" s="324">
        <v>1063</v>
      </c>
      <c r="D2343" s="332" t="s">
        <v>786</v>
      </c>
      <c r="E2343" s="326">
        <f t="shared" si="539"/>
        <v>0</v>
      </c>
      <c r="F2343" s="445">
        <v>0</v>
      </c>
      <c r="G2343" s="446">
        <v>0</v>
      </c>
      <c r="H2343" s="1413">
        <v>0</v>
      </c>
      <c r="I2343" s="445">
        <v>0</v>
      </c>
      <c r="J2343" s="446">
        <v>0</v>
      </c>
      <c r="K2343" s="1413">
        <v>0</v>
      </c>
      <c r="L2343" s="326">
        <f t="shared" si="540"/>
        <v>0</v>
      </c>
      <c r="M2343" s="12" t="str">
        <f t="shared" si="533"/>
        <v/>
      </c>
      <c r="N2343" s="13"/>
    </row>
    <row r="2344" spans="1:14" hidden="1">
      <c r="A2344" s="23">
        <v>90</v>
      </c>
      <c r="B2344" s="292"/>
      <c r="C2344" s="333">
        <v>1069</v>
      </c>
      <c r="D2344" s="334" t="s">
        <v>206</v>
      </c>
      <c r="E2344" s="335">
        <f t="shared" si="539"/>
        <v>0</v>
      </c>
      <c r="F2344" s="589">
        <v>0</v>
      </c>
      <c r="G2344" s="590">
        <v>0</v>
      </c>
      <c r="H2344" s="1415">
        <v>0</v>
      </c>
      <c r="I2344" s="589">
        <v>0</v>
      </c>
      <c r="J2344" s="590">
        <v>0</v>
      </c>
      <c r="K2344" s="1415">
        <v>0</v>
      </c>
      <c r="L2344" s="335">
        <f t="shared" si="540"/>
        <v>0</v>
      </c>
      <c r="M2344" s="12" t="str">
        <f t="shared" si="533"/>
        <v/>
      </c>
      <c r="N2344" s="13"/>
    </row>
    <row r="2345" spans="1:14" hidden="1">
      <c r="A2345" s="23">
        <v>90</v>
      </c>
      <c r="B2345" s="278"/>
      <c r="C2345" s="318">
        <v>1091</v>
      </c>
      <c r="D2345" s="331" t="s">
        <v>894</v>
      </c>
      <c r="E2345" s="320">
        <f t="shared" si="539"/>
        <v>0</v>
      </c>
      <c r="F2345" s="450">
        <v>0</v>
      </c>
      <c r="G2345" s="451">
        <v>0</v>
      </c>
      <c r="H2345" s="1416">
        <v>0</v>
      </c>
      <c r="I2345" s="450">
        <v>0</v>
      </c>
      <c r="J2345" s="451">
        <v>0</v>
      </c>
      <c r="K2345" s="1416">
        <v>0</v>
      </c>
      <c r="L2345" s="320">
        <f t="shared" si="540"/>
        <v>0</v>
      </c>
      <c r="M2345" s="12" t="str">
        <f t="shared" si="533"/>
        <v/>
      </c>
      <c r="N2345" s="13"/>
    </row>
    <row r="2346" spans="1:14" hidden="1">
      <c r="A2346" s="22">
        <v>115</v>
      </c>
      <c r="B2346" s="292"/>
      <c r="C2346" s="293">
        <v>1092</v>
      </c>
      <c r="D2346" s="294" t="s">
        <v>298</v>
      </c>
      <c r="E2346" s="295">
        <f t="shared" si="539"/>
        <v>0</v>
      </c>
      <c r="F2346" s="158">
        <v>0</v>
      </c>
      <c r="G2346" s="159">
        <v>0</v>
      </c>
      <c r="H2346" s="1408">
        <v>0</v>
      </c>
      <c r="I2346" s="158">
        <v>0</v>
      </c>
      <c r="J2346" s="159">
        <v>0</v>
      </c>
      <c r="K2346" s="1408">
        <v>0</v>
      </c>
      <c r="L2346" s="295">
        <f t="shared" si="540"/>
        <v>0</v>
      </c>
      <c r="M2346" s="12" t="str">
        <f t="shared" si="533"/>
        <v/>
      </c>
      <c r="N2346" s="13"/>
    </row>
    <row r="2347" spans="1:14" hidden="1">
      <c r="A2347" s="22">
        <v>125</v>
      </c>
      <c r="B2347" s="292"/>
      <c r="C2347" s="285">
        <v>1098</v>
      </c>
      <c r="D2347" s="339" t="s">
        <v>207</v>
      </c>
      <c r="E2347" s="287">
        <f t="shared" si="539"/>
        <v>0</v>
      </c>
      <c r="F2347" s="173">
        <v>0</v>
      </c>
      <c r="G2347" s="174">
        <v>0</v>
      </c>
      <c r="H2347" s="1409">
        <v>0</v>
      </c>
      <c r="I2347" s="173">
        <v>0</v>
      </c>
      <c r="J2347" s="174">
        <v>0</v>
      </c>
      <c r="K2347" s="1409">
        <v>0</v>
      </c>
      <c r="L2347" s="287">
        <f t="shared" si="540"/>
        <v>0</v>
      </c>
      <c r="M2347" s="12" t="str">
        <f t="shared" si="533"/>
        <v/>
      </c>
      <c r="N2347" s="13"/>
    </row>
    <row r="2348" spans="1:14" hidden="1">
      <c r="A2348" s="23">
        <v>130</v>
      </c>
      <c r="B2348" s="272">
        <v>1900</v>
      </c>
      <c r="C2348" s="1845" t="s">
        <v>265</v>
      </c>
      <c r="D2348" s="1846"/>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895</v>
      </c>
      <c r="E2349" s="281">
        <f>F2349+G2349+H2349</f>
        <v>0</v>
      </c>
      <c r="F2349" s="152">
        <v>0</v>
      </c>
      <c r="G2349" s="153">
        <v>0</v>
      </c>
      <c r="H2349" s="1406">
        <v>0</v>
      </c>
      <c r="I2349" s="152">
        <v>0</v>
      </c>
      <c r="J2349" s="153">
        <v>0</v>
      </c>
      <c r="K2349" s="1406">
        <v>0</v>
      </c>
      <c r="L2349" s="281">
        <f>I2349+J2349+K2349</f>
        <v>0</v>
      </c>
      <c r="M2349" s="12" t="str">
        <f t="shared" si="533"/>
        <v/>
      </c>
      <c r="N2349" s="13"/>
    </row>
    <row r="2350" spans="1:14" hidden="1">
      <c r="A2350" s="23">
        <v>140</v>
      </c>
      <c r="B2350" s="341"/>
      <c r="C2350" s="293">
        <v>1981</v>
      </c>
      <c r="D2350" s="342" t="s">
        <v>896</v>
      </c>
      <c r="E2350" s="295">
        <f>F2350+G2350+H2350</f>
        <v>0</v>
      </c>
      <c r="F2350" s="158">
        <v>0</v>
      </c>
      <c r="G2350" s="159">
        <v>0</v>
      </c>
      <c r="H2350" s="1408">
        <v>0</v>
      </c>
      <c r="I2350" s="158">
        <v>0</v>
      </c>
      <c r="J2350" s="159">
        <v>0</v>
      </c>
      <c r="K2350" s="1408">
        <v>0</v>
      </c>
      <c r="L2350" s="295">
        <f>I2350+J2350+K2350</f>
        <v>0</v>
      </c>
      <c r="M2350" s="12" t="str">
        <f t="shared" si="533"/>
        <v/>
      </c>
      <c r="N2350" s="13"/>
    </row>
    <row r="2351" spans="1:14" hidden="1">
      <c r="A2351" s="23">
        <v>145</v>
      </c>
      <c r="B2351" s="292"/>
      <c r="C2351" s="285">
        <v>1991</v>
      </c>
      <c r="D2351" s="343" t="s">
        <v>897</v>
      </c>
      <c r="E2351" s="287">
        <f>F2351+G2351+H2351</f>
        <v>0</v>
      </c>
      <c r="F2351" s="173"/>
      <c r="G2351" s="174">
        <v>0</v>
      </c>
      <c r="H2351" s="1409">
        <v>0</v>
      </c>
      <c r="I2351" s="173"/>
      <c r="J2351" s="174">
        <v>0</v>
      </c>
      <c r="K2351" s="1409">
        <v>0</v>
      </c>
      <c r="L2351" s="287">
        <f>I2351+J2351+K2351</f>
        <v>0</v>
      </c>
      <c r="M2351" s="12" t="str">
        <f t="shared" si="533"/>
        <v/>
      </c>
      <c r="N2351" s="13"/>
    </row>
    <row r="2352" spans="1:14" hidden="1">
      <c r="A2352" s="23">
        <v>150</v>
      </c>
      <c r="B2352" s="272">
        <v>2100</v>
      </c>
      <c r="C2352" s="1845" t="s">
        <v>707</v>
      </c>
      <c r="D2352" s="1846"/>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v>0</v>
      </c>
      <c r="G2353" s="153">
        <v>0</v>
      </c>
      <c r="H2353" s="1406">
        <v>0</v>
      </c>
      <c r="I2353" s="152">
        <v>0</v>
      </c>
      <c r="J2353" s="153">
        <v>0</v>
      </c>
      <c r="K2353" s="1406">
        <v>0</v>
      </c>
      <c r="L2353" s="281">
        <f>I2353+J2353+K2353</f>
        <v>0</v>
      </c>
      <c r="M2353" s="12" t="str">
        <f t="shared" si="533"/>
        <v/>
      </c>
      <c r="N2353" s="13"/>
    </row>
    <row r="2354" spans="1:14" hidden="1">
      <c r="A2354" s="23">
        <v>160</v>
      </c>
      <c r="B2354" s="341"/>
      <c r="C2354" s="293">
        <v>2120</v>
      </c>
      <c r="D2354" s="300" t="s">
        <v>209</v>
      </c>
      <c r="E2354" s="295">
        <f>F2354+G2354+H2354</f>
        <v>0</v>
      </c>
      <c r="F2354" s="158">
        <v>0</v>
      </c>
      <c r="G2354" s="159">
        <v>0</v>
      </c>
      <c r="H2354" s="1408">
        <v>0</v>
      </c>
      <c r="I2354" s="158">
        <v>0</v>
      </c>
      <c r="J2354" s="159">
        <v>0</v>
      </c>
      <c r="K2354" s="1408">
        <v>0</v>
      </c>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v>0</v>
      </c>
      <c r="G2357" s="174">
        <v>0</v>
      </c>
      <c r="H2357" s="1409">
        <v>0</v>
      </c>
      <c r="I2357" s="173">
        <v>0</v>
      </c>
      <c r="J2357" s="174">
        <v>0</v>
      </c>
      <c r="K2357" s="1409">
        <v>0</v>
      </c>
      <c r="L2357" s="287">
        <f>I2357+J2357+K2357</f>
        <v>0</v>
      </c>
      <c r="M2357" s="12" t="str">
        <f t="shared" si="533"/>
        <v/>
      </c>
      <c r="N2357" s="13"/>
    </row>
    <row r="2358" spans="1:14" hidden="1">
      <c r="A2358" s="23">
        <v>185</v>
      </c>
      <c r="B2358" s="272">
        <v>2200</v>
      </c>
      <c r="C2358" s="1845" t="s">
        <v>213</v>
      </c>
      <c r="D2358" s="1846"/>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299</v>
      </c>
      <c r="E2359" s="281">
        <f>F2359+G2359+H2359</f>
        <v>0</v>
      </c>
      <c r="F2359" s="152">
        <v>0</v>
      </c>
      <c r="G2359" s="153">
        <v>0</v>
      </c>
      <c r="H2359" s="1406">
        <v>0</v>
      </c>
      <c r="I2359" s="152">
        <v>0</v>
      </c>
      <c r="J2359" s="153">
        <v>0</v>
      </c>
      <c r="K2359" s="1406">
        <v>0</v>
      </c>
      <c r="L2359" s="281">
        <f>I2359+J2359+K2359</f>
        <v>0</v>
      </c>
      <c r="M2359" s="12" t="str">
        <f t="shared" si="533"/>
        <v/>
      </c>
      <c r="N2359" s="13"/>
    </row>
    <row r="2360" spans="1:14" hidden="1">
      <c r="A2360" s="23">
        <v>200</v>
      </c>
      <c r="B2360" s="292"/>
      <c r="C2360" s="285">
        <v>2224</v>
      </c>
      <c r="D2360" s="286" t="s">
        <v>214</v>
      </c>
      <c r="E2360" s="287">
        <f>F2360+G2360+H2360</f>
        <v>0</v>
      </c>
      <c r="F2360" s="173">
        <v>0</v>
      </c>
      <c r="G2360" s="174">
        <v>0</v>
      </c>
      <c r="H2360" s="1409">
        <v>0</v>
      </c>
      <c r="I2360" s="173">
        <v>0</v>
      </c>
      <c r="J2360" s="174">
        <v>0</v>
      </c>
      <c r="K2360" s="1409">
        <v>0</v>
      </c>
      <c r="L2360" s="287">
        <f>I2360+J2360+K2360</f>
        <v>0</v>
      </c>
      <c r="M2360" s="12" t="str">
        <f t="shared" si="533"/>
        <v/>
      </c>
      <c r="N2360" s="13"/>
    </row>
    <row r="2361" spans="1:14" hidden="1">
      <c r="A2361" s="23">
        <v>200</v>
      </c>
      <c r="B2361" s="272">
        <v>2500</v>
      </c>
      <c r="C2361" s="1845" t="s">
        <v>215</v>
      </c>
      <c r="D2361" s="1846"/>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849" t="s">
        <v>216</v>
      </c>
      <c r="D2362" s="1850"/>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849" t="s">
        <v>217</v>
      </c>
      <c r="D2363" s="1850"/>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849" t="s">
        <v>1643</v>
      </c>
      <c r="D2364" s="1850"/>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2078</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2079</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2080</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845" t="s">
        <v>218</v>
      </c>
      <c r="D2368" s="1846"/>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1935</v>
      </c>
      <c r="E2369" s="281">
        <f>F2369+G2369+H2369</f>
        <v>0</v>
      </c>
      <c r="F2369" s="152">
        <v>0</v>
      </c>
      <c r="G2369" s="153"/>
      <c r="H2369" s="1406"/>
      <c r="I2369" s="152">
        <v>0</v>
      </c>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1954</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1985</v>
      </c>
      <c r="D2377" s="1759"/>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701</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2081</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1996</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845" t="s">
        <v>227</v>
      </c>
      <c r="D2383" s="1846"/>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845" t="s">
        <v>228</v>
      </c>
      <c r="D2384" s="1846"/>
      <c r="E2384" s="310">
        <f t="shared" si="550"/>
        <v>0</v>
      </c>
      <c r="F2384" s="1410">
        <v>0</v>
      </c>
      <c r="G2384" s="1411">
        <v>0</v>
      </c>
      <c r="H2384" s="1412">
        <v>0</v>
      </c>
      <c r="I2384" s="1410">
        <v>0</v>
      </c>
      <c r="J2384" s="1411">
        <v>0</v>
      </c>
      <c r="K2384" s="1412">
        <v>0</v>
      </c>
      <c r="L2384" s="310">
        <f t="shared" si="551"/>
        <v>0</v>
      </c>
      <c r="M2384" s="12" t="str">
        <f t="shared" si="549"/>
        <v/>
      </c>
      <c r="N2384" s="13"/>
    </row>
    <row r="2385" spans="1:14" hidden="1">
      <c r="A2385" s="22">
        <v>350</v>
      </c>
      <c r="B2385" s="272">
        <v>4100</v>
      </c>
      <c r="C2385" s="1845" t="s">
        <v>229</v>
      </c>
      <c r="D2385" s="1846"/>
      <c r="E2385" s="310">
        <f t="shared" si="550"/>
        <v>0</v>
      </c>
      <c r="F2385" s="1459">
        <v>0</v>
      </c>
      <c r="G2385" s="1459">
        <v>0</v>
      </c>
      <c r="H2385" s="1460">
        <v>0</v>
      </c>
      <c r="I2385" s="1606">
        <v>0</v>
      </c>
      <c r="J2385" s="1459">
        <v>0</v>
      </c>
      <c r="K2385" s="1459">
        <v>0</v>
      </c>
      <c r="L2385" s="310">
        <f t="shared" si="551"/>
        <v>0</v>
      </c>
      <c r="M2385" s="12" t="str">
        <f t="shared" si="549"/>
        <v/>
      </c>
      <c r="N2385" s="13"/>
    </row>
    <row r="2386" spans="1:14" hidden="1">
      <c r="A2386" s="23">
        <v>355</v>
      </c>
      <c r="B2386" s="272">
        <v>4200</v>
      </c>
      <c r="C2386" s="1845" t="s">
        <v>230</v>
      </c>
      <c r="D2386" s="1846"/>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v>0</v>
      </c>
      <c r="G2389" s="159">
        <v>0</v>
      </c>
      <c r="H2389" s="1408">
        <v>0</v>
      </c>
      <c r="I2389" s="158">
        <v>0</v>
      </c>
      <c r="J2389" s="159">
        <v>0</v>
      </c>
      <c r="K2389" s="1408">
        <v>0</v>
      </c>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v>0</v>
      </c>
      <c r="G2392" s="174">
        <v>0</v>
      </c>
      <c r="H2392" s="1409">
        <v>0</v>
      </c>
      <c r="I2392" s="173">
        <v>0</v>
      </c>
      <c r="J2392" s="174">
        <v>0</v>
      </c>
      <c r="K2392" s="1409">
        <v>0</v>
      </c>
      <c r="L2392" s="287">
        <f t="shared" si="554"/>
        <v>0</v>
      </c>
      <c r="M2392" s="12" t="str">
        <f t="shared" si="549"/>
        <v/>
      </c>
      <c r="N2392" s="13"/>
    </row>
    <row r="2393" spans="1:14" hidden="1">
      <c r="A2393" s="23">
        <v>395</v>
      </c>
      <c r="B2393" s="272">
        <v>4300</v>
      </c>
      <c r="C2393" s="1845" t="s">
        <v>1644</v>
      </c>
      <c r="D2393" s="1846"/>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v>0</v>
      </c>
      <c r="G2394" s="153">
        <v>0</v>
      </c>
      <c r="H2394" s="1406">
        <v>0</v>
      </c>
      <c r="I2394" s="152">
        <v>0</v>
      </c>
      <c r="J2394" s="153">
        <v>0</v>
      </c>
      <c r="K2394" s="1406">
        <v>0</v>
      </c>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845" t="s">
        <v>1641</v>
      </c>
      <c r="D2397" s="1846"/>
      <c r="E2397" s="310">
        <f t="shared" si="556"/>
        <v>0</v>
      </c>
      <c r="F2397" s="1410">
        <v>0</v>
      </c>
      <c r="G2397" s="1411">
        <v>0</v>
      </c>
      <c r="H2397" s="1412">
        <v>0</v>
      </c>
      <c r="I2397" s="1410">
        <v>0</v>
      </c>
      <c r="J2397" s="1411">
        <v>0</v>
      </c>
      <c r="K2397" s="1412">
        <v>0</v>
      </c>
      <c r="L2397" s="310">
        <f t="shared" si="557"/>
        <v>0</v>
      </c>
      <c r="M2397" s="12" t="str">
        <f t="shared" si="549"/>
        <v/>
      </c>
      <c r="N2397" s="13"/>
    </row>
    <row r="2398" spans="1:14" hidden="1">
      <c r="A2398" s="14">
        <v>401</v>
      </c>
      <c r="B2398" s="272">
        <v>4500</v>
      </c>
      <c r="C2398" s="1845" t="s">
        <v>1642</v>
      </c>
      <c r="D2398" s="1846"/>
      <c r="E2398" s="310">
        <f t="shared" si="556"/>
        <v>0</v>
      </c>
      <c r="F2398" s="1410">
        <v>0</v>
      </c>
      <c r="G2398" s="1411">
        <v>0</v>
      </c>
      <c r="H2398" s="1412">
        <v>0</v>
      </c>
      <c r="I2398" s="1410">
        <v>0</v>
      </c>
      <c r="J2398" s="1411">
        <v>0</v>
      </c>
      <c r="K2398" s="1412">
        <v>0</v>
      </c>
      <c r="L2398" s="310">
        <f t="shared" si="557"/>
        <v>0</v>
      </c>
      <c r="M2398" s="12" t="str">
        <f t="shared" si="549"/>
        <v/>
      </c>
      <c r="N2398" s="13"/>
    </row>
    <row r="2399" spans="1:14" hidden="1">
      <c r="A2399" s="40">
        <v>404</v>
      </c>
      <c r="B2399" s="272">
        <v>4600</v>
      </c>
      <c r="C2399" s="1849" t="s">
        <v>240</v>
      </c>
      <c r="D2399" s="1850"/>
      <c r="E2399" s="310">
        <f t="shared" si="556"/>
        <v>0</v>
      </c>
      <c r="F2399" s="1410">
        <v>0</v>
      </c>
      <c r="G2399" s="1411">
        <v>0</v>
      </c>
      <c r="H2399" s="1412">
        <v>0</v>
      </c>
      <c r="I2399" s="1410">
        <v>0</v>
      </c>
      <c r="J2399" s="1411">
        <v>0</v>
      </c>
      <c r="K2399" s="1412">
        <v>0</v>
      </c>
      <c r="L2399" s="310">
        <f t="shared" si="557"/>
        <v>0</v>
      </c>
      <c r="M2399" s="12" t="str">
        <f t="shared" si="549"/>
        <v/>
      </c>
      <c r="N2399" s="13"/>
    </row>
    <row r="2400" spans="1:14" hidden="1">
      <c r="A2400" s="40">
        <v>404</v>
      </c>
      <c r="B2400" s="272">
        <v>4900</v>
      </c>
      <c r="C2400" s="1845" t="s">
        <v>266</v>
      </c>
      <c r="D2400" s="1846"/>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267</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268</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843" t="s">
        <v>241</v>
      </c>
      <c r="D2403" s="1844"/>
      <c r="E2403" s="310">
        <f>F2403+G2403+H2403</f>
        <v>0</v>
      </c>
      <c r="F2403" s="1410">
        <v>0</v>
      </c>
      <c r="G2403" s="1411">
        <v>0</v>
      </c>
      <c r="H2403" s="1412">
        <v>0</v>
      </c>
      <c r="I2403" s="1410">
        <v>0</v>
      </c>
      <c r="J2403" s="1411">
        <v>0</v>
      </c>
      <c r="K2403" s="1412">
        <v>0</v>
      </c>
      <c r="L2403" s="310">
        <f>I2403+J2403+K2403</f>
        <v>0</v>
      </c>
      <c r="M2403" s="12" t="str">
        <f t="shared" si="549"/>
        <v/>
      </c>
      <c r="N2403" s="13"/>
    </row>
    <row r="2404" spans="1:14" hidden="1">
      <c r="A2404" s="23">
        <v>500</v>
      </c>
      <c r="B2404" s="365">
        <v>5200</v>
      </c>
      <c r="C2404" s="1843" t="s">
        <v>242</v>
      </c>
      <c r="D2404" s="1844"/>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v>0</v>
      </c>
      <c r="G2405" s="153">
        <v>0</v>
      </c>
      <c r="H2405" s="1406">
        <v>0</v>
      </c>
      <c r="I2405" s="152">
        <v>0</v>
      </c>
      <c r="J2405" s="153">
        <v>0</v>
      </c>
      <c r="K2405" s="1406">
        <v>0</v>
      </c>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v>0</v>
      </c>
      <c r="G2406" s="159">
        <v>0</v>
      </c>
      <c r="H2406" s="1408">
        <v>0</v>
      </c>
      <c r="I2406" s="158">
        <v>0</v>
      </c>
      <c r="J2406" s="159">
        <v>0</v>
      </c>
      <c r="K2406" s="1408">
        <v>0</v>
      </c>
      <c r="L2406" s="295">
        <f t="shared" si="561"/>
        <v>0</v>
      </c>
      <c r="M2406" s="12" t="str">
        <f t="shared" si="549"/>
        <v/>
      </c>
      <c r="N2406" s="13"/>
    </row>
    <row r="2407" spans="1:14" hidden="1">
      <c r="A2407" s="23">
        <v>515</v>
      </c>
      <c r="B2407" s="366"/>
      <c r="C2407" s="369">
        <v>5203</v>
      </c>
      <c r="D2407" s="370" t="s">
        <v>608</v>
      </c>
      <c r="E2407" s="295">
        <f t="shared" si="560"/>
        <v>0</v>
      </c>
      <c r="F2407" s="158">
        <v>0</v>
      </c>
      <c r="G2407" s="159">
        <v>0</v>
      </c>
      <c r="H2407" s="1408">
        <v>0</v>
      </c>
      <c r="I2407" s="158">
        <v>0</v>
      </c>
      <c r="J2407" s="159">
        <v>0</v>
      </c>
      <c r="K2407" s="1408">
        <v>0</v>
      </c>
      <c r="L2407" s="295">
        <f t="shared" si="561"/>
        <v>0</v>
      </c>
      <c r="M2407" s="12" t="str">
        <f t="shared" si="549"/>
        <v/>
      </c>
      <c r="N2407" s="13"/>
    </row>
    <row r="2408" spans="1:14" hidden="1">
      <c r="A2408" s="23">
        <v>520</v>
      </c>
      <c r="B2408" s="366"/>
      <c r="C2408" s="369">
        <v>5204</v>
      </c>
      <c r="D2408" s="370" t="s">
        <v>609</v>
      </c>
      <c r="E2408" s="295">
        <f t="shared" si="560"/>
        <v>0</v>
      </c>
      <c r="F2408" s="158">
        <v>0</v>
      </c>
      <c r="G2408" s="159">
        <v>0</v>
      </c>
      <c r="H2408" s="1408">
        <v>0</v>
      </c>
      <c r="I2408" s="158">
        <v>0</v>
      </c>
      <c r="J2408" s="159">
        <v>0</v>
      </c>
      <c r="K2408" s="1408">
        <v>0</v>
      </c>
      <c r="L2408" s="295">
        <f t="shared" si="561"/>
        <v>0</v>
      </c>
      <c r="M2408" s="12" t="str">
        <f t="shared" si="549"/>
        <v/>
      </c>
      <c r="N2408" s="13"/>
    </row>
    <row r="2409" spans="1:14" hidden="1">
      <c r="A2409" s="23">
        <v>525</v>
      </c>
      <c r="B2409" s="366"/>
      <c r="C2409" s="369">
        <v>5205</v>
      </c>
      <c r="D2409" s="370" t="s">
        <v>610</v>
      </c>
      <c r="E2409" s="295">
        <f t="shared" si="560"/>
        <v>0</v>
      </c>
      <c r="F2409" s="158">
        <v>0</v>
      </c>
      <c r="G2409" s="159">
        <v>0</v>
      </c>
      <c r="H2409" s="1408">
        <v>0</v>
      </c>
      <c r="I2409" s="158">
        <v>0</v>
      </c>
      <c r="J2409" s="159">
        <v>0</v>
      </c>
      <c r="K2409" s="1408">
        <v>0</v>
      </c>
      <c r="L2409" s="295">
        <f t="shared" si="561"/>
        <v>0</v>
      </c>
      <c r="M2409" s="12" t="str">
        <f t="shared" si="549"/>
        <v/>
      </c>
      <c r="N2409" s="13"/>
    </row>
    <row r="2410" spans="1:14" hidden="1">
      <c r="A2410" s="22">
        <v>635</v>
      </c>
      <c r="B2410" s="366"/>
      <c r="C2410" s="369">
        <v>5206</v>
      </c>
      <c r="D2410" s="370" t="s">
        <v>611</v>
      </c>
      <c r="E2410" s="295">
        <f t="shared" si="560"/>
        <v>0</v>
      </c>
      <c r="F2410" s="158">
        <v>0</v>
      </c>
      <c r="G2410" s="159">
        <v>0</v>
      </c>
      <c r="H2410" s="1408">
        <v>0</v>
      </c>
      <c r="I2410" s="158">
        <v>0</v>
      </c>
      <c r="J2410" s="159">
        <v>0</v>
      </c>
      <c r="K2410" s="1408">
        <v>0</v>
      </c>
      <c r="L2410" s="295">
        <f t="shared" si="561"/>
        <v>0</v>
      </c>
      <c r="M2410" s="12" t="str">
        <f t="shared" si="549"/>
        <v/>
      </c>
      <c r="N2410" s="13"/>
    </row>
    <row r="2411" spans="1:14" hidden="1">
      <c r="A2411" s="23">
        <v>640</v>
      </c>
      <c r="B2411" s="366"/>
      <c r="C2411" s="371">
        <v>5219</v>
      </c>
      <c r="D2411" s="372" t="s">
        <v>612</v>
      </c>
      <c r="E2411" s="287">
        <f t="shared" si="560"/>
        <v>0</v>
      </c>
      <c r="F2411" s="173">
        <v>0</v>
      </c>
      <c r="G2411" s="174">
        <v>0</v>
      </c>
      <c r="H2411" s="1409">
        <v>0</v>
      </c>
      <c r="I2411" s="173">
        <v>0</v>
      </c>
      <c r="J2411" s="174">
        <v>0</v>
      </c>
      <c r="K2411" s="1409">
        <v>0</v>
      </c>
      <c r="L2411" s="287">
        <f t="shared" si="561"/>
        <v>0</v>
      </c>
      <c r="M2411" s="12" t="str">
        <f t="shared" si="549"/>
        <v/>
      </c>
      <c r="N2411" s="13"/>
    </row>
    <row r="2412" spans="1:14" hidden="1">
      <c r="A2412" s="23">
        <v>645</v>
      </c>
      <c r="B2412" s="365">
        <v>5300</v>
      </c>
      <c r="C2412" s="1843" t="s">
        <v>613</v>
      </c>
      <c r="D2412" s="1844"/>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300</v>
      </c>
      <c r="E2413" s="281">
        <f>F2413+G2413+H2413</f>
        <v>0</v>
      </c>
      <c r="F2413" s="152">
        <v>0</v>
      </c>
      <c r="G2413" s="153">
        <v>0</v>
      </c>
      <c r="H2413" s="1406">
        <v>0</v>
      </c>
      <c r="I2413" s="152">
        <v>0</v>
      </c>
      <c r="J2413" s="153">
        <v>0</v>
      </c>
      <c r="K2413" s="1406">
        <v>0</v>
      </c>
      <c r="L2413" s="281">
        <f>I2413+J2413+K2413</f>
        <v>0</v>
      </c>
      <c r="M2413" s="12" t="str">
        <f t="shared" si="549"/>
        <v/>
      </c>
      <c r="N2413" s="13"/>
    </row>
    <row r="2414" spans="1:14" hidden="1">
      <c r="A2414" s="22">
        <v>655</v>
      </c>
      <c r="B2414" s="366"/>
      <c r="C2414" s="371">
        <v>5309</v>
      </c>
      <c r="D2414" s="372" t="s">
        <v>614</v>
      </c>
      <c r="E2414" s="287">
        <f>F2414+G2414+H2414</f>
        <v>0</v>
      </c>
      <c r="F2414" s="173">
        <v>0</v>
      </c>
      <c r="G2414" s="174">
        <v>0</v>
      </c>
      <c r="H2414" s="1409">
        <v>0</v>
      </c>
      <c r="I2414" s="173">
        <v>0</v>
      </c>
      <c r="J2414" s="174">
        <v>0</v>
      </c>
      <c r="K2414" s="1409">
        <v>0</v>
      </c>
      <c r="L2414" s="287">
        <f>I2414+J2414+K2414</f>
        <v>0</v>
      </c>
      <c r="M2414" s="12" t="str">
        <f t="shared" si="549"/>
        <v/>
      </c>
      <c r="N2414" s="13"/>
    </row>
    <row r="2415" spans="1:14" hidden="1">
      <c r="A2415" s="22">
        <v>665</v>
      </c>
      <c r="B2415" s="365">
        <v>5400</v>
      </c>
      <c r="C2415" s="1843" t="s">
        <v>671</v>
      </c>
      <c r="D2415" s="1844"/>
      <c r="E2415" s="310">
        <f>F2415+G2415+H2415</f>
        <v>0</v>
      </c>
      <c r="F2415" s="1410"/>
      <c r="G2415" s="1411">
        <v>0</v>
      </c>
      <c r="H2415" s="1412">
        <v>0</v>
      </c>
      <c r="I2415" s="1410">
        <v>0</v>
      </c>
      <c r="J2415" s="1411"/>
      <c r="K2415" s="1412">
        <v>0</v>
      </c>
      <c r="L2415" s="310">
        <f>I2415+J2415+K2415</f>
        <v>0</v>
      </c>
      <c r="M2415" s="12" t="str">
        <f t="shared" si="549"/>
        <v/>
      </c>
      <c r="N2415" s="13"/>
    </row>
    <row r="2416" spans="1:14" hidden="1">
      <c r="A2416" s="22">
        <v>675</v>
      </c>
      <c r="B2416" s="272">
        <v>5500</v>
      </c>
      <c r="C2416" s="1845" t="s">
        <v>672</v>
      </c>
      <c r="D2416" s="1846"/>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673</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674</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675</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676</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847" t="s">
        <v>898</v>
      </c>
      <c r="D2421" s="1848"/>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677</v>
      </c>
      <c r="E2422" s="281">
        <f>F2422+G2422+H2422</f>
        <v>0</v>
      </c>
      <c r="F2422" s="1459">
        <v>0</v>
      </c>
      <c r="G2422" s="1459">
        <v>0</v>
      </c>
      <c r="H2422" s="1460">
        <v>0</v>
      </c>
      <c r="I2422" s="1606">
        <v>0</v>
      </c>
      <c r="J2422" s="1459">
        <v>0</v>
      </c>
      <c r="K2422" s="1459">
        <v>0</v>
      </c>
      <c r="L2422" s="281">
        <f>I2422+J2422+K2422</f>
        <v>0</v>
      </c>
      <c r="M2422" s="12" t="str">
        <f t="shared" si="549"/>
        <v/>
      </c>
      <c r="N2422" s="13"/>
    </row>
    <row r="2423" spans="1:14" hidden="1">
      <c r="A2423" s="23">
        <v>720</v>
      </c>
      <c r="B2423" s="366"/>
      <c r="C2423" s="373">
        <v>5702</v>
      </c>
      <c r="D2423" s="374" t="s">
        <v>678</v>
      </c>
      <c r="E2423" s="314">
        <f>F2423+G2423+H2423</f>
        <v>0</v>
      </c>
      <c r="F2423" s="1459">
        <v>0</v>
      </c>
      <c r="G2423" s="1459">
        <v>0</v>
      </c>
      <c r="H2423" s="1460">
        <v>0</v>
      </c>
      <c r="I2423" s="1606">
        <v>0</v>
      </c>
      <c r="J2423" s="1459">
        <v>0</v>
      </c>
      <c r="K2423" s="1459">
        <v>0</v>
      </c>
      <c r="L2423" s="314">
        <f>I2423+J2423+K2423</f>
        <v>0</v>
      </c>
      <c r="M2423" s="12" t="str">
        <f t="shared" si="549"/>
        <v/>
      </c>
      <c r="N2423" s="13"/>
    </row>
    <row r="2424" spans="1:14" hidden="1">
      <c r="A2424" s="23">
        <v>725</v>
      </c>
      <c r="B2424" s="292"/>
      <c r="C2424" s="375">
        <v>4071</v>
      </c>
      <c r="D2424" s="376" t="s">
        <v>679</v>
      </c>
      <c r="E2424" s="377">
        <f>F2424+G2424+H2424</f>
        <v>0</v>
      </c>
      <c r="F2424" s="1459">
        <v>0</v>
      </c>
      <c r="G2424" s="1459">
        <v>0</v>
      </c>
      <c r="H2424" s="1460">
        <v>0</v>
      </c>
      <c r="I2424" s="1606">
        <v>0</v>
      </c>
      <c r="J2424" s="1459">
        <v>0</v>
      </c>
      <c r="K2424" s="1459">
        <v>0</v>
      </c>
      <c r="L2424" s="377">
        <f>I2424+J2424+K2424</f>
        <v>0</v>
      </c>
      <c r="M2424" s="12" t="str">
        <f t="shared" si="549"/>
        <v/>
      </c>
      <c r="N2424" s="13"/>
    </row>
    <row r="2425" spans="1:14" hidden="1">
      <c r="A2425" s="23">
        <v>730</v>
      </c>
      <c r="B2425" s="571"/>
      <c r="C2425" s="1841" t="s">
        <v>680</v>
      </c>
      <c r="D2425" s="1842"/>
      <c r="E2425" s="1426"/>
      <c r="F2425" s="1426"/>
      <c r="G2425" s="1426"/>
      <c r="H2425" s="1426"/>
      <c r="I2425" s="1426"/>
      <c r="J2425" s="1426"/>
      <c r="K2425" s="1426"/>
      <c r="L2425" s="1427"/>
      <c r="M2425" s="12" t="str">
        <f t="shared" si="549"/>
        <v/>
      </c>
      <c r="N2425" s="13"/>
    </row>
    <row r="2426" spans="1:14" hidden="1">
      <c r="A2426" s="23">
        <v>735</v>
      </c>
      <c r="B2426" s="381">
        <v>98</v>
      </c>
      <c r="C2426" s="1841" t="s">
        <v>680</v>
      </c>
      <c r="D2426" s="1842"/>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3</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hidden="1" thickBot="1">
      <c r="A2430" s="23">
        <v>755</v>
      </c>
      <c r="B2430" s="1451"/>
      <c r="C2430" s="393" t="s">
        <v>726</v>
      </c>
      <c r="D2430" s="1420">
        <f>+B2430</f>
        <v>0</v>
      </c>
      <c r="E2430" s="395">
        <f t="shared" ref="E2430:L2430" si="564">SUM(E2312,E2315,E2321,E2329,E2330,E2348,E2352,E2358,E2361,E2362,E2363,E2364,E2368,E2377,E2383,E2384,E2385,E2386,E2393,E2397,E2398,E2399,E2400,E2403,E2404,E2412,E2415,E2416,E2421)+E2426</f>
        <v>0</v>
      </c>
      <c r="F2430" s="396">
        <f t="shared" si="564"/>
        <v>0</v>
      </c>
      <c r="G2430" s="397">
        <f t="shared" si="564"/>
        <v>0</v>
      </c>
      <c r="H2430" s="398">
        <f t="shared" si="564"/>
        <v>0</v>
      </c>
      <c r="I2430" s="396">
        <f t="shared" si="564"/>
        <v>0</v>
      </c>
      <c r="J2430" s="397">
        <f t="shared" si="564"/>
        <v>0</v>
      </c>
      <c r="K2430" s="398">
        <f t="shared" si="564"/>
        <v>0</v>
      </c>
      <c r="L2430" s="395">
        <f t="shared" si="564"/>
        <v>0</v>
      </c>
      <c r="M2430" s="1652" t="str">
        <f t="shared" si="549"/>
        <v/>
      </c>
      <c r="N2430" s="65"/>
    </row>
    <row r="2431" spans="1:14" ht="18.75" hidden="1">
      <c r="A2431" s="23">
        <v>760</v>
      </c>
      <c r="B2431" s="79" t="s">
        <v>120</v>
      </c>
      <c r="C2431" s="1"/>
      <c r="L2431" s="6"/>
      <c r="M2431" s="1652" t="str">
        <f>(IF($E2430&lt;&gt;0,$M$2,IF($L2430&lt;&gt;0,$M$2,"")))</f>
        <v/>
      </c>
      <c r="N2431" s="65"/>
    </row>
    <row r="2432" spans="1:14" ht="18.75" hidden="1">
      <c r="A2432" s="22">
        <v>765</v>
      </c>
      <c r="B2432" s="1355"/>
      <c r="C2432" s="1355"/>
      <c r="D2432" s="1356"/>
      <c r="E2432" s="1355"/>
      <c r="F2432" s="1355"/>
      <c r="G2432" s="1355"/>
      <c r="H2432" s="1355"/>
      <c r="I2432" s="1355"/>
      <c r="J2432" s="1355"/>
      <c r="K2432" s="1355"/>
      <c r="L2432" s="1357"/>
      <c r="M2432" s="1652" t="str">
        <f>(IF($E2430&lt;&gt;0,$M$2,IF($L2430&lt;&gt;0,$M$2,"")))</f>
        <v/>
      </c>
      <c r="N2432" s="65"/>
    </row>
    <row r="2433" spans="1:14" ht="18.75" hidden="1">
      <c r="A2433" s="22">
        <v>775</v>
      </c>
      <c r="B2433" s="65"/>
      <c r="C2433" s="65"/>
      <c r="D2433" s="65"/>
      <c r="E2433" s="65"/>
      <c r="F2433" s="65"/>
      <c r="G2433" s="65"/>
      <c r="H2433" s="65"/>
      <c r="I2433" s="65"/>
      <c r="J2433" s="65"/>
      <c r="K2433" s="65"/>
      <c r="L2433" s="77"/>
      <c r="M2433" s="74" t="str">
        <f>(IF(E2430&lt;&gt;0,$G$2,IF(L2430&lt;&gt;0,$G$2,"")))</f>
        <v/>
      </c>
      <c r="N2433" s="65"/>
    </row>
    <row r="2434" spans="1:14" hidden="1">
      <c r="A2434" s="23">
        <v>780</v>
      </c>
      <c r="B2434" s="6"/>
      <c r="C2434" s="6"/>
      <c r="D2434" s="517"/>
      <c r="E2434" s="38"/>
      <c r="F2434" s="38"/>
      <c r="G2434" s="38"/>
      <c r="H2434" s="38"/>
      <c r="I2434" s="38"/>
      <c r="J2434" s="38"/>
      <c r="K2434" s="38"/>
      <c r="L2434" s="38"/>
      <c r="M2434" s="7" t="str">
        <f>(IF($E2570&lt;&gt;0,$M$2,IF($L2570&lt;&gt;0,$M$2,"")))</f>
        <v/>
      </c>
    </row>
    <row r="2435" spans="1:14" hidden="1">
      <c r="A2435" s="23">
        <v>785</v>
      </c>
      <c r="B2435" s="6"/>
      <c r="C2435" s="1353"/>
      <c r="D2435" s="1354"/>
      <c r="E2435" s="38"/>
      <c r="F2435" s="38"/>
      <c r="G2435" s="38"/>
      <c r="H2435" s="38"/>
      <c r="I2435" s="38"/>
      <c r="J2435" s="38"/>
      <c r="K2435" s="38"/>
      <c r="L2435" s="38"/>
      <c r="M2435" s="7" t="str">
        <f>(IF($E2570&lt;&gt;0,$M$2,IF($L2570&lt;&gt;0,$M$2,"")))</f>
        <v/>
      </c>
    </row>
    <row r="2436" spans="1:14" hidden="1">
      <c r="A2436" s="23">
        <v>790</v>
      </c>
      <c r="B2436" s="1865" t="str">
        <f>$B$7</f>
        <v>ОТЧЕТНИ ДАННИ ПО ЕБК ЗА ИЗПЪЛНЕНИЕТО НА БЮДЖЕТА</v>
      </c>
      <c r="C2436" s="1866"/>
      <c r="D2436" s="1866"/>
      <c r="E2436" s="242"/>
      <c r="F2436" s="242"/>
      <c r="G2436" s="237"/>
      <c r="H2436" s="237"/>
      <c r="I2436" s="237"/>
      <c r="J2436" s="237"/>
      <c r="K2436" s="237"/>
      <c r="L2436" s="237"/>
      <c r="M2436" s="7" t="str">
        <f>(IF($E2570&lt;&gt;0,$M$2,IF($L2570&lt;&gt;0,$M$2,"")))</f>
        <v/>
      </c>
    </row>
    <row r="2437" spans="1:14" hidden="1">
      <c r="A2437" s="23">
        <v>795</v>
      </c>
      <c r="B2437" s="228"/>
      <c r="C2437" s="391"/>
      <c r="D2437" s="400"/>
      <c r="E2437" s="406" t="s">
        <v>457</v>
      </c>
      <c r="F2437" s="406" t="s">
        <v>819</v>
      </c>
      <c r="G2437" s="237"/>
      <c r="H2437" s="1350" t="s">
        <v>1234</v>
      </c>
      <c r="I2437" s="1351"/>
      <c r="J2437" s="1352"/>
      <c r="K2437" s="237"/>
      <c r="L2437" s="237"/>
      <c r="M2437" s="7" t="str">
        <f>(IF($E2570&lt;&gt;0,$M$2,IF($L2570&lt;&gt;0,$M$2,"")))</f>
        <v/>
      </c>
    </row>
    <row r="2438" spans="1:14" ht="18.75" hidden="1">
      <c r="A2438" s="22">
        <v>805</v>
      </c>
      <c r="B2438" s="1867" t="str">
        <f>$B$9</f>
        <v>ДГ Радост Каблешково</v>
      </c>
      <c r="C2438" s="1868"/>
      <c r="D2438" s="1869"/>
      <c r="E2438" s="115">
        <f>$E$9</f>
        <v>45658</v>
      </c>
      <c r="F2438" s="226">
        <f>$F$9</f>
        <v>45747</v>
      </c>
      <c r="G2438" s="237"/>
      <c r="H2438" s="237"/>
      <c r="I2438" s="237"/>
      <c r="J2438" s="237"/>
      <c r="K2438" s="237"/>
      <c r="L2438" s="237"/>
      <c r="M2438" s="7" t="str">
        <f>(IF($E2570&lt;&gt;0,$M$2,IF($L2570&lt;&gt;0,$M$2,"")))</f>
        <v/>
      </c>
    </row>
    <row r="2439" spans="1:14" hidden="1">
      <c r="A2439" s="23">
        <v>810</v>
      </c>
      <c r="B2439" s="227" t="str">
        <f>$B$10</f>
        <v>(наименование на разпоредителя с бюджет)</v>
      </c>
      <c r="C2439" s="228"/>
      <c r="D2439" s="229"/>
      <c r="E2439" s="237"/>
      <c r="F2439" s="237"/>
      <c r="G2439" s="237"/>
      <c r="H2439" s="237"/>
      <c r="I2439" s="237"/>
      <c r="J2439" s="237"/>
      <c r="K2439" s="237"/>
      <c r="L2439" s="237"/>
      <c r="M2439" s="7" t="str">
        <f>(IF($E2570&lt;&gt;0,$M$2,IF($L2570&lt;&gt;0,$M$2,"")))</f>
        <v/>
      </c>
    </row>
    <row r="2440" spans="1:14" hidden="1">
      <c r="A2440" s="23">
        <v>815</v>
      </c>
      <c r="B2440" s="227"/>
      <c r="C2440" s="228"/>
      <c r="D2440" s="229"/>
      <c r="E2440" s="237"/>
      <c r="F2440" s="237"/>
      <c r="G2440" s="237"/>
      <c r="H2440" s="237"/>
      <c r="I2440" s="237"/>
      <c r="J2440" s="237"/>
      <c r="K2440" s="237"/>
      <c r="L2440" s="237"/>
      <c r="M2440" s="7" t="str">
        <f>(IF($E2570&lt;&gt;0,$M$2,IF($L2570&lt;&gt;0,$M$2,"")))</f>
        <v/>
      </c>
    </row>
    <row r="2441" spans="1:14" ht="19.5" hidden="1">
      <c r="A2441" s="28">
        <v>525</v>
      </c>
      <c r="B2441" s="1870" t="str">
        <f>$B$12</f>
        <v>Поморие</v>
      </c>
      <c r="C2441" s="1871"/>
      <c r="D2441" s="1872"/>
      <c r="E2441" s="410" t="s">
        <v>874</v>
      </c>
      <c r="F2441" s="1348" t="str">
        <f>$F$12</f>
        <v>5207</v>
      </c>
      <c r="G2441" s="237"/>
      <c r="H2441" s="237"/>
      <c r="I2441" s="237"/>
      <c r="J2441" s="237"/>
      <c r="K2441" s="237"/>
      <c r="L2441" s="237"/>
      <c r="M2441" s="7" t="str">
        <f>(IF($E2570&lt;&gt;0,$M$2,IF($L2570&lt;&gt;0,$M$2,"")))</f>
        <v/>
      </c>
    </row>
    <row r="2442" spans="1:14" hidden="1">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t="str">
        <f>(IF($E2570&lt;&gt;0,$M$2,IF($L2570&lt;&gt;0,$M$2,"")))</f>
        <v/>
      </c>
    </row>
    <row r="2443" spans="1:14" ht="19.5" hidden="1">
      <c r="A2443" s="23">
        <v>821</v>
      </c>
      <c r="B2443" s="236"/>
      <c r="C2443" s="237"/>
      <c r="D2443" s="124" t="s">
        <v>875</v>
      </c>
      <c r="E2443" s="238">
        <f>$E$15</f>
        <v>0</v>
      </c>
      <c r="F2443" s="414" t="str">
        <f>$F$15</f>
        <v>БЮДЖЕТ</v>
      </c>
      <c r="G2443" s="218"/>
      <c r="H2443" s="218"/>
      <c r="I2443" s="218"/>
      <c r="J2443" s="218"/>
      <c r="K2443" s="218"/>
      <c r="L2443" s="218"/>
      <c r="M2443" s="7" t="str">
        <f>(IF($E2570&lt;&gt;0,$M$2,IF($L2570&lt;&gt;0,$M$2,"")))</f>
        <v/>
      </c>
    </row>
    <row r="2444" spans="1:14" hidden="1">
      <c r="A2444" s="23">
        <v>822</v>
      </c>
      <c r="B2444" s="228"/>
      <c r="C2444" s="391"/>
      <c r="D2444" s="400"/>
      <c r="E2444" s="237"/>
      <c r="F2444" s="409"/>
      <c r="G2444" s="409"/>
      <c r="H2444" s="409"/>
      <c r="I2444" s="409"/>
      <c r="J2444" s="409"/>
      <c r="K2444" s="409"/>
      <c r="L2444" s="1365" t="s">
        <v>458</v>
      </c>
      <c r="M2444" s="7" t="str">
        <f>(IF($E2570&lt;&gt;0,$M$2,IF($L2570&lt;&gt;0,$M$2,"")))</f>
        <v/>
      </c>
    </row>
    <row r="2445" spans="1:14" ht="24.95" hidden="1" customHeight="1">
      <c r="A2445" s="23">
        <v>823</v>
      </c>
      <c r="B2445" s="247"/>
      <c r="C2445" s="248"/>
      <c r="D2445" s="249" t="s">
        <v>698</v>
      </c>
      <c r="E2445" s="1853" t="str">
        <f>CONCATENATE("Уточнен план ",$C$3)</f>
        <v>Уточнен план 2025</v>
      </c>
      <c r="F2445" s="1854"/>
      <c r="G2445" s="1854"/>
      <c r="H2445" s="1855"/>
      <c r="I2445" s="1856" t="str">
        <f>CONCATENATE("Отчет ",$C$3)</f>
        <v>Отчет 2025</v>
      </c>
      <c r="J2445" s="1857"/>
      <c r="K2445" s="1857"/>
      <c r="L2445" s="1858"/>
      <c r="M2445" s="7" t="str">
        <f>(IF($E2570&lt;&gt;0,$M$2,IF($L2570&lt;&gt;0,$M$2,"")))</f>
        <v/>
      </c>
    </row>
    <row r="2446" spans="1:14" ht="54.95" hidden="1" customHeight="1" thickBot="1">
      <c r="A2446" s="23">
        <v>825</v>
      </c>
      <c r="B2446" s="250" t="s">
        <v>62</v>
      </c>
      <c r="C2446" s="251" t="s">
        <v>459</v>
      </c>
      <c r="D2446" s="252" t="s">
        <v>699</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570" t="str">
        <f>$L$20</f>
        <v>ОТЧЕТ                                    ОБЩО</v>
      </c>
      <c r="M2446" s="7" t="str">
        <f>(IF($E2570&lt;&gt;0,$M$2,IF($L2570&lt;&gt;0,$M$2,"")))</f>
        <v/>
      </c>
    </row>
    <row r="2447" spans="1:14" ht="18.75" hidden="1">
      <c r="A2447" s="23"/>
      <c r="B2447" s="258"/>
      <c r="C2447" s="259"/>
      <c r="D2447" s="260" t="s">
        <v>728</v>
      </c>
      <c r="E2447" s="1442" t="str">
        <f>$E$21</f>
        <v>(1)</v>
      </c>
      <c r="F2447" s="143" t="str">
        <f>$F$21</f>
        <v>(2)</v>
      </c>
      <c r="G2447" s="144" t="str">
        <f>$G$21</f>
        <v>(3)</v>
      </c>
      <c r="H2447" s="145" t="str">
        <f>$H$21</f>
        <v>(4)</v>
      </c>
      <c r="I2447" s="261" t="str">
        <f>$I$21</f>
        <v>(5)</v>
      </c>
      <c r="J2447" s="262" t="str">
        <f>$J$21</f>
        <v>(6)</v>
      </c>
      <c r="K2447" s="263" t="str">
        <f>$K$21</f>
        <v>(7)</v>
      </c>
      <c r="L2447" s="264" t="str">
        <f>$L$21</f>
        <v>(8)</v>
      </c>
      <c r="M2447" s="7" t="str">
        <f>(IF($E2570&lt;&gt;0,$M$2,IF($L2570&lt;&gt;0,$M$2,"")))</f>
        <v/>
      </c>
    </row>
    <row r="2448" spans="1:14" hidden="1">
      <c r="A2448" s="23"/>
      <c r="B2448" s="1439"/>
      <c r="C2448" s="1540" t="e">
        <f>VLOOKUP(D2448,OP_LIST2,2,FALSE)</f>
        <v>#N/A</v>
      </c>
      <c r="D2448" s="1445"/>
      <c r="E2448" s="389"/>
      <c r="F2448" s="1429"/>
      <c r="G2448" s="1430"/>
      <c r="H2448" s="1431"/>
      <c r="I2448" s="1429"/>
      <c r="J2448" s="1430"/>
      <c r="K2448" s="1431"/>
      <c r="L2448" s="1428"/>
      <c r="M2448" s="7" t="str">
        <f>(IF($E2570&lt;&gt;0,$M$2,IF($L2570&lt;&gt;0,$M$2,"")))</f>
        <v/>
      </c>
    </row>
    <row r="2449" spans="1:14" hidden="1">
      <c r="A2449" s="23"/>
      <c r="B2449" s="1608" t="s">
        <v>2003</v>
      </c>
      <c r="C2449" s="1446">
        <f>VLOOKUP(D2450,EBK_DEIN2,2,FALSE)</f>
        <v>3337</v>
      </c>
      <c r="D2449" s="1445" t="s">
        <v>777</v>
      </c>
      <c r="E2449" s="389"/>
      <c r="F2449" s="1432"/>
      <c r="G2449" s="1433"/>
      <c r="H2449" s="1434"/>
      <c r="I2449" s="1432"/>
      <c r="J2449" s="1433"/>
      <c r="K2449" s="1434"/>
      <c r="L2449" s="1428"/>
      <c r="M2449" s="7" t="str">
        <f>(IF($E2570&lt;&gt;0,$M$2,IF($L2570&lt;&gt;0,$M$2,"")))</f>
        <v/>
      </c>
    </row>
    <row r="2450" spans="1:14" hidden="1">
      <c r="A2450" s="23"/>
      <c r="B2450" s="1438"/>
      <c r="C2450" s="1531">
        <f>+C2449</f>
        <v>3337</v>
      </c>
      <c r="D2450" s="1440" t="s">
        <v>1946</v>
      </c>
      <c r="E2450" s="389"/>
      <c r="F2450" s="1432"/>
      <c r="G2450" s="1433"/>
      <c r="H2450" s="1434"/>
      <c r="I2450" s="1432"/>
      <c r="J2450" s="1433"/>
      <c r="K2450" s="1434"/>
      <c r="L2450" s="1428"/>
      <c r="M2450" s="7" t="str">
        <f>(IF($E2570&lt;&gt;0,$M$2,IF($L2570&lt;&gt;0,$M$2,"")))</f>
        <v/>
      </c>
    </row>
    <row r="2451" spans="1:14" hidden="1">
      <c r="A2451" s="23"/>
      <c r="B2451" s="1443"/>
      <c r="C2451" s="1441"/>
      <c r="D2451" s="1444" t="s">
        <v>700</v>
      </c>
      <c r="E2451" s="389"/>
      <c r="F2451" s="1435"/>
      <c r="G2451" s="1436"/>
      <c r="H2451" s="1437"/>
      <c r="I2451" s="1435"/>
      <c r="J2451" s="1436"/>
      <c r="K2451" s="1437"/>
      <c r="L2451" s="1428"/>
      <c r="M2451" s="7" t="str">
        <f>(IF($E2570&lt;&gt;0,$M$2,IF($L2570&lt;&gt;0,$M$2,"")))</f>
        <v/>
      </c>
    </row>
    <row r="2452" spans="1:14" hidden="1">
      <c r="A2452" s="23"/>
      <c r="B2452" s="272">
        <v>100</v>
      </c>
      <c r="C2452" s="1859" t="s">
        <v>729</v>
      </c>
      <c r="D2452" s="1860"/>
      <c r="E2452" s="273">
        <f t="shared" ref="E2452:L2452" si="565">SUM(E2453:E2454)</f>
        <v>0</v>
      </c>
      <c r="F2452" s="274">
        <f t="shared" si="565"/>
        <v>0</v>
      </c>
      <c r="G2452" s="275">
        <f t="shared" si="565"/>
        <v>0</v>
      </c>
      <c r="H2452" s="276">
        <f>SUM(H2453:H2454)</f>
        <v>0</v>
      </c>
      <c r="I2452" s="274">
        <f t="shared" si="565"/>
        <v>0</v>
      </c>
      <c r="J2452" s="275">
        <f t="shared" si="565"/>
        <v>0</v>
      </c>
      <c r="K2452" s="276">
        <f t="shared" si="565"/>
        <v>0</v>
      </c>
      <c r="L2452" s="273">
        <f t="shared" si="565"/>
        <v>0</v>
      </c>
      <c r="M2452" s="12" t="str">
        <f>(IF($E2452&lt;&gt;0,$M$2,IF($L2452&lt;&gt;0,$M$2,"")))</f>
        <v/>
      </c>
      <c r="N2452" s="13"/>
    </row>
    <row r="2453" spans="1:14" hidden="1">
      <c r="A2453" s="23"/>
      <c r="B2453" s="278"/>
      <c r="C2453" s="279">
        <v>101</v>
      </c>
      <c r="D2453" s="280" t="s">
        <v>730</v>
      </c>
      <c r="E2453" s="281">
        <f>F2453+G2453+H2453</f>
        <v>0</v>
      </c>
      <c r="F2453" s="152">
        <v>0</v>
      </c>
      <c r="G2453" s="153">
        <v>0</v>
      </c>
      <c r="H2453" s="1406">
        <v>0</v>
      </c>
      <c r="I2453" s="152">
        <v>0</v>
      </c>
      <c r="J2453" s="153">
        <v>0</v>
      </c>
      <c r="K2453" s="1406">
        <v>0</v>
      </c>
      <c r="L2453" s="281">
        <f>I2453+J2453+K2453</f>
        <v>0</v>
      </c>
      <c r="M2453" s="12" t="str">
        <f t="shared" ref="M2453:M2516" si="566">(IF($E2453&lt;&gt;0,$M$2,IF($L2453&lt;&gt;0,$M$2,"")))</f>
        <v/>
      </c>
      <c r="N2453" s="13"/>
    </row>
    <row r="2454" spans="1:14" hidden="1">
      <c r="A2454" s="10"/>
      <c r="B2454" s="278"/>
      <c r="C2454" s="285">
        <v>102</v>
      </c>
      <c r="D2454" s="286" t="s">
        <v>731</v>
      </c>
      <c r="E2454" s="287">
        <f>F2454+G2454+H2454</f>
        <v>0</v>
      </c>
      <c r="F2454" s="173">
        <v>0</v>
      </c>
      <c r="G2454" s="174">
        <v>0</v>
      </c>
      <c r="H2454" s="1409">
        <v>0</v>
      </c>
      <c r="I2454" s="173">
        <v>0</v>
      </c>
      <c r="J2454" s="174">
        <v>0</v>
      </c>
      <c r="K2454" s="1409">
        <v>0</v>
      </c>
      <c r="L2454" s="287">
        <f>I2454+J2454+K2454</f>
        <v>0</v>
      </c>
      <c r="M2454" s="12" t="str">
        <f t="shared" si="566"/>
        <v/>
      </c>
      <c r="N2454" s="13"/>
    </row>
    <row r="2455" spans="1:14" hidden="1">
      <c r="A2455" s="10"/>
      <c r="B2455" s="272">
        <v>200</v>
      </c>
      <c r="C2455" s="1851" t="s">
        <v>732</v>
      </c>
      <c r="D2455" s="1852"/>
      <c r="E2455" s="273">
        <f t="shared" ref="E2455:L2455" si="567">SUM(E2456:E2460)</f>
        <v>0</v>
      </c>
      <c r="F2455" s="274">
        <f t="shared" si="567"/>
        <v>0</v>
      </c>
      <c r="G2455" s="275">
        <f t="shared" si="567"/>
        <v>0</v>
      </c>
      <c r="H2455" s="276">
        <f>SUM(H2456:H2460)</f>
        <v>0</v>
      </c>
      <c r="I2455" s="274">
        <f t="shared" si="567"/>
        <v>0</v>
      </c>
      <c r="J2455" s="275">
        <f t="shared" si="567"/>
        <v>0</v>
      </c>
      <c r="K2455" s="276">
        <f t="shared" si="567"/>
        <v>0</v>
      </c>
      <c r="L2455" s="273">
        <f t="shared" si="567"/>
        <v>0</v>
      </c>
      <c r="M2455" s="12" t="str">
        <f t="shared" si="566"/>
        <v/>
      </c>
      <c r="N2455" s="13"/>
    </row>
    <row r="2456" spans="1:14" hidden="1">
      <c r="A2456" s="10"/>
      <c r="B2456" s="291"/>
      <c r="C2456" s="279">
        <v>201</v>
      </c>
      <c r="D2456" s="280" t="s">
        <v>733</v>
      </c>
      <c r="E2456" s="281">
        <f>F2456+G2456+H2456</f>
        <v>0</v>
      </c>
      <c r="F2456" s="152">
        <v>0</v>
      </c>
      <c r="G2456" s="153">
        <v>0</v>
      </c>
      <c r="H2456" s="1406">
        <v>0</v>
      </c>
      <c r="I2456" s="152">
        <v>0</v>
      </c>
      <c r="J2456" s="153">
        <v>0</v>
      </c>
      <c r="K2456" s="1406">
        <v>0</v>
      </c>
      <c r="L2456" s="281">
        <f>I2456+J2456+K2456</f>
        <v>0</v>
      </c>
      <c r="M2456" s="12" t="str">
        <f t="shared" si="566"/>
        <v/>
      </c>
      <c r="N2456" s="13"/>
    </row>
    <row r="2457" spans="1:14" hidden="1">
      <c r="A2457" s="10"/>
      <c r="B2457" s="292"/>
      <c r="C2457" s="293">
        <v>202</v>
      </c>
      <c r="D2457" s="294" t="s">
        <v>734</v>
      </c>
      <c r="E2457" s="295">
        <f>F2457+G2457+H2457</f>
        <v>0</v>
      </c>
      <c r="F2457" s="158">
        <v>0</v>
      </c>
      <c r="G2457" s="159">
        <v>0</v>
      </c>
      <c r="H2457" s="1408">
        <v>0</v>
      </c>
      <c r="I2457" s="158">
        <v>0</v>
      </c>
      <c r="J2457" s="159">
        <v>0</v>
      </c>
      <c r="K2457" s="1408">
        <v>0</v>
      </c>
      <c r="L2457" s="295">
        <f>I2457+J2457+K2457</f>
        <v>0</v>
      </c>
      <c r="M2457" s="12" t="str">
        <f t="shared" si="566"/>
        <v/>
      </c>
      <c r="N2457" s="13"/>
    </row>
    <row r="2458" spans="1:14" ht="31.5" hidden="1">
      <c r="A2458" s="10"/>
      <c r="B2458" s="299"/>
      <c r="C2458" s="293">
        <v>205</v>
      </c>
      <c r="D2458" s="294" t="s">
        <v>585</v>
      </c>
      <c r="E2458" s="295">
        <f>F2458+G2458+H2458</f>
        <v>0</v>
      </c>
      <c r="F2458" s="158">
        <v>0</v>
      </c>
      <c r="G2458" s="159">
        <v>0</v>
      </c>
      <c r="H2458" s="1408">
        <v>0</v>
      </c>
      <c r="I2458" s="158">
        <v>0</v>
      </c>
      <c r="J2458" s="159">
        <v>0</v>
      </c>
      <c r="K2458" s="1408">
        <v>0</v>
      </c>
      <c r="L2458" s="295">
        <f>I2458+J2458+K2458</f>
        <v>0</v>
      </c>
      <c r="M2458" s="12" t="str">
        <f t="shared" si="566"/>
        <v/>
      </c>
      <c r="N2458" s="13"/>
    </row>
    <row r="2459" spans="1:14" hidden="1">
      <c r="A2459" s="10"/>
      <c r="B2459" s="299"/>
      <c r="C2459" s="293">
        <v>208</v>
      </c>
      <c r="D2459" s="300" t="s">
        <v>586</v>
      </c>
      <c r="E2459" s="295">
        <f>F2459+G2459+H2459</f>
        <v>0</v>
      </c>
      <c r="F2459" s="158">
        <v>0</v>
      </c>
      <c r="G2459" s="159">
        <v>0</v>
      </c>
      <c r="H2459" s="1408">
        <v>0</v>
      </c>
      <c r="I2459" s="158">
        <v>0</v>
      </c>
      <c r="J2459" s="159">
        <v>0</v>
      </c>
      <c r="K2459" s="1408">
        <v>0</v>
      </c>
      <c r="L2459" s="295">
        <f>I2459+J2459+K2459</f>
        <v>0</v>
      </c>
      <c r="M2459" s="12" t="str">
        <f t="shared" si="566"/>
        <v/>
      </c>
      <c r="N2459" s="13"/>
    </row>
    <row r="2460" spans="1:14" hidden="1">
      <c r="A2460" s="10"/>
      <c r="B2460" s="291"/>
      <c r="C2460" s="285">
        <v>209</v>
      </c>
      <c r="D2460" s="301" t="s">
        <v>587</v>
      </c>
      <c r="E2460" s="287">
        <f>F2460+G2460+H2460</f>
        <v>0</v>
      </c>
      <c r="F2460" s="173">
        <v>0</v>
      </c>
      <c r="G2460" s="174">
        <v>0</v>
      </c>
      <c r="H2460" s="1409">
        <v>0</v>
      </c>
      <c r="I2460" s="173">
        <v>0</v>
      </c>
      <c r="J2460" s="174">
        <v>0</v>
      </c>
      <c r="K2460" s="1409">
        <v>0</v>
      </c>
      <c r="L2460" s="287">
        <f>I2460+J2460+K2460</f>
        <v>0</v>
      </c>
      <c r="M2460" s="12" t="str">
        <f t="shared" si="566"/>
        <v/>
      </c>
      <c r="N2460" s="13"/>
    </row>
    <row r="2461" spans="1:14" hidden="1">
      <c r="A2461" s="10"/>
      <c r="B2461" s="272">
        <v>500</v>
      </c>
      <c r="C2461" s="1861" t="s">
        <v>188</v>
      </c>
      <c r="D2461" s="1862"/>
      <c r="E2461" s="273">
        <f t="shared" ref="E2461:L2461" si="568">SUM(E2462:E2468)</f>
        <v>0</v>
      </c>
      <c r="F2461" s="274">
        <f t="shared" si="568"/>
        <v>0</v>
      </c>
      <c r="G2461" s="275">
        <f t="shared" si="568"/>
        <v>0</v>
      </c>
      <c r="H2461" s="276">
        <f>SUM(H2462:H2468)</f>
        <v>0</v>
      </c>
      <c r="I2461" s="274">
        <f t="shared" si="568"/>
        <v>0</v>
      </c>
      <c r="J2461" s="275">
        <f t="shared" si="568"/>
        <v>0</v>
      </c>
      <c r="K2461" s="276">
        <f t="shared" si="568"/>
        <v>0</v>
      </c>
      <c r="L2461" s="273">
        <f t="shared" si="568"/>
        <v>0</v>
      </c>
      <c r="M2461" s="12" t="str">
        <f t="shared" si="566"/>
        <v/>
      </c>
      <c r="N2461" s="13"/>
    </row>
    <row r="2462" spans="1:14" ht="18" hidden="1" customHeight="1">
      <c r="A2462" s="10"/>
      <c r="B2462" s="291"/>
      <c r="C2462" s="302">
        <v>551</v>
      </c>
      <c r="D2462" s="303" t="s">
        <v>189</v>
      </c>
      <c r="E2462" s="281">
        <f t="shared" ref="E2462:E2469" si="569">F2462+G2462+H2462</f>
        <v>0</v>
      </c>
      <c r="F2462" s="152">
        <v>0</v>
      </c>
      <c r="G2462" s="153">
        <v>0</v>
      </c>
      <c r="H2462" s="1406">
        <v>0</v>
      </c>
      <c r="I2462" s="152">
        <v>0</v>
      </c>
      <c r="J2462" s="153">
        <v>0</v>
      </c>
      <c r="K2462" s="1406">
        <v>0</v>
      </c>
      <c r="L2462" s="281">
        <f t="shared" ref="L2462:L2469" si="570">I2462+J2462+K2462</f>
        <v>0</v>
      </c>
      <c r="M2462" s="12" t="str">
        <f t="shared" si="566"/>
        <v/>
      </c>
      <c r="N2462" s="13"/>
    </row>
    <row r="2463" spans="1:14" hidden="1">
      <c r="A2463" s="10"/>
      <c r="B2463" s="291"/>
      <c r="C2463" s="304">
        <v>552</v>
      </c>
      <c r="D2463" s="305" t="s">
        <v>893</v>
      </c>
      <c r="E2463" s="295">
        <f t="shared" si="569"/>
        <v>0</v>
      </c>
      <c r="F2463" s="158">
        <v>0</v>
      </c>
      <c r="G2463" s="159">
        <v>0</v>
      </c>
      <c r="H2463" s="1408">
        <v>0</v>
      </c>
      <c r="I2463" s="158">
        <v>0</v>
      </c>
      <c r="J2463" s="159">
        <v>0</v>
      </c>
      <c r="K2463" s="1408">
        <v>0</v>
      </c>
      <c r="L2463" s="295">
        <f t="shared" si="570"/>
        <v>0</v>
      </c>
      <c r="M2463" s="12" t="str">
        <f t="shared" si="566"/>
        <v/>
      </c>
      <c r="N2463" s="13"/>
    </row>
    <row r="2464" spans="1:14" hidden="1">
      <c r="A2464" s="10"/>
      <c r="B2464" s="306"/>
      <c r="C2464" s="304">
        <v>558</v>
      </c>
      <c r="D2464" s="307" t="s">
        <v>855</v>
      </c>
      <c r="E2464" s="295">
        <f>F2464+G2464+H2464</f>
        <v>0</v>
      </c>
      <c r="F2464" s="484">
        <v>0</v>
      </c>
      <c r="G2464" s="485">
        <v>0</v>
      </c>
      <c r="H2464" s="160">
        <v>0</v>
      </c>
      <c r="I2464" s="484">
        <v>0</v>
      </c>
      <c r="J2464" s="485">
        <v>0</v>
      </c>
      <c r="K2464" s="160">
        <v>0</v>
      </c>
      <c r="L2464" s="295">
        <f>I2464+J2464+K2464</f>
        <v>0</v>
      </c>
      <c r="M2464" s="12" t="str">
        <f t="shared" si="566"/>
        <v/>
      </c>
      <c r="N2464" s="13"/>
    </row>
    <row r="2465" spans="1:14" hidden="1">
      <c r="A2465" s="10"/>
      <c r="B2465" s="306"/>
      <c r="C2465" s="304">
        <v>560</v>
      </c>
      <c r="D2465" s="307" t="s">
        <v>190</v>
      </c>
      <c r="E2465" s="295">
        <f t="shared" si="569"/>
        <v>0</v>
      </c>
      <c r="F2465" s="158">
        <v>0</v>
      </c>
      <c r="G2465" s="159">
        <v>0</v>
      </c>
      <c r="H2465" s="1408">
        <v>0</v>
      </c>
      <c r="I2465" s="158">
        <v>0</v>
      </c>
      <c r="J2465" s="159">
        <v>0</v>
      </c>
      <c r="K2465" s="1408">
        <v>0</v>
      </c>
      <c r="L2465" s="295">
        <f t="shared" si="570"/>
        <v>0</v>
      </c>
      <c r="M2465" s="12" t="str">
        <f t="shared" si="566"/>
        <v/>
      </c>
      <c r="N2465" s="13"/>
    </row>
    <row r="2466" spans="1:14" hidden="1">
      <c r="A2466" s="10"/>
      <c r="B2466" s="306"/>
      <c r="C2466" s="304">
        <v>580</v>
      </c>
      <c r="D2466" s="305" t="s">
        <v>191</v>
      </c>
      <c r="E2466" s="295">
        <f t="shared" si="569"/>
        <v>0</v>
      </c>
      <c r="F2466" s="158">
        <v>0</v>
      </c>
      <c r="G2466" s="159">
        <v>0</v>
      </c>
      <c r="H2466" s="1408">
        <v>0</v>
      </c>
      <c r="I2466" s="158">
        <v>0</v>
      </c>
      <c r="J2466" s="159">
        <v>0</v>
      </c>
      <c r="K2466" s="1408">
        <v>0</v>
      </c>
      <c r="L2466" s="295">
        <f t="shared" si="570"/>
        <v>0</v>
      </c>
      <c r="M2466" s="12" t="str">
        <f t="shared" si="566"/>
        <v/>
      </c>
      <c r="N2466" s="13"/>
    </row>
    <row r="2467" spans="1:14" hidden="1">
      <c r="A2467" s="10"/>
      <c r="B2467" s="291"/>
      <c r="C2467" s="304">
        <v>588</v>
      </c>
      <c r="D2467" s="305" t="s">
        <v>857</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863" t="s">
        <v>193</v>
      </c>
      <c r="D2469" s="1864"/>
      <c r="E2469" s="310">
        <f t="shared" si="569"/>
        <v>0</v>
      </c>
      <c r="F2469" s="1410"/>
      <c r="G2469" s="1411"/>
      <c r="H2469" s="1412"/>
      <c r="I2469" s="1410"/>
      <c r="J2469" s="1411"/>
      <c r="K2469" s="1412"/>
      <c r="L2469" s="310">
        <f t="shared" si="570"/>
        <v>0</v>
      </c>
      <c r="M2469" s="12" t="str">
        <f t="shared" si="566"/>
        <v/>
      </c>
      <c r="N2469" s="13"/>
    </row>
    <row r="2470" spans="1:14" hidden="1">
      <c r="A2470" s="23">
        <v>10</v>
      </c>
      <c r="B2470" s="272">
        <v>1000</v>
      </c>
      <c r="C2470" s="1851" t="s">
        <v>194</v>
      </c>
      <c r="D2470" s="1852"/>
      <c r="E2470" s="310">
        <f t="shared" ref="E2470:L2470" si="571">SUM(E2471:E2487)</f>
        <v>0</v>
      </c>
      <c r="F2470" s="274">
        <f t="shared" si="571"/>
        <v>0</v>
      </c>
      <c r="G2470" s="275">
        <f t="shared" si="571"/>
        <v>0</v>
      </c>
      <c r="H2470" s="276">
        <f>SUM(H2471:H2487)</f>
        <v>0</v>
      </c>
      <c r="I2470" s="274">
        <f t="shared" si="571"/>
        <v>0</v>
      </c>
      <c r="J2470" s="275">
        <f t="shared" si="571"/>
        <v>0</v>
      </c>
      <c r="K2470" s="276">
        <f t="shared" si="571"/>
        <v>0</v>
      </c>
      <c r="L2470" s="310">
        <f t="shared" si="571"/>
        <v>0</v>
      </c>
      <c r="M2470" s="12" t="str">
        <f t="shared" si="566"/>
        <v/>
      </c>
      <c r="N2470" s="13"/>
    </row>
    <row r="2471" spans="1:14" hidden="1">
      <c r="A2471" s="23">
        <v>15</v>
      </c>
      <c r="B2471" s="292"/>
      <c r="C2471" s="279">
        <v>1011</v>
      </c>
      <c r="D2471" s="311" t="s">
        <v>195</v>
      </c>
      <c r="E2471" s="281">
        <f t="shared" ref="E2471:E2487" si="572">F2471+G2471+H2471</f>
        <v>0</v>
      </c>
      <c r="F2471" s="152">
        <v>0</v>
      </c>
      <c r="G2471" s="153">
        <v>0</v>
      </c>
      <c r="H2471" s="1406">
        <v>0</v>
      </c>
      <c r="I2471" s="152">
        <v>0</v>
      </c>
      <c r="J2471" s="153">
        <v>0</v>
      </c>
      <c r="K2471" s="1406">
        <v>0</v>
      </c>
      <c r="L2471" s="281">
        <f t="shared" ref="L2471:L2487" si="573">I2471+J2471+K2471</f>
        <v>0</v>
      </c>
      <c r="M2471" s="12" t="str">
        <f t="shared" si="566"/>
        <v/>
      </c>
      <c r="N2471" s="13"/>
    </row>
    <row r="2472" spans="1:14" hidden="1">
      <c r="A2472" s="22">
        <v>35</v>
      </c>
      <c r="B2472" s="292"/>
      <c r="C2472" s="293">
        <v>1012</v>
      </c>
      <c r="D2472" s="294" t="s">
        <v>196</v>
      </c>
      <c r="E2472" s="295">
        <f t="shared" si="572"/>
        <v>0</v>
      </c>
      <c r="F2472" s="158">
        <v>0</v>
      </c>
      <c r="G2472" s="159">
        <v>0</v>
      </c>
      <c r="H2472" s="1408">
        <v>0</v>
      </c>
      <c r="I2472" s="158">
        <v>0</v>
      </c>
      <c r="J2472" s="159">
        <v>0</v>
      </c>
      <c r="K2472" s="1408">
        <v>0</v>
      </c>
      <c r="L2472" s="295">
        <f t="shared" si="573"/>
        <v>0</v>
      </c>
      <c r="M2472" s="12" t="str">
        <f t="shared" si="566"/>
        <v/>
      </c>
      <c r="N2472" s="13"/>
    </row>
    <row r="2473" spans="1:14" hidden="1">
      <c r="A2473" s="23">
        <v>40</v>
      </c>
      <c r="B2473" s="292"/>
      <c r="C2473" s="293">
        <v>1013</v>
      </c>
      <c r="D2473" s="294" t="s">
        <v>197</v>
      </c>
      <c r="E2473" s="295">
        <f t="shared" si="572"/>
        <v>0</v>
      </c>
      <c r="F2473" s="158">
        <v>0</v>
      </c>
      <c r="G2473" s="159">
        <v>0</v>
      </c>
      <c r="H2473" s="1408">
        <v>0</v>
      </c>
      <c r="I2473" s="158">
        <v>0</v>
      </c>
      <c r="J2473" s="159">
        <v>0</v>
      </c>
      <c r="K2473" s="1408">
        <v>0</v>
      </c>
      <c r="L2473" s="295">
        <f t="shared" si="573"/>
        <v>0</v>
      </c>
      <c r="M2473" s="12" t="str">
        <f t="shared" si="566"/>
        <v/>
      </c>
      <c r="N2473" s="13"/>
    </row>
    <row r="2474" spans="1:14" hidden="1">
      <c r="A2474" s="23">
        <v>45</v>
      </c>
      <c r="B2474" s="292"/>
      <c r="C2474" s="293">
        <v>1014</v>
      </c>
      <c r="D2474" s="294" t="s">
        <v>198</v>
      </c>
      <c r="E2474" s="295">
        <f t="shared" si="572"/>
        <v>0</v>
      </c>
      <c r="F2474" s="158">
        <v>0</v>
      </c>
      <c r="G2474" s="159">
        <v>0</v>
      </c>
      <c r="H2474" s="1408">
        <v>0</v>
      </c>
      <c r="I2474" s="158">
        <v>0</v>
      </c>
      <c r="J2474" s="159">
        <v>0</v>
      </c>
      <c r="K2474" s="1408">
        <v>0</v>
      </c>
      <c r="L2474" s="295">
        <f t="shared" si="573"/>
        <v>0</v>
      </c>
      <c r="M2474" s="12" t="str">
        <f t="shared" si="566"/>
        <v/>
      </c>
      <c r="N2474" s="13"/>
    </row>
    <row r="2475" spans="1:14" hidden="1">
      <c r="A2475" s="23">
        <v>50</v>
      </c>
      <c r="B2475" s="292"/>
      <c r="C2475" s="293">
        <v>1015</v>
      </c>
      <c r="D2475" s="294" t="s">
        <v>199</v>
      </c>
      <c r="E2475" s="295">
        <f t="shared" si="572"/>
        <v>0</v>
      </c>
      <c r="F2475" s="158">
        <v>0</v>
      </c>
      <c r="G2475" s="159">
        <v>0</v>
      </c>
      <c r="H2475" s="1408">
        <v>0</v>
      </c>
      <c r="I2475" s="158">
        <v>0</v>
      </c>
      <c r="J2475" s="159">
        <v>0</v>
      </c>
      <c r="K2475" s="1408">
        <v>0</v>
      </c>
      <c r="L2475" s="295">
        <f t="shared" si="573"/>
        <v>0</v>
      </c>
      <c r="M2475" s="12" t="str">
        <f t="shared" si="566"/>
        <v/>
      </c>
      <c r="N2475" s="13"/>
    </row>
    <row r="2476" spans="1:14" hidden="1">
      <c r="A2476" s="23">
        <v>55</v>
      </c>
      <c r="B2476" s="292"/>
      <c r="C2476" s="312">
        <v>1016</v>
      </c>
      <c r="D2476" s="313" t="s">
        <v>200</v>
      </c>
      <c r="E2476" s="314">
        <f t="shared" si="572"/>
        <v>0</v>
      </c>
      <c r="F2476" s="164">
        <v>0</v>
      </c>
      <c r="G2476" s="165">
        <v>0</v>
      </c>
      <c r="H2476" s="1407">
        <v>0</v>
      </c>
      <c r="I2476" s="164">
        <v>0</v>
      </c>
      <c r="J2476" s="165">
        <v>0</v>
      </c>
      <c r="K2476" s="1407">
        <v>0</v>
      </c>
      <c r="L2476" s="314">
        <f t="shared" si="573"/>
        <v>0</v>
      </c>
      <c r="M2476" s="12" t="str">
        <f t="shared" si="566"/>
        <v/>
      </c>
      <c r="N2476" s="13"/>
    </row>
    <row r="2477" spans="1:14" hidden="1">
      <c r="A2477" s="23">
        <v>60</v>
      </c>
      <c r="B2477" s="278"/>
      <c r="C2477" s="318">
        <v>1020</v>
      </c>
      <c r="D2477" s="319" t="s">
        <v>201</v>
      </c>
      <c r="E2477" s="320">
        <f t="shared" si="572"/>
        <v>0</v>
      </c>
      <c r="F2477" s="450">
        <v>0</v>
      </c>
      <c r="G2477" s="451">
        <v>0</v>
      </c>
      <c r="H2477" s="1416">
        <v>0</v>
      </c>
      <c r="I2477" s="450">
        <v>0</v>
      </c>
      <c r="J2477" s="451">
        <v>0</v>
      </c>
      <c r="K2477" s="1416">
        <v>0</v>
      </c>
      <c r="L2477" s="320">
        <f t="shared" si="573"/>
        <v>0</v>
      </c>
      <c r="M2477" s="12" t="str">
        <f t="shared" si="566"/>
        <v/>
      </c>
      <c r="N2477" s="13"/>
    </row>
    <row r="2478" spans="1:14" hidden="1">
      <c r="A2478" s="22">
        <v>65</v>
      </c>
      <c r="B2478" s="292"/>
      <c r="C2478" s="324">
        <v>1030</v>
      </c>
      <c r="D2478" s="325" t="s">
        <v>202</v>
      </c>
      <c r="E2478" s="326">
        <f t="shared" si="572"/>
        <v>0</v>
      </c>
      <c r="F2478" s="445">
        <v>0</v>
      </c>
      <c r="G2478" s="446">
        <v>0</v>
      </c>
      <c r="H2478" s="1413">
        <v>0</v>
      </c>
      <c r="I2478" s="445">
        <v>0</v>
      </c>
      <c r="J2478" s="446">
        <v>0</v>
      </c>
      <c r="K2478" s="1413">
        <v>0</v>
      </c>
      <c r="L2478" s="326">
        <f t="shared" si="573"/>
        <v>0</v>
      </c>
      <c r="M2478" s="12" t="str">
        <f t="shared" si="566"/>
        <v/>
      </c>
      <c r="N2478" s="13"/>
    </row>
    <row r="2479" spans="1:14" hidden="1">
      <c r="A2479" s="23">
        <v>70</v>
      </c>
      <c r="B2479" s="292"/>
      <c r="C2479" s="318">
        <v>1051</v>
      </c>
      <c r="D2479" s="331" t="s">
        <v>203</v>
      </c>
      <c r="E2479" s="320">
        <f t="shared" si="572"/>
        <v>0</v>
      </c>
      <c r="F2479" s="450">
        <v>0</v>
      </c>
      <c r="G2479" s="451">
        <v>0</v>
      </c>
      <c r="H2479" s="1416">
        <v>0</v>
      </c>
      <c r="I2479" s="450">
        <v>0</v>
      </c>
      <c r="J2479" s="451">
        <v>0</v>
      </c>
      <c r="K2479" s="1416">
        <v>0</v>
      </c>
      <c r="L2479" s="320">
        <f t="shared" si="573"/>
        <v>0</v>
      </c>
      <c r="M2479" s="12" t="str">
        <f t="shared" si="566"/>
        <v/>
      </c>
      <c r="N2479" s="13"/>
    </row>
    <row r="2480" spans="1:14" hidden="1">
      <c r="A2480" s="23">
        <v>75</v>
      </c>
      <c r="B2480" s="292"/>
      <c r="C2480" s="293">
        <v>1052</v>
      </c>
      <c r="D2480" s="294" t="s">
        <v>204</v>
      </c>
      <c r="E2480" s="295">
        <f t="shared" si="572"/>
        <v>0</v>
      </c>
      <c r="F2480" s="158">
        <v>0</v>
      </c>
      <c r="G2480" s="159"/>
      <c r="H2480" s="1408"/>
      <c r="I2480" s="158">
        <v>0</v>
      </c>
      <c r="J2480" s="159"/>
      <c r="K2480" s="1408"/>
      <c r="L2480" s="295">
        <f t="shared" si="573"/>
        <v>0</v>
      </c>
      <c r="M2480" s="12" t="str">
        <f t="shared" si="566"/>
        <v/>
      </c>
      <c r="N2480" s="13"/>
    </row>
    <row r="2481" spans="1:14" hidden="1">
      <c r="A2481" s="23">
        <v>80</v>
      </c>
      <c r="B2481" s="292"/>
      <c r="C2481" s="324">
        <v>1053</v>
      </c>
      <c r="D2481" s="325" t="s">
        <v>858</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v>0</v>
      </c>
      <c r="G2482" s="451">
        <v>0</v>
      </c>
      <c r="H2482" s="1416">
        <v>0</v>
      </c>
      <c r="I2482" s="450">
        <v>0</v>
      </c>
      <c r="J2482" s="451">
        <v>0</v>
      </c>
      <c r="K2482" s="1416">
        <v>0</v>
      </c>
      <c r="L2482" s="320">
        <f t="shared" si="573"/>
        <v>0</v>
      </c>
      <c r="M2482" s="12" t="str">
        <f t="shared" si="566"/>
        <v/>
      </c>
      <c r="N2482" s="13"/>
    </row>
    <row r="2483" spans="1:14" hidden="1">
      <c r="A2483" s="23">
        <v>85</v>
      </c>
      <c r="B2483" s="292"/>
      <c r="C2483" s="324">
        <v>1063</v>
      </c>
      <c r="D2483" s="332" t="s">
        <v>786</v>
      </c>
      <c r="E2483" s="326">
        <f t="shared" si="572"/>
        <v>0</v>
      </c>
      <c r="F2483" s="445">
        <v>0</v>
      </c>
      <c r="G2483" s="446">
        <v>0</v>
      </c>
      <c r="H2483" s="1413">
        <v>0</v>
      </c>
      <c r="I2483" s="445">
        <v>0</v>
      </c>
      <c r="J2483" s="446">
        <v>0</v>
      </c>
      <c r="K2483" s="1413">
        <v>0</v>
      </c>
      <c r="L2483" s="326">
        <f t="shared" si="573"/>
        <v>0</v>
      </c>
      <c r="M2483" s="12" t="str">
        <f t="shared" si="566"/>
        <v/>
      </c>
      <c r="N2483" s="13"/>
    </row>
    <row r="2484" spans="1:14" hidden="1">
      <c r="A2484" s="23">
        <v>90</v>
      </c>
      <c r="B2484" s="292"/>
      <c r="C2484" s="333">
        <v>1069</v>
      </c>
      <c r="D2484" s="334" t="s">
        <v>206</v>
      </c>
      <c r="E2484" s="335">
        <f t="shared" si="572"/>
        <v>0</v>
      </c>
      <c r="F2484" s="589">
        <v>0</v>
      </c>
      <c r="G2484" s="590">
        <v>0</v>
      </c>
      <c r="H2484" s="1415">
        <v>0</v>
      </c>
      <c r="I2484" s="589">
        <v>0</v>
      </c>
      <c r="J2484" s="590">
        <v>0</v>
      </c>
      <c r="K2484" s="1415">
        <v>0</v>
      </c>
      <c r="L2484" s="335">
        <f t="shared" si="573"/>
        <v>0</v>
      </c>
      <c r="M2484" s="12" t="str">
        <f t="shared" si="566"/>
        <v/>
      </c>
      <c r="N2484" s="13"/>
    </row>
    <row r="2485" spans="1:14" hidden="1">
      <c r="A2485" s="23">
        <v>90</v>
      </c>
      <c r="B2485" s="278"/>
      <c r="C2485" s="318">
        <v>1091</v>
      </c>
      <c r="D2485" s="331" t="s">
        <v>894</v>
      </c>
      <c r="E2485" s="320">
        <f t="shared" si="572"/>
        <v>0</v>
      </c>
      <c r="F2485" s="450">
        <v>0</v>
      </c>
      <c r="G2485" s="451">
        <v>0</v>
      </c>
      <c r="H2485" s="1416">
        <v>0</v>
      </c>
      <c r="I2485" s="450">
        <v>0</v>
      </c>
      <c r="J2485" s="451">
        <v>0</v>
      </c>
      <c r="K2485" s="1416">
        <v>0</v>
      </c>
      <c r="L2485" s="320">
        <f t="shared" si="573"/>
        <v>0</v>
      </c>
      <c r="M2485" s="12" t="str">
        <f t="shared" si="566"/>
        <v/>
      </c>
      <c r="N2485" s="13"/>
    </row>
    <row r="2486" spans="1:14" hidden="1">
      <c r="A2486" s="22">
        <v>115</v>
      </c>
      <c r="B2486" s="292"/>
      <c r="C2486" s="293">
        <v>1092</v>
      </c>
      <c r="D2486" s="294" t="s">
        <v>298</v>
      </c>
      <c r="E2486" s="295">
        <f t="shared" si="572"/>
        <v>0</v>
      </c>
      <c r="F2486" s="158">
        <v>0</v>
      </c>
      <c r="G2486" s="159">
        <v>0</v>
      </c>
      <c r="H2486" s="1408">
        <v>0</v>
      </c>
      <c r="I2486" s="158">
        <v>0</v>
      </c>
      <c r="J2486" s="159">
        <v>0</v>
      </c>
      <c r="K2486" s="1408">
        <v>0</v>
      </c>
      <c r="L2486" s="295">
        <f t="shared" si="573"/>
        <v>0</v>
      </c>
      <c r="M2486" s="12" t="str">
        <f t="shared" si="566"/>
        <v/>
      </c>
      <c r="N2486" s="13"/>
    </row>
    <row r="2487" spans="1:14" hidden="1">
      <c r="A2487" s="22">
        <v>125</v>
      </c>
      <c r="B2487" s="292"/>
      <c r="C2487" s="285">
        <v>1098</v>
      </c>
      <c r="D2487" s="339" t="s">
        <v>207</v>
      </c>
      <c r="E2487" s="287">
        <f t="shared" si="572"/>
        <v>0</v>
      </c>
      <c r="F2487" s="173">
        <v>0</v>
      </c>
      <c r="G2487" s="174">
        <v>0</v>
      </c>
      <c r="H2487" s="1409">
        <v>0</v>
      </c>
      <c r="I2487" s="173">
        <v>0</v>
      </c>
      <c r="J2487" s="174">
        <v>0</v>
      </c>
      <c r="K2487" s="1409">
        <v>0</v>
      </c>
      <c r="L2487" s="287">
        <f t="shared" si="573"/>
        <v>0</v>
      </c>
      <c r="M2487" s="12" t="str">
        <f t="shared" si="566"/>
        <v/>
      </c>
      <c r="N2487" s="13"/>
    </row>
    <row r="2488" spans="1:14" hidden="1">
      <c r="A2488" s="23">
        <v>130</v>
      </c>
      <c r="B2488" s="272">
        <v>1900</v>
      </c>
      <c r="C2488" s="1845" t="s">
        <v>265</v>
      </c>
      <c r="D2488" s="1846"/>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895</v>
      </c>
      <c r="E2489" s="281">
        <f>F2489+G2489+H2489</f>
        <v>0</v>
      </c>
      <c r="F2489" s="152">
        <v>0</v>
      </c>
      <c r="G2489" s="153">
        <v>0</v>
      </c>
      <c r="H2489" s="1406">
        <v>0</v>
      </c>
      <c r="I2489" s="152">
        <v>0</v>
      </c>
      <c r="J2489" s="153">
        <v>0</v>
      </c>
      <c r="K2489" s="1406">
        <v>0</v>
      </c>
      <c r="L2489" s="281">
        <f>I2489+J2489+K2489</f>
        <v>0</v>
      </c>
      <c r="M2489" s="12" t="str">
        <f t="shared" si="566"/>
        <v/>
      </c>
      <c r="N2489" s="13"/>
    </row>
    <row r="2490" spans="1:14" hidden="1">
      <c r="A2490" s="23">
        <v>140</v>
      </c>
      <c r="B2490" s="341"/>
      <c r="C2490" s="293">
        <v>1981</v>
      </c>
      <c r="D2490" s="342" t="s">
        <v>896</v>
      </c>
      <c r="E2490" s="295">
        <f>F2490+G2490+H2490</f>
        <v>0</v>
      </c>
      <c r="F2490" s="158">
        <v>0</v>
      </c>
      <c r="G2490" s="159">
        <v>0</v>
      </c>
      <c r="H2490" s="1408">
        <v>0</v>
      </c>
      <c r="I2490" s="158">
        <v>0</v>
      </c>
      <c r="J2490" s="159">
        <v>0</v>
      </c>
      <c r="K2490" s="1408">
        <v>0</v>
      </c>
      <c r="L2490" s="295">
        <f>I2490+J2490+K2490</f>
        <v>0</v>
      </c>
      <c r="M2490" s="12" t="str">
        <f t="shared" si="566"/>
        <v/>
      </c>
      <c r="N2490" s="13"/>
    </row>
    <row r="2491" spans="1:14" hidden="1">
      <c r="A2491" s="23">
        <v>145</v>
      </c>
      <c r="B2491" s="292"/>
      <c r="C2491" s="285">
        <v>1991</v>
      </c>
      <c r="D2491" s="343" t="s">
        <v>897</v>
      </c>
      <c r="E2491" s="287">
        <f>F2491+G2491+H2491</f>
        <v>0</v>
      </c>
      <c r="F2491" s="173"/>
      <c r="G2491" s="174">
        <v>0</v>
      </c>
      <c r="H2491" s="1409">
        <v>0</v>
      </c>
      <c r="I2491" s="173"/>
      <c r="J2491" s="174">
        <v>0</v>
      </c>
      <c r="K2491" s="1409">
        <v>0</v>
      </c>
      <c r="L2491" s="287">
        <f>I2491+J2491+K2491</f>
        <v>0</v>
      </c>
      <c r="M2491" s="12" t="str">
        <f t="shared" si="566"/>
        <v/>
      </c>
      <c r="N2491" s="13"/>
    </row>
    <row r="2492" spans="1:14" hidden="1">
      <c r="A2492" s="23">
        <v>150</v>
      </c>
      <c r="B2492" s="272">
        <v>2100</v>
      </c>
      <c r="C2492" s="1845" t="s">
        <v>707</v>
      </c>
      <c r="D2492" s="1846"/>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v>0</v>
      </c>
      <c r="G2493" s="153">
        <v>0</v>
      </c>
      <c r="H2493" s="1406">
        <v>0</v>
      </c>
      <c r="I2493" s="152">
        <v>0</v>
      </c>
      <c r="J2493" s="153">
        <v>0</v>
      </c>
      <c r="K2493" s="1406">
        <v>0</v>
      </c>
      <c r="L2493" s="281">
        <f>I2493+J2493+K2493</f>
        <v>0</v>
      </c>
      <c r="M2493" s="12" t="str">
        <f t="shared" si="566"/>
        <v/>
      </c>
      <c r="N2493" s="13"/>
    </row>
    <row r="2494" spans="1:14" hidden="1">
      <c r="A2494" s="23">
        <v>160</v>
      </c>
      <c r="B2494" s="341"/>
      <c r="C2494" s="293">
        <v>2120</v>
      </c>
      <c r="D2494" s="300" t="s">
        <v>209</v>
      </c>
      <c r="E2494" s="295">
        <f>F2494+G2494+H2494</f>
        <v>0</v>
      </c>
      <c r="F2494" s="158">
        <v>0</v>
      </c>
      <c r="G2494" s="159">
        <v>0</v>
      </c>
      <c r="H2494" s="1408">
        <v>0</v>
      </c>
      <c r="I2494" s="158">
        <v>0</v>
      </c>
      <c r="J2494" s="159">
        <v>0</v>
      </c>
      <c r="K2494" s="1408">
        <v>0</v>
      </c>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v>0</v>
      </c>
      <c r="G2497" s="174">
        <v>0</v>
      </c>
      <c r="H2497" s="1409">
        <v>0</v>
      </c>
      <c r="I2497" s="173">
        <v>0</v>
      </c>
      <c r="J2497" s="174">
        <v>0</v>
      </c>
      <c r="K2497" s="1409">
        <v>0</v>
      </c>
      <c r="L2497" s="287">
        <f>I2497+J2497+K2497</f>
        <v>0</v>
      </c>
      <c r="M2497" s="12" t="str">
        <f t="shared" si="566"/>
        <v/>
      </c>
      <c r="N2497" s="13"/>
    </row>
    <row r="2498" spans="1:14" hidden="1">
      <c r="A2498" s="23">
        <v>185</v>
      </c>
      <c r="B2498" s="272">
        <v>2200</v>
      </c>
      <c r="C2498" s="1845" t="s">
        <v>213</v>
      </c>
      <c r="D2498" s="1846"/>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299</v>
      </c>
      <c r="E2499" s="281">
        <f>F2499+G2499+H2499</f>
        <v>0</v>
      </c>
      <c r="F2499" s="152">
        <v>0</v>
      </c>
      <c r="G2499" s="153">
        <v>0</v>
      </c>
      <c r="H2499" s="1406">
        <v>0</v>
      </c>
      <c r="I2499" s="152">
        <v>0</v>
      </c>
      <c r="J2499" s="153">
        <v>0</v>
      </c>
      <c r="K2499" s="1406">
        <v>0</v>
      </c>
      <c r="L2499" s="281">
        <f>I2499+J2499+K2499</f>
        <v>0</v>
      </c>
      <c r="M2499" s="12" t="str">
        <f t="shared" si="566"/>
        <v/>
      </c>
      <c r="N2499" s="13"/>
    </row>
    <row r="2500" spans="1:14" hidden="1">
      <c r="A2500" s="23">
        <v>200</v>
      </c>
      <c r="B2500" s="292"/>
      <c r="C2500" s="285">
        <v>2224</v>
      </c>
      <c r="D2500" s="286" t="s">
        <v>214</v>
      </c>
      <c r="E2500" s="287">
        <f>F2500+G2500+H2500</f>
        <v>0</v>
      </c>
      <c r="F2500" s="173">
        <v>0</v>
      </c>
      <c r="G2500" s="174">
        <v>0</v>
      </c>
      <c r="H2500" s="1409">
        <v>0</v>
      </c>
      <c r="I2500" s="173">
        <v>0</v>
      </c>
      <c r="J2500" s="174">
        <v>0</v>
      </c>
      <c r="K2500" s="1409">
        <v>0</v>
      </c>
      <c r="L2500" s="287">
        <f>I2500+J2500+K2500</f>
        <v>0</v>
      </c>
      <c r="M2500" s="12" t="str">
        <f t="shared" si="566"/>
        <v/>
      </c>
      <c r="N2500" s="13"/>
    </row>
    <row r="2501" spans="1:14" hidden="1">
      <c r="A2501" s="23">
        <v>200</v>
      </c>
      <c r="B2501" s="272">
        <v>2500</v>
      </c>
      <c r="C2501" s="1845" t="s">
        <v>215</v>
      </c>
      <c r="D2501" s="1846"/>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849" t="s">
        <v>216</v>
      </c>
      <c r="D2502" s="1850"/>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849" t="s">
        <v>217</v>
      </c>
      <c r="D2503" s="1850"/>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849" t="s">
        <v>1643</v>
      </c>
      <c r="D2504" s="1850"/>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2078</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2079</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2080</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845" t="s">
        <v>218</v>
      </c>
      <c r="D2508" s="1846"/>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1935</v>
      </c>
      <c r="E2509" s="281">
        <f>F2509+G2509+H2509</f>
        <v>0</v>
      </c>
      <c r="F2509" s="152">
        <v>0</v>
      </c>
      <c r="G2509" s="153"/>
      <c r="H2509" s="1406"/>
      <c r="I2509" s="152">
        <v>0</v>
      </c>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1954</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1985</v>
      </c>
      <c r="D2517" s="1759"/>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701</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2081</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1996</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845" t="s">
        <v>227</v>
      </c>
      <c r="D2523" s="1846"/>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845" t="s">
        <v>228</v>
      </c>
      <c r="D2524" s="1846"/>
      <c r="E2524" s="310">
        <f t="shared" si="583"/>
        <v>0</v>
      </c>
      <c r="F2524" s="1410">
        <v>0</v>
      </c>
      <c r="G2524" s="1411">
        <v>0</v>
      </c>
      <c r="H2524" s="1412">
        <v>0</v>
      </c>
      <c r="I2524" s="1410">
        <v>0</v>
      </c>
      <c r="J2524" s="1411">
        <v>0</v>
      </c>
      <c r="K2524" s="1412">
        <v>0</v>
      </c>
      <c r="L2524" s="310">
        <f t="shared" si="584"/>
        <v>0</v>
      </c>
      <c r="M2524" s="12" t="str">
        <f t="shared" si="582"/>
        <v/>
      </c>
      <c r="N2524" s="13"/>
    </row>
    <row r="2525" spans="1:14" hidden="1">
      <c r="A2525" s="22">
        <v>350</v>
      </c>
      <c r="B2525" s="272">
        <v>4100</v>
      </c>
      <c r="C2525" s="1845" t="s">
        <v>229</v>
      </c>
      <c r="D2525" s="1846"/>
      <c r="E2525" s="310">
        <f t="shared" si="583"/>
        <v>0</v>
      </c>
      <c r="F2525" s="1459">
        <v>0</v>
      </c>
      <c r="G2525" s="1459">
        <v>0</v>
      </c>
      <c r="H2525" s="1460">
        <v>0</v>
      </c>
      <c r="I2525" s="1606">
        <v>0</v>
      </c>
      <c r="J2525" s="1459">
        <v>0</v>
      </c>
      <c r="K2525" s="1459">
        <v>0</v>
      </c>
      <c r="L2525" s="310">
        <f t="shared" si="584"/>
        <v>0</v>
      </c>
      <c r="M2525" s="12" t="str">
        <f t="shared" si="582"/>
        <v/>
      </c>
      <c r="N2525" s="13"/>
    </row>
    <row r="2526" spans="1:14" hidden="1">
      <c r="A2526" s="23">
        <v>355</v>
      </c>
      <c r="B2526" s="272">
        <v>4200</v>
      </c>
      <c r="C2526" s="1845" t="s">
        <v>230</v>
      </c>
      <c r="D2526" s="1846"/>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v>0</v>
      </c>
      <c r="G2529" s="159">
        <v>0</v>
      </c>
      <c r="H2529" s="1408">
        <v>0</v>
      </c>
      <c r="I2529" s="158">
        <v>0</v>
      </c>
      <c r="J2529" s="159">
        <v>0</v>
      </c>
      <c r="K2529" s="1408">
        <v>0</v>
      </c>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v>0</v>
      </c>
      <c r="G2532" s="174">
        <v>0</v>
      </c>
      <c r="H2532" s="1409">
        <v>0</v>
      </c>
      <c r="I2532" s="173">
        <v>0</v>
      </c>
      <c r="J2532" s="174">
        <v>0</v>
      </c>
      <c r="K2532" s="1409">
        <v>0</v>
      </c>
      <c r="L2532" s="287">
        <f t="shared" si="587"/>
        <v>0</v>
      </c>
      <c r="M2532" s="12" t="str">
        <f t="shared" si="582"/>
        <v/>
      </c>
      <c r="N2532" s="13"/>
    </row>
    <row r="2533" spans="1:14" hidden="1">
      <c r="A2533" s="23">
        <v>395</v>
      </c>
      <c r="B2533" s="272">
        <v>4300</v>
      </c>
      <c r="C2533" s="1845" t="s">
        <v>1644</v>
      </c>
      <c r="D2533" s="1846"/>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v>0</v>
      </c>
      <c r="G2534" s="153">
        <v>0</v>
      </c>
      <c r="H2534" s="1406">
        <v>0</v>
      </c>
      <c r="I2534" s="152">
        <v>0</v>
      </c>
      <c r="J2534" s="153">
        <v>0</v>
      </c>
      <c r="K2534" s="1406">
        <v>0</v>
      </c>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845" t="s">
        <v>1641</v>
      </c>
      <c r="D2537" s="1846"/>
      <c r="E2537" s="310">
        <f t="shared" si="589"/>
        <v>0</v>
      </c>
      <c r="F2537" s="1410">
        <v>0</v>
      </c>
      <c r="G2537" s="1411">
        <v>0</v>
      </c>
      <c r="H2537" s="1412">
        <v>0</v>
      </c>
      <c r="I2537" s="1410">
        <v>0</v>
      </c>
      <c r="J2537" s="1411">
        <v>0</v>
      </c>
      <c r="K2537" s="1412">
        <v>0</v>
      </c>
      <c r="L2537" s="310">
        <f t="shared" si="590"/>
        <v>0</v>
      </c>
      <c r="M2537" s="12" t="str">
        <f t="shared" si="582"/>
        <v/>
      </c>
      <c r="N2537" s="13"/>
    </row>
    <row r="2538" spans="1:14" hidden="1">
      <c r="A2538" s="14">
        <v>401</v>
      </c>
      <c r="B2538" s="272">
        <v>4500</v>
      </c>
      <c r="C2538" s="1845" t="s">
        <v>1642</v>
      </c>
      <c r="D2538" s="1846"/>
      <c r="E2538" s="310">
        <f t="shared" si="589"/>
        <v>0</v>
      </c>
      <c r="F2538" s="1410">
        <v>0</v>
      </c>
      <c r="G2538" s="1411">
        <v>0</v>
      </c>
      <c r="H2538" s="1412">
        <v>0</v>
      </c>
      <c r="I2538" s="1410">
        <v>0</v>
      </c>
      <c r="J2538" s="1411">
        <v>0</v>
      </c>
      <c r="K2538" s="1412">
        <v>0</v>
      </c>
      <c r="L2538" s="310">
        <f t="shared" si="590"/>
        <v>0</v>
      </c>
      <c r="M2538" s="12" t="str">
        <f t="shared" si="582"/>
        <v/>
      </c>
      <c r="N2538" s="13"/>
    </row>
    <row r="2539" spans="1:14" hidden="1">
      <c r="A2539" s="40">
        <v>404</v>
      </c>
      <c r="B2539" s="272">
        <v>4600</v>
      </c>
      <c r="C2539" s="1849" t="s">
        <v>240</v>
      </c>
      <c r="D2539" s="1850"/>
      <c r="E2539" s="310">
        <f t="shared" si="589"/>
        <v>0</v>
      </c>
      <c r="F2539" s="1410">
        <v>0</v>
      </c>
      <c r="G2539" s="1411">
        <v>0</v>
      </c>
      <c r="H2539" s="1412">
        <v>0</v>
      </c>
      <c r="I2539" s="1410">
        <v>0</v>
      </c>
      <c r="J2539" s="1411">
        <v>0</v>
      </c>
      <c r="K2539" s="1412">
        <v>0</v>
      </c>
      <c r="L2539" s="310">
        <f t="shared" si="590"/>
        <v>0</v>
      </c>
      <c r="M2539" s="12" t="str">
        <f t="shared" si="582"/>
        <v/>
      </c>
      <c r="N2539" s="13"/>
    </row>
    <row r="2540" spans="1:14" hidden="1">
      <c r="A2540" s="40">
        <v>404</v>
      </c>
      <c r="B2540" s="272">
        <v>4900</v>
      </c>
      <c r="C2540" s="1845" t="s">
        <v>266</v>
      </c>
      <c r="D2540" s="1846"/>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267</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268</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843" t="s">
        <v>241</v>
      </c>
      <c r="D2543" s="1844"/>
      <c r="E2543" s="310">
        <f>F2543+G2543+H2543</f>
        <v>0</v>
      </c>
      <c r="F2543" s="1410">
        <v>0</v>
      </c>
      <c r="G2543" s="1411">
        <v>0</v>
      </c>
      <c r="H2543" s="1412">
        <v>0</v>
      </c>
      <c r="I2543" s="1410">
        <v>0</v>
      </c>
      <c r="J2543" s="1411">
        <v>0</v>
      </c>
      <c r="K2543" s="1412">
        <v>0</v>
      </c>
      <c r="L2543" s="310">
        <f>I2543+J2543+K2543</f>
        <v>0</v>
      </c>
      <c r="M2543" s="12" t="str">
        <f t="shared" si="582"/>
        <v/>
      </c>
      <c r="N2543" s="13"/>
    </row>
    <row r="2544" spans="1:14" hidden="1">
      <c r="A2544" s="23">
        <v>500</v>
      </c>
      <c r="B2544" s="365">
        <v>5200</v>
      </c>
      <c r="C2544" s="1843" t="s">
        <v>242</v>
      </c>
      <c r="D2544" s="1844"/>
      <c r="E2544" s="310">
        <f t="shared" ref="E2544:L2544" si="592">SUM(E2545:E2551)</f>
        <v>0</v>
      </c>
      <c r="F2544" s="274">
        <f t="shared" si="592"/>
        <v>0</v>
      </c>
      <c r="G2544" s="275">
        <f t="shared" si="592"/>
        <v>0</v>
      </c>
      <c r="H2544" s="276">
        <f>SUM(H2545:H2551)</f>
        <v>0</v>
      </c>
      <c r="I2544" s="274">
        <f t="shared" si="592"/>
        <v>0</v>
      </c>
      <c r="J2544" s="275">
        <f t="shared" si="592"/>
        <v>0</v>
      </c>
      <c r="K2544" s="276">
        <f t="shared" si="592"/>
        <v>0</v>
      </c>
      <c r="L2544" s="310">
        <f t="shared" si="592"/>
        <v>0</v>
      </c>
      <c r="M2544" s="12" t="str">
        <f t="shared" si="582"/>
        <v/>
      </c>
      <c r="N2544" s="13"/>
    </row>
    <row r="2545" spans="1:14" hidden="1">
      <c r="A2545" s="23">
        <v>505</v>
      </c>
      <c r="B2545" s="366"/>
      <c r="C2545" s="367">
        <v>5201</v>
      </c>
      <c r="D2545" s="368" t="s">
        <v>243</v>
      </c>
      <c r="E2545" s="281">
        <f t="shared" ref="E2545:E2551" si="593">F2545+G2545+H2545</f>
        <v>0</v>
      </c>
      <c r="F2545" s="152">
        <v>0</v>
      </c>
      <c r="G2545" s="153">
        <v>0</v>
      </c>
      <c r="H2545" s="1406">
        <v>0</v>
      </c>
      <c r="I2545" s="152">
        <v>0</v>
      </c>
      <c r="J2545" s="153">
        <v>0</v>
      </c>
      <c r="K2545" s="1406">
        <v>0</v>
      </c>
      <c r="L2545" s="281">
        <f t="shared" ref="L2545:L2551" si="594">I2545+J2545+K2545</f>
        <v>0</v>
      </c>
      <c r="M2545" s="12" t="str">
        <f t="shared" si="582"/>
        <v/>
      </c>
      <c r="N2545" s="13"/>
    </row>
    <row r="2546" spans="1:14" hidden="1">
      <c r="A2546" s="23">
        <v>510</v>
      </c>
      <c r="B2546" s="366"/>
      <c r="C2546" s="369">
        <v>5202</v>
      </c>
      <c r="D2546" s="370" t="s">
        <v>244</v>
      </c>
      <c r="E2546" s="295">
        <f t="shared" si="593"/>
        <v>0</v>
      </c>
      <c r="F2546" s="158">
        <v>0</v>
      </c>
      <c r="G2546" s="159">
        <v>0</v>
      </c>
      <c r="H2546" s="1408">
        <v>0</v>
      </c>
      <c r="I2546" s="158">
        <v>0</v>
      </c>
      <c r="J2546" s="159">
        <v>0</v>
      </c>
      <c r="K2546" s="1408">
        <v>0</v>
      </c>
      <c r="L2546" s="295">
        <f t="shared" si="594"/>
        <v>0</v>
      </c>
      <c r="M2546" s="12" t="str">
        <f t="shared" si="582"/>
        <v/>
      </c>
      <c r="N2546" s="13"/>
    </row>
    <row r="2547" spans="1:14" hidden="1">
      <c r="A2547" s="23">
        <v>515</v>
      </c>
      <c r="B2547" s="366"/>
      <c r="C2547" s="369">
        <v>5203</v>
      </c>
      <c r="D2547" s="370" t="s">
        <v>608</v>
      </c>
      <c r="E2547" s="295">
        <f t="shared" si="593"/>
        <v>0</v>
      </c>
      <c r="F2547" s="158">
        <v>0</v>
      </c>
      <c r="G2547" s="159">
        <v>0</v>
      </c>
      <c r="H2547" s="1408">
        <v>0</v>
      </c>
      <c r="I2547" s="158">
        <v>0</v>
      </c>
      <c r="J2547" s="159">
        <v>0</v>
      </c>
      <c r="K2547" s="1408">
        <v>0</v>
      </c>
      <c r="L2547" s="295">
        <f t="shared" si="594"/>
        <v>0</v>
      </c>
      <c r="M2547" s="12" t="str">
        <f t="shared" si="582"/>
        <v/>
      </c>
      <c r="N2547" s="13"/>
    </row>
    <row r="2548" spans="1:14" hidden="1">
      <c r="A2548" s="23">
        <v>520</v>
      </c>
      <c r="B2548" s="366"/>
      <c r="C2548" s="369">
        <v>5204</v>
      </c>
      <c r="D2548" s="370" t="s">
        <v>609</v>
      </c>
      <c r="E2548" s="295">
        <f t="shared" si="593"/>
        <v>0</v>
      </c>
      <c r="F2548" s="158">
        <v>0</v>
      </c>
      <c r="G2548" s="159">
        <v>0</v>
      </c>
      <c r="H2548" s="1408">
        <v>0</v>
      </c>
      <c r="I2548" s="158">
        <v>0</v>
      </c>
      <c r="J2548" s="159">
        <v>0</v>
      </c>
      <c r="K2548" s="1408">
        <v>0</v>
      </c>
      <c r="L2548" s="295">
        <f t="shared" si="594"/>
        <v>0</v>
      </c>
      <c r="M2548" s="12" t="str">
        <f t="shared" si="582"/>
        <v/>
      </c>
      <c r="N2548" s="13"/>
    </row>
    <row r="2549" spans="1:14" hidden="1">
      <c r="A2549" s="23">
        <v>525</v>
      </c>
      <c r="B2549" s="366"/>
      <c r="C2549" s="369">
        <v>5205</v>
      </c>
      <c r="D2549" s="370" t="s">
        <v>610</v>
      </c>
      <c r="E2549" s="295">
        <f t="shared" si="593"/>
        <v>0</v>
      </c>
      <c r="F2549" s="158">
        <v>0</v>
      </c>
      <c r="G2549" s="159">
        <v>0</v>
      </c>
      <c r="H2549" s="1408">
        <v>0</v>
      </c>
      <c r="I2549" s="158">
        <v>0</v>
      </c>
      <c r="J2549" s="159">
        <v>0</v>
      </c>
      <c r="K2549" s="1408">
        <v>0</v>
      </c>
      <c r="L2549" s="295">
        <f t="shared" si="594"/>
        <v>0</v>
      </c>
      <c r="M2549" s="12" t="str">
        <f t="shared" si="582"/>
        <v/>
      </c>
      <c r="N2549" s="13"/>
    </row>
    <row r="2550" spans="1:14" hidden="1">
      <c r="A2550" s="22">
        <v>635</v>
      </c>
      <c r="B2550" s="366"/>
      <c r="C2550" s="369">
        <v>5206</v>
      </c>
      <c r="D2550" s="370" t="s">
        <v>611</v>
      </c>
      <c r="E2550" s="295">
        <f t="shared" si="593"/>
        <v>0</v>
      </c>
      <c r="F2550" s="158">
        <v>0</v>
      </c>
      <c r="G2550" s="159">
        <v>0</v>
      </c>
      <c r="H2550" s="1408">
        <v>0</v>
      </c>
      <c r="I2550" s="158">
        <v>0</v>
      </c>
      <c r="J2550" s="159">
        <v>0</v>
      </c>
      <c r="K2550" s="1408">
        <v>0</v>
      </c>
      <c r="L2550" s="295">
        <f t="shared" si="594"/>
        <v>0</v>
      </c>
      <c r="M2550" s="12" t="str">
        <f t="shared" si="582"/>
        <v/>
      </c>
      <c r="N2550" s="13"/>
    </row>
    <row r="2551" spans="1:14" hidden="1">
      <c r="A2551" s="23">
        <v>640</v>
      </c>
      <c r="B2551" s="366"/>
      <c r="C2551" s="371">
        <v>5219</v>
      </c>
      <c r="D2551" s="372" t="s">
        <v>612</v>
      </c>
      <c r="E2551" s="287">
        <f t="shared" si="593"/>
        <v>0</v>
      </c>
      <c r="F2551" s="173">
        <v>0</v>
      </c>
      <c r="G2551" s="174">
        <v>0</v>
      </c>
      <c r="H2551" s="1409">
        <v>0</v>
      </c>
      <c r="I2551" s="173">
        <v>0</v>
      </c>
      <c r="J2551" s="174">
        <v>0</v>
      </c>
      <c r="K2551" s="1409">
        <v>0</v>
      </c>
      <c r="L2551" s="287">
        <f t="shared" si="594"/>
        <v>0</v>
      </c>
      <c r="M2551" s="12" t="str">
        <f t="shared" si="582"/>
        <v/>
      </c>
      <c r="N2551" s="13"/>
    </row>
    <row r="2552" spans="1:14" hidden="1">
      <c r="A2552" s="23">
        <v>645</v>
      </c>
      <c r="B2552" s="365">
        <v>5300</v>
      </c>
      <c r="C2552" s="1843" t="s">
        <v>613</v>
      </c>
      <c r="D2552" s="1844"/>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300</v>
      </c>
      <c r="E2553" s="281">
        <f>F2553+G2553+H2553</f>
        <v>0</v>
      </c>
      <c r="F2553" s="152">
        <v>0</v>
      </c>
      <c r="G2553" s="153">
        <v>0</v>
      </c>
      <c r="H2553" s="1406">
        <v>0</v>
      </c>
      <c r="I2553" s="152">
        <v>0</v>
      </c>
      <c r="J2553" s="153">
        <v>0</v>
      </c>
      <c r="K2553" s="1406">
        <v>0</v>
      </c>
      <c r="L2553" s="281">
        <f>I2553+J2553+K2553</f>
        <v>0</v>
      </c>
      <c r="M2553" s="12" t="str">
        <f t="shared" si="582"/>
        <v/>
      </c>
      <c r="N2553" s="13"/>
    </row>
    <row r="2554" spans="1:14" hidden="1">
      <c r="A2554" s="22">
        <v>655</v>
      </c>
      <c r="B2554" s="366"/>
      <c r="C2554" s="371">
        <v>5309</v>
      </c>
      <c r="D2554" s="372" t="s">
        <v>614</v>
      </c>
      <c r="E2554" s="287">
        <f>F2554+G2554+H2554</f>
        <v>0</v>
      </c>
      <c r="F2554" s="173">
        <v>0</v>
      </c>
      <c r="G2554" s="174">
        <v>0</v>
      </c>
      <c r="H2554" s="1409">
        <v>0</v>
      </c>
      <c r="I2554" s="173">
        <v>0</v>
      </c>
      <c r="J2554" s="174">
        <v>0</v>
      </c>
      <c r="K2554" s="1409">
        <v>0</v>
      </c>
      <c r="L2554" s="287">
        <f>I2554+J2554+K2554</f>
        <v>0</v>
      </c>
      <c r="M2554" s="12" t="str">
        <f t="shared" si="582"/>
        <v/>
      </c>
      <c r="N2554" s="13"/>
    </row>
    <row r="2555" spans="1:14" hidden="1">
      <c r="A2555" s="22">
        <v>665</v>
      </c>
      <c r="B2555" s="365">
        <v>5400</v>
      </c>
      <c r="C2555" s="1843" t="s">
        <v>671</v>
      </c>
      <c r="D2555" s="1844"/>
      <c r="E2555" s="310">
        <f>F2555+G2555+H2555</f>
        <v>0</v>
      </c>
      <c r="F2555" s="1410"/>
      <c r="G2555" s="1411">
        <v>0</v>
      </c>
      <c r="H2555" s="1412">
        <v>0</v>
      </c>
      <c r="I2555" s="1410">
        <v>0</v>
      </c>
      <c r="J2555" s="1411"/>
      <c r="K2555" s="1412">
        <v>0</v>
      </c>
      <c r="L2555" s="310">
        <f>I2555+J2555+K2555</f>
        <v>0</v>
      </c>
      <c r="M2555" s="12" t="str">
        <f t="shared" si="582"/>
        <v/>
      </c>
      <c r="N2555" s="13"/>
    </row>
    <row r="2556" spans="1:14" hidden="1">
      <c r="A2556" s="22">
        <v>675</v>
      </c>
      <c r="B2556" s="272">
        <v>5500</v>
      </c>
      <c r="C2556" s="1845" t="s">
        <v>672</v>
      </c>
      <c r="D2556" s="1846"/>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673</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674</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675</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676</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847" t="s">
        <v>898</v>
      </c>
      <c r="D2561" s="1848"/>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677</v>
      </c>
      <c r="E2562" s="281">
        <f>F2562+G2562+H2562</f>
        <v>0</v>
      </c>
      <c r="F2562" s="1459">
        <v>0</v>
      </c>
      <c r="G2562" s="1459">
        <v>0</v>
      </c>
      <c r="H2562" s="1460">
        <v>0</v>
      </c>
      <c r="I2562" s="1606">
        <v>0</v>
      </c>
      <c r="J2562" s="1459">
        <v>0</v>
      </c>
      <c r="K2562" s="1459">
        <v>0</v>
      </c>
      <c r="L2562" s="281">
        <f>I2562+J2562+K2562</f>
        <v>0</v>
      </c>
      <c r="M2562" s="12" t="str">
        <f t="shared" si="582"/>
        <v/>
      </c>
      <c r="N2562" s="13"/>
    </row>
    <row r="2563" spans="1:14" hidden="1">
      <c r="A2563" s="23">
        <v>720</v>
      </c>
      <c r="B2563" s="366"/>
      <c r="C2563" s="373">
        <v>5702</v>
      </c>
      <c r="D2563" s="374" t="s">
        <v>678</v>
      </c>
      <c r="E2563" s="314">
        <f>F2563+G2563+H2563</f>
        <v>0</v>
      </c>
      <c r="F2563" s="1459">
        <v>0</v>
      </c>
      <c r="G2563" s="1459">
        <v>0</v>
      </c>
      <c r="H2563" s="1460">
        <v>0</v>
      </c>
      <c r="I2563" s="1606">
        <v>0</v>
      </c>
      <c r="J2563" s="1459">
        <v>0</v>
      </c>
      <c r="K2563" s="1459">
        <v>0</v>
      </c>
      <c r="L2563" s="314">
        <f>I2563+J2563+K2563</f>
        <v>0</v>
      </c>
      <c r="M2563" s="12" t="str">
        <f t="shared" si="582"/>
        <v/>
      </c>
      <c r="N2563" s="13"/>
    </row>
    <row r="2564" spans="1:14" hidden="1">
      <c r="A2564" s="23">
        <v>725</v>
      </c>
      <c r="B2564" s="292"/>
      <c r="C2564" s="375">
        <v>4071</v>
      </c>
      <c r="D2564" s="376" t="s">
        <v>679</v>
      </c>
      <c r="E2564" s="377">
        <f>F2564+G2564+H2564</f>
        <v>0</v>
      </c>
      <c r="F2564" s="1459">
        <v>0</v>
      </c>
      <c r="G2564" s="1459">
        <v>0</v>
      </c>
      <c r="H2564" s="1460">
        <v>0</v>
      </c>
      <c r="I2564" s="1606">
        <v>0</v>
      </c>
      <c r="J2564" s="1459">
        <v>0</v>
      </c>
      <c r="K2564" s="1459">
        <v>0</v>
      </c>
      <c r="L2564" s="377">
        <f>I2564+J2564+K2564</f>
        <v>0</v>
      </c>
      <c r="M2564" s="12" t="str">
        <f t="shared" si="582"/>
        <v/>
      </c>
      <c r="N2564" s="13"/>
    </row>
    <row r="2565" spans="1:14" hidden="1">
      <c r="A2565" s="23">
        <v>730</v>
      </c>
      <c r="B2565" s="571"/>
      <c r="C2565" s="1841" t="s">
        <v>680</v>
      </c>
      <c r="D2565" s="1842"/>
      <c r="E2565" s="1426"/>
      <c r="F2565" s="1426"/>
      <c r="G2565" s="1426"/>
      <c r="H2565" s="1426"/>
      <c r="I2565" s="1426"/>
      <c r="J2565" s="1426"/>
      <c r="K2565" s="1426"/>
      <c r="L2565" s="1427"/>
      <c r="M2565" s="12" t="str">
        <f t="shared" si="582"/>
        <v/>
      </c>
      <c r="N2565" s="13"/>
    </row>
    <row r="2566" spans="1:14" hidden="1">
      <c r="A2566" s="23">
        <v>735</v>
      </c>
      <c r="B2566" s="381">
        <v>98</v>
      </c>
      <c r="C2566" s="1841" t="s">
        <v>680</v>
      </c>
      <c r="D2566" s="1842"/>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3</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hidden="1" thickBot="1">
      <c r="A2570" s="23">
        <v>755</v>
      </c>
      <c r="B2570" s="1451"/>
      <c r="C2570" s="393" t="s">
        <v>726</v>
      </c>
      <c r="D2570" s="1420">
        <f>+B2570</f>
        <v>0</v>
      </c>
      <c r="E2570" s="395">
        <f t="shared" ref="E2570:L2570" si="597">SUM(E2452,E2455,E2461,E2469,E2470,E2488,E2492,E2498,E2501,E2502,E2503,E2504,E2508,E2517,E2523,E2524,E2525,E2526,E2533,E2537,E2538,E2539,E2540,E2543,E2544,E2552,E2555,E2556,E2561)+E2566</f>
        <v>0</v>
      </c>
      <c r="F2570" s="396">
        <f t="shared" si="597"/>
        <v>0</v>
      </c>
      <c r="G2570" s="397">
        <f t="shared" si="597"/>
        <v>0</v>
      </c>
      <c r="H2570" s="398">
        <f t="shared" si="597"/>
        <v>0</v>
      </c>
      <c r="I2570" s="396">
        <f t="shared" si="597"/>
        <v>0</v>
      </c>
      <c r="J2570" s="397">
        <f t="shared" si="597"/>
        <v>0</v>
      </c>
      <c r="K2570" s="398">
        <f t="shared" si="597"/>
        <v>0</v>
      </c>
      <c r="L2570" s="395">
        <f t="shared" si="597"/>
        <v>0</v>
      </c>
      <c r="M2570" s="1652" t="str">
        <f t="shared" si="582"/>
        <v/>
      </c>
      <c r="N2570" s="65"/>
    </row>
    <row r="2571" spans="1:14" ht="18.75" hidden="1">
      <c r="A2571" s="23">
        <v>760</v>
      </c>
      <c r="B2571" s="79" t="s">
        <v>120</v>
      </c>
      <c r="C2571" s="1"/>
      <c r="L2571" s="6"/>
      <c r="M2571" s="1652" t="str">
        <f>(IF($E2570&lt;&gt;0,$M$2,IF($L2570&lt;&gt;0,$M$2,"")))</f>
        <v/>
      </c>
      <c r="N2571" s="65"/>
    </row>
    <row r="2572" spans="1:14" ht="18.75" hidden="1">
      <c r="A2572" s="22">
        <v>765</v>
      </c>
      <c r="B2572" s="1355"/>
      <c r="C2572" s="1355"/>
      <c r="D2572" s="1356"/>
      <c r="E2572" s="1355"/>
      <c r="F2572" s="1355"/>
      <c r="G2572" s="1355"/>
      <c r="H2572" s="1355"/>
      <c r="I2572" s="1355"/>
      <c r="J2572" s="1355"/>
      <c r="K2572" s="1355"/>
      <c r="L2572" s="1357"/>
      <c r="M2572" s="1652" t="str">
        <f>(IF($E2570&lt;&gt;0,$M$2,IF($L2570&lt;&gt;0,$M$2,"")))</f>
        <v/>
      </c>
      <c r="N2572" s="65"/>
    </row>
    <row r="2573" spans="1:14" ht="18.75" hidden="1">
      <c r="A2573" s="22">
        <v>775</v>
      </c>
      <c r="B2573" s="65"/>
      <c r="C2573" s="65"/>
      <c r="D2573" s="65"/>
      <c r="E2573" s="65"/>
      <c r="F2573" s="65"/>
      <c r="G2573" s="65"/>
      <c r="H2573" s="65"/>
      <c r="I2573" s="65"/>
      <c r="J2573" s="65"/>
      <c r="K2573" s="65"/>
      <c r="L2573" s="77"/>
      <c r="M2573" s="74" t="str">
        <f>(IF(E2570&lt;&gt;0,$G$2,IF(L2570&lt;&gt;0,$G$2,"")))</f>
        <v/>
      </c>
      <c r="N2573" s="65"/>
    </row>
    <row r="2574" spans="1:14" hidden="1">
      <c r="A2574" s="23">
        <v>780</v>
      </c>
      <c r="B2574" s="6"/>
      <c r="C2574" s="6"/>
      <c r="D2574" s="517"/>
      <c r="E2574" s="38"/>
      <c r="F2574" s="38"/>
      <c r="G2574" s="38"/>
      <c r="H2574" s="38"/>
      <c r="I2574" s="38"/>
      <c r="J2574" s="38"/>
      <c r="K2574" s="38"/>
      <c r="L2574" s="38"/>
      <c r="M2574" s="7" t="str">
        <f>(IF($E2710&lt;&gt;0,$M$2,IF($L2710&lt;&gt;0,$M$2,"")))</f>
        <v/>
      </c>
    </row>
    <row r="2575" spans="1:14" hidden="1">
      <c r="A2575" s="23">
        <v>785</v>
      </c>
      <c r="B2575" s="6"/>
      <c r="C2575" s="1353"/>
      <c r="D2575" s="1354"/>
      <c r="E2575" s="38"/>
      <c r="F2575" s="38"/>
      <c r="G2575" s="38"/>
      <c r="H2575" s="38"/>
      <c r="I2575" s="38"/>
      <c r="J2575" s="38"/>
      <c r="K2575" s="38"/>
      <c r="L2575" s="38"/>
      <c r="M2575" s="7" t="str">
        <f>(IF($E2710&lt;&gt;0,$M$2,IF($L2710&lt;&gt;0,$M$2,"")))</f>
        <v/>
      </c>
    </row>
    <row r="2576" spans="1:14" hidden="1">
      <c r="A2576" s="23">
        <v>790</v>
      </c>
      <c r="B2576" s="1865" t="str">
        <f>$B$7</f>
        <v>ОТЧЕТНИ ДАННИ ПО ЕБК ЗА ИЗПЪЛНЕНИЕТО НА БЮДЖЕТА</v>
      </c>
      <c r="C2576" s="1866"/>
      <c r="D2576" s="1866"/>
      <c r="E2576" s="242"/>
      <c r="F2576" s="242"/>
      <c r="G2576" s="237"/>
      <c r="H2576" s="237"/>
      <c r="I2576" s="237"/>
      <c r="J2576" s="237"/>
      <c r="K2576" s="237"/>
      <c r="L2576" s="237"/>
      <c r="M2576" s="7" t="str">
        <f>(IF($E2710&lt;&gt;0,$M$2,IF($L2710&lt;&gt;0,$M$2,"")))</f>
        <v/>
      </c>
    </row>
    <row r="2577" spans="1:14" hidden="1">
      <c r="A2577" s="23">
        <v>795</v>
      </c>
      <c r="B2577" s="228"/>
      <c r="C2577" s="391"/>
      <c r="D2577" s="400"/>
      <c r="E2577" s="406" t="s">
        <v>457</v>
      </c>
      <c r="F2577" s="406" t="s">
        <v>819</v>
      </c>
      <c r="G2577" s="237"/>
      <c r="H2577" s="1350" t="s">
        <v>1234</v>
      </c>
      <c r="I2577" s="1351"/>
      <c r="J2577" s="1352"/>
      <c r="K2577" s="237"/>
      <c r="L2577" s="237"/>
      <c r="M2577" s="7" t="str">
        <f>(IF($E2710&lt;&gt;0,$M$2,IF($L2710&lt;&gt;0,$M$2,"")))</f>
        <v/>
      </c>
    </row>
    <row r="2578" spans="1:14" ht="18.75" hidden="1">
      <c r="A2578" s="22">
        <v>805</v>
      </c>
      <c r="B2578" s="1867" t="str">
        <f>$B$9</f>
        <v>ДГ Радост Каблешково</v>
      </c>
      <c r="C2578" s="1868"/>
      <c r="D2578" s="1869"/>
      <c r="E2578" s="115">
        <f>$E$9</f>
        <v>45658</v>
      </c>
      <c r="F2578" s="226">
        <f>$F$9</f>
        <v>45747</v>
      </c>
      <c r="G2578" s="237"/>
      <c r="H2578" s="237"/>
      <c r="I2578" s="237"/>
      <c r="J2578" s="237"/>
      <c r="K2578" s="237"/>
      <c r="L2578" s="237"/>
      <c r="M2578" s="7" t="str">
        <f>(IF($E2710&lt;&gt;0,$M$2,IF($L2710&lt;&gt;0,$M$2,"")))</f>
        <v/>
      </c>
    </row>
    <row r="2579" spans="1:14" hidden="1">
      <c r="A2579" s="23">
        <v>810</v>
      </c>
      <c r="B2579" s="227" t="str">
        <f>$B$10</f>
        <v>(наименование на разпоредителя с бюджет)</v>
      </c>
      <c r="C2579" s="228"/>
      <c r="D2579" s="229"/>
      <c r="E2579" s="237"/>
      <c r="F2579" s="237"/>
      <c r="G2579" s="237"/>
      <c r="H2579" s="237"/>
      <c r="I2579" s="237"/>
      <c r="J2579" s="237"/>
      <c r="K2579" s="237"/>
      <c r="L2579" s="237"/>
      <c r="M2579" s="7" t="str">
        <f>(IF($E2710&lt;&gt;0,$M$2,IF($L2710&lt;&gt;0,$M$2,"")))</f>
        <v/>
      </c>
    </row>
    <row r="2580" spans="1:14" hidden="1">
      <c r="A2580" s="23">
        <v>815</v>
      </c>
      <c r="B2580" s="227"/>
      <c r="C2580" s="228"/>
      <c r="D2580" s="229"/>
      <c r="E2580" s="237"/>
      <c r="F2580" s="237"/>
      <c r="G2580" s="237"/>
      <c r="H2580" s="237"/>
      <c r="I2580" s="237"/>
      <c r="J2580" s="237"/>
      <c r="K2580" s="237"/>
      <c r="L2580" s="237"/>
      <c r="M2580" s="7" t="str">
        <f>(IF($E2710&lt;&gt;0,$M$2,IF($L2710&lt;&gt;0,$M$2,"")))</f>
        <v/>
      </c>
    </row>
    <row r="2581" spans="1:14" ht="19.5" hidden="1">
      <c r="A2581" s="28">
        <v>525</v>
      </c>
      <c r="B2581" s="1870" t="str">
        <f>$B$12</f>
        <v>Поморие</v>
      </c>
      <c r="C2581" s="1871"/>
      <c r="D2581" s="1872"/>
      <c r="E2581" s="410" t="s">
        <v>874</v>
      </c>
      <c r="F2581" s="1348" t="str">
        <f>$F$12</f>
        <v>5207</v>
      </c>
      <c r="G2581" s="237"/>
      <c r="H2581" s="237"/>
      <c r="I2581" s="237"/>
      <c r="J2581" s="237"/>
      <c r="K2581" s="237"/>
      <c r="L2581" s="237"/>
      <c r="M2581" s="7" t="str">
        <f>(IF($E2710&lt;&gt;0,$M$2,IF($L2710&lt;&gt;0,$M$2,"")))</f>
        <v/>
      </c>
    </row>
    <row r="2582" spans="1:14" hidden="1">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t="str">
        <f>(IF($E2710&lt;&gt;0,$M$2,IF($L2710&lt;&gt;0,$M$2,"")))</f>
        <v/>
      </c>
    </row>
    <row r="2583" spans="1:14" ht="19.5" hidden="1">
      <c r="A2583" s="23">
        <v>821</v>
      </c>
      <c r="B2583" s="236"/>
      <c r="C2583" s="237"/>
      <c r="D2583" s="124" t="s">
        <v>875</v>
      </c>
      <c r="E2583" s="238">
        <f>$E$15</f>
        <v>0</v>
      </c>
      <c r="F2583" s="414" t="str">
        <f>$F$15</f>
        <v>БЮДЖЕТ</v>
      </c>
      <c r="G2583" s="218"/>
      <c r="H2583" s="218"/>
      <c r="I2583" s="218"/>
      <c r="J2583" s="218"/>
      <c r="K2583" s="218"/>
      <c r="L2583" s="218"/>
      <c r="M2583" s="7" t="str">
        <f>(IF($E2710&lt;&gt;0,$M$2,IF($L2710&lt;&gt;0,$M$2,"")))</f>
        <v/>
      </c>
    </row>
    <row r="2584" spans="1:14" hidden="1">
      <c r="A2584" s="23">
        <v>822</v>
      </c>
      <c r="B2584" s="228"/>
      <c r="C2584" s="391"/>
      <c r="D2584" s="400"/>
      <c r="E2584" s="237"/>
      <c r="F2584" s="409"/>
      <c r="G2584" s="409"/>
      <c r="H2584" s="409"/>
      <c r="I2584" s="409"/>
      <c r="J2584" s="409"/>
      <c r="K2584" s="409"/>
      <c r="L2584" s="1365" t="s">
        <v>458</v>
      </c>
      <c r="M2584" s="7" t="str">
        <f>(IF($E2710&lt;&gt;0,$M$2,IF($L2710&lt;&gt;0,$M$2,"")))</f>
        <v/>
      </c>
    </row>
    <row r="2585" spans="1:14" ht="24.95" hidden="1" customHeight="1">
      <c r="A2585" s="23">
        <v>823</v>
      </c>
      <c r="B2585" s="247"/>
      <c r="C2585" s="248"/>
      <c r="D2585" s="249" t="s">
        <v>698</v>
      </c>
      <c r="E2585" s="1853" t="str">
        <f>CONCATENATE("Уточнен план ",$C$3)</f>
        <v>Уточнен план 2025</v>
      </c>
      <c r="F2585" s="1854"/>
      <c r="G2585" s="1854"/>
      <c r="H2585" s="1855"/>
      <c r="I2585" s="1856" t="str">
        <f>CONCATENATE("Отчет ",$C$3)</f>
        <v>Отчет 2025</v>
      </c>
      <c r="J2585" s="1857"/>
      <c r="K2585" s="1857"/>
      <c r="L2585" s="1858"/>
      <c r="M2585" s="7" t="str">
        <f>(IF($E2710&lt;&gt;0,$M$2,IF($L2710&lt;&gt;0,$M$2,"")))</f>
        <v/>
      </c>
    </row>
    <row r="2586" spans="1:14" ht="54.95" hidden="1" customHeight="1" thickBot="1">
      <c r="A2586" s="23">
        <v>825</v>
      </c>
      <c r="B2586" s="250" t="s">
        <v>62</v>
      </c>
      <c r="C2586" s="251" t="s">
        <v>459</v>
      </c>
      <c r="D2586" s="252" t="s">
        <v>699</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570" t="str">
        <f>$L$20</f>
        <v>ОТЧЕТ                                    ОБЩО</v>
      </c>
      <c r="M2586" s="7" t="str">
        <f>(IF($E2710&lt;&gt;0,$M$2,IF($L2710&lt;&gt;0,$M$2,"")))</f>
        <v/>
      </c>
    </row>
    <row r="2587" spans="1:14" ht="18.75" hidden="1">
      <c r="A2587" s="23"/>
      <c r="B2587" s="258"/>
      <c r="C2587" s="259"/>
      <c r="D2587" s="260" t="s">
        <v>728</v>
      </c>
      <c r="E2587" s="1442" t="str">
        <f>$E$21</f>
        <v>(1)</v>
      </c>
      <c r="F2587" s="143" t="str">
        <f>$F$21</f>
        <v>(2)</v>
      </c>
      <c r="G2587" s="144" t="str">
        <f>$G$21</f>
        <v>(3)</v>
      </c>
      <c r="H2587" s="145" t="str">
        <f>$H$21</f>
        <v>(4)</v>
      </c>
      <c r="I2587" s="261" t="str">
        <f>$I$21</f>
        <v>(5)</v>
      </c>
      <c r="J2587" s="262" t="str">
        <f>$J$21</f>
        <v>(6)</v>
      </c>
      <c r="K2587" s="263" t="str">
        <f>$K$21</f>
        <v>(7)</v>
      </c>
      <c r="L2587" s="264" t="str">
        <f>$L$21</f>
        <v>(8)</v>
      </c>
      <c r="M2587" s="7" t="str">
        <f>(IF($E2710&lt;&gt;0,$M$2,IF($L2710&lt;&gt;0,$M$2,"")))</f>
        <v/>
      </c>
    </row>
    <row r="2588" spans="1:14" hidden="1">
      <c r="A2588" s="23"/>
      <c r="B2588" s="1439"/>
      <c r="C2588" s="1540" t="e">
        <f>VLOOKUP(D2588,OP_LIST2,2,FALSE)</f>
        <v>#N/A</v>
      </c>
      <c r="D2588" s="1445"/>
      <c r="E2588" s="389"/>
      <c r="F2588" s="1429"/>
      <c r="G2588" s="1430"/>
      <c r="H2588" s="1431"/>
      <c r="I2588" s="1429"/>
      <c r="J2588" s="1430"/>
      <c r="K2588" s="1431"/>
      <c r="L2588" s="1428"/>
      <c r="M2588" s="7" t="str">
        <f>(IF($E2710&lt;&gt;0,$M$2,IF($L2710&lt;&gt;0,$M$2,"")))</f>
        <v/>
      </c>
    </row>
    <row r="2589" spans="1:14" hidden="1">
      <c r="A2589" s="23"/>
      <c r="B2589" s="1608" t="s">
        <v>2003</v>
      </c>
      <c r="C2589" s="1446">
        <f>VLOOKUP(D2590,EBK_DEIN2,2,FALSE)</f>
        <v>3338</v>
      </c>
      <c r="D2589" s="1445" t="s">
        <v>777</v>
      </c>
      <c r="E2589" s="389"/>
      <c r="F2589" s="1432"/>
      <c r="G2589" s="1433"/>
      <c r="H2589" s="1434"/>
      <c r="I2589" s="1432"/>
      <c r="J2589" s="1433"/>
      <c r="K2589" s="1434"/>
      <c r="L2589" s="1428"/>
      <c r="M2589" s="7" t="str">
        <f>(IF($E2710&lt;&gt;0,$M$2,IF($L2710&lt;&gt;0,$M$2,"")))</f>
        <v/>
      </c>
    </row>
    <row r="2590" spans="1:14" hidden="1">
      <c r="A2590" s="23"/>
      <c r="B2590" s="1438"/>
      <c r="C2590" s="1531">
        <f>+C2589</f>
        <v>3338</v>
      </c>
      <c r="D2590" s="1440" t="s">
        <v>1947</v>
      </c>
      <c r="E2590" s="389"/>
      <c r="F2590" s="1432"/>
      <c r="G2590" s="1433"/>
      <c r="H2590" s="1434"/>
      <c r="I2590" s="1432"/>
      <c r="J2590" s="1433"/>
      <c r="K2590" s="1434"/>
      <c r="L2590" s="1428"/>
      <c r="M2590" s="7" t="str">
        <f>(IF($E2710&lt;&gt;0,$M$2,IF($L2710&lt;&gt;0,$M$2,"")))</f>
        <v/>
      </c>
    </row>
    <row r="2591" spans="1:14" hidden="1">
      <c r="A2591" s="23"/>
      <c r="B2591" s="1443"/>
      <c r="C2591" s="1441"/>
      <c r="D2591" s="1444" t="s">
        <v>700</v>
      </c>
      <c r="E2591" s="389"/>
      <c r="F2591" s="1435"/>
      <c r="G2591" s="1436"/>
      <c r="H2591" s="1437"/>
      <c r="I2591" s="1435"/>
      <c r="J2591" s="1436"/>
      <c r="K2591" s="1437"/>
      <c r="L2591" s="1428"/>
      <c r="M2591" s="7" t="str">
        <f>(IF($E2710&lt;&gt;0,$M$2,IF($L2710&lt;&gt;0,$M$2,"")))</f>
        <v/>
      </c>
    </row>
    <row r="2592" spans="1:14" hidden="1">
      <c r="A2592" s="23"/>
      <c r="B2592" s="272">
        <v>100</v>
      </c>
      <c r="C2592" s="1859" t="s">
        <v>729</v>
      </c>
      <c r="D2592" s="1860"/>
      <c r="E2592" s="273">
        <f t="shared" ref="E2592:L2592" si="598">SUM(E2593:E2594)</f>
        <v>0</v>
      </c>
      <c r="F2592" s="274">
        <f t="shared" si="598"/>
        <v>0</v>
      </c>
      <c r="G2592" s="275">
        <f t="shared" si="598"/>
        <v>0</v>
      </c>
      <c r="H2592" s="276">
        <f>SUM(H2593:H2594)</f>
        <v>0</v>
      </c>
      <c r="I2592" s="274">
        <f t="shared" si="598"/>
        <v>0</v>
      </c>
      <c r="J2592" s="275">
        <f t="shared" si="598"/>
        <v>0</v>
      </c>
      <c r="K2592" s="276">
        <f t="shared" si="598"/>
        <v>0</v>
      </c>
      <c r="L2592" s="273">
        <f t="shared" si="598"/>
        <v>0</v>
      </c>
      <c r="M2592" s="12" t="str">
        <f>(IF($E2592&lt;&gt;0,$M$2,IF($L2592&lt;&gt;0,$M$2,"")))</f>
        <v/>
      </c>
      <c r="N2592" s="13"/>
    </row>
    <row r="2593" spans="1:14" hidden="1">
      <c r="A2593" s="23"/>
      <c r="B2593" s="278"/>
      <c r="C2593" s="279">
        <v>101</v>
      </c>
      <c r="D2593" s="280" t="s">
        <v>730</v>
      </c>
      <c r="E2593" s="281">
        <f>F2593+G2593+H2593</f>
        <v>0</v>
      </c>
      <c r="F2593" s="152">
        <v>0</v>
      </c>
      <c r="G2593" s="153">
        <v>0</v>
      </c>
      <c r="H2593" s="1406">
        <v>0</v>
      </c>
      <c r="I2593" s="152">
        <v>0</v>
      </c>
      <c r="J2593" s="153">
        <v>0</v>
      </c>
      <c r="K2593" s="1406">
        <v>0</v>
      </c>
      <c r="L2593" s="281">
        <f>I2593+J2593+K2593</f>
        <v>0</v>
      </c>
      <c r="M2593" s="12" t="str">
        <f t="shared" ref="M2593:M2656" si="599">(IF($E2593&lt;&gt;0,$M$2,IF($L2593&lt;&gt;0,$M$2,"")))</f>
        <v/>
      </c>
      <c r="N2593" s="13"/>
    </row>
    <row r="2594" spans="1:14" hidden="1">
      <c r="A2594" s="10"/>
      <c r="B2594" s="278"/>
      <c r="C2594" s="285">
        <v>102</v>
      </c>
      <c r="D2594" s="286" t="s">
        <v>731</v>
      </c>
      <c r="E2594" s="287">
        <f>F2594+G2594+H2594</f>
        <v>0</v>
      </c>
      <c r="F2594" s="173">
        <v>0</v>
      </c>
      <c r="G2594" s="174">
        <v>0</v>
      </c>
      <c r="H2594" s="1409">
        <v>0</v>
      </c>
      <c r="I2594" s="173">
        <v>0</v>
      </c>
      <c r="J2594" s="174">
        <v>0</v>
      </c>
      <c r="K2594" s="1409">
        <v>0</v>
      </c>
      <c r="L2594" s="287">
        <f>I2594+J2594+K2594</f>
        <v>0</v>
      </c>
      <c r="M2594" s="12" t="str">
        <f t="shared" si="599"/>
        <v/>
      </c>
      <c r="N2594" s="13"/>
    </row>
    <row r="2595" spans="1:14" hidden="1">
      <c r="A2595" s="10"/>
      <c r="B2595" s="272">
        <v>200</v>
      </c>
      <c r="C2595" s="1851" t="s">
        <v>732</v>
      </c>
      <c r="D2595" s="1852"/>
      <c r="E2595" s="273">
        <f t="shared" ref="E2595:L2595" si="600">SUM(E2596:E2600)</f>
        <v>0</v>
      </c>
      <c r="F2595" s="274">
        <f t="shared" si="600"/>
        <v>0</v>
      </c>
      <c r="G2595" s="275">
        <f t="shared" si="600"/>
        <v>0</v>
      </c>
      <c r="H2595" s="276">
        <f>SUM(H2596:H2600)</f>
        <v>0</v>
      </c>
      <c r="I2595" s="274">
        <f t="shared" si="600"/>
        <v>0</v>
      </c>
      <c r="J2595" s="275">
        <f t="shared" si="600"/>
        <v>0</v>
      </c>
      <c r="K2595" s="276">
        <f t="shared" si="600"/>
        <v>0</v>
      </c>
      <c r="L2595" s="273">
        <f t="shared" si="600"/>
        <v>0</v>
      </c>
      <c r="M2595" s="12" t="str">
        <f t="shared" si="599"/>
        <v/>
      </c>
      <c r="N2595" s="13"/>
    </row>
    <row r="2596" spans="1:14" hidden="1">
      <c r="A2596" s="10"/>
      <c r="B2596" s="291"/>
      <c r="C2596" s="279">
        <v>201</v>
      </c>
      <c r="D2596" s="280" t="s">
        <v>733</v>
      </c>
      <c r="E2596" s="281">
        <f>F2596+G2596+H2596</f>
        <v>0</v>
      </c>
      <c r="F2596" s="152">
        <v>0</v>
      </c>
      <c r="G2596" s="153">
        <v>0</v>
      </c>
      <c r="H2596" s="1406">
        <v>0</v>
      </c>
      <c r="I2596" s="152">
        <v>0</v>
      </c>
      <c r="J2596" s="153">
        <v>0</v>
      </c>
      <c r="K2596" s="1406">
        <v>0</v>
      </c>
      <c r="L2596" s="281">
        <f>I2596+J2596+K2596</f>
        <v>0</v>
      </c>
      <c r="M2596" s="12" t="str">
        <f t="shared" si="599"/>
        <v/>
      </c>
      <c r="N2596" s="13"/>
    </row>
    <row r="2597" spans="1:14" hidden="1">
      <c r="A2597" s="10"/>
      <c r="B2597" s="292"/>
      <c r="C2597" s="293">
        <v>202</v>
      </c>
      <c r="D2597" s="294" t="s">
        <v>734</v>
      </c>
      <c r="E2597" s="295">
        <f>F2597+G2597+H2597</f>
        <v>0</v>
      </c>
      <c r="F2597" s="158">
        <v>0</v>
      </c>
      <c r="G2597" s="159">
        <v>0</v>
      </c>
      <c r="H2597" s="1408">
        <v>0</v>
      </c>
      <c r="I2597" s="158">
        <v>0</v>
      </c>
      <c r="J2597" s="159">
        <v>0</v>
      </c>
      <c r="K2597" s="1408">
        <v>0</v>
      </c>
      <c r="L2597" s="295">
        <f>I2597+J2597+K2597</f>
        <v>0</v>
      </c>
      <c r="M2597" s="12" t="str">
        <f t="shared" si="599"/>
        <v/>
      </c>
      <c r="N2597" s="13"/>
    </row>
    <row r="2598" spans="1:14" ht="31.5" hidden="1">
      <c r="A2598" s="10"/>
      <c r="B2598" s="299"/>
      <c r="C2598" s="293">
        <v>205</v>
      </c>
      <c r="D2598" s="294" t="s">
        <v>585</v>
      </c>
      <c r="E2598" s="295">
        <f>F2598+G2598+H2598</f>
        <v>0</v>
      </c>
      <c r="F2598" s="158">
        <v>0</v>
      </c>
      <c r="G2598" s="159">
        <v>0</v>
      </c>
      <c r="H2598" s="1408">
        <v>0</v>
      </c>
      <c r="I2598" s="158">
        <v>0</v>
      </c>
      <c r="J2598" s="159">
        <v>0</v>
      </c>
      <c r="K2598" s="1408">
        <v>0</v>
      </c>
      <c r="L2598" s="295">
        <f>I2598+J2598+K2598</f>
        <v>0</v>
      </c>
      <c r="M2598" s="12" t="str">
        <f t="shared" si="599"/>
        <v/>
      </c>
      <c r="N2598" s="13"/>
    </row>
    <row r="2599" spans="1:14" hidden="1">
      <c r="A2599" s="10"/>
      <c r="B2599" s="299"/>
      <c r="C2599" s="293">
        <v>208</v>
      </c>
      <c r="D2599" s="300" t="s">
        <v>586</v>
      </c>
      <c r="E2599" s="295">
        <f>F2599+G2599+H2599</f>
        <v>0</v>
      </c>
      <c r="F2599" s="158">
        <v>0</v>
      </c>
      <c r="G2599" s="159">
        <v>0</v>
      </c>
      <c r="H2599" s="1408">
        <v>0</v>
      </c>
      <c r="I2599" s="158">
        <v>0</v>
      </c>
      <c r="J2599" s="159">
        <v>0</v>
      </c>
      <c r="K2599" s="1408">
        <v>0</v>
      </c>
      <c r="L2599" s="295">
        <f>I2599+J2599+K2599</f>
        <v>0</v>
      </c>
      <c r="M2599" s="12" t="str">
        <f t="shared" si="599"/>
        <v/>
      </c>
      <c r="N2599" s="13"/>
    </row>
    <row r="2600" spans="1:14" hidden="1">
      <c r="A2600" s="10"/>
      <c r="B2600" s="291"/>
      <c r="C2600" s="285">
        <v>209</v>
      </c>
      <c r="D2600" s="301" t="s">
        <v>587</v>
      </c>
      <c r="E2600" s="287">
        <f>F2600+G2600+H2600</f>
        <v>0</v>
      </c>
      <c r="F2600" s="173">
        <v>0</v>
      </c>
      <c r="G2600" s="174">
        <v>0</v>
      </c>
      <c r="H2600" s="1409">
        <v>0</v>
      </c>
      <c r="I2600" s="173">
        <v>0</v>
      </c>
      <c r="J2600" s="174">
        <v>0</v>
      </c>
      <c r="K2600" s="1409">
        <v>0</v>
      </c>
      <c r="L2600" s="287">
        <f>I2600+J2600+K2600</f>
        <v>0</v>
      </c>
      <c r="M2600" s="12" t="str">
        <f t="shared" si="599"/>
        <v/>
      </c>
      <c r="N2600" s="13"/>
    </row>
    <row r="2601" spans="1:14" hidden="1">
      <c r="A2601" s="10"/>
      <c r="B2601" s="272">
        <v>500</v>
      </c>
      <c r="C2601" s="1861" t="s">
        <v>188</v>
      </c>
      <c r="D2601" s="1862"/>
      <c r="E2601" s="273">
        <f t="shared" ref="E2601:L2601" si="601">SUM(E2602:E2608)</f>
        <v>0</v>
      </c>
      <c r="F2601" s="274">
        <f t="shared" si="601"/>
        <v>0</v>
      </c>
      <c r="G2601" s="275">
        <f t="shared" si="601"/>
        <v>0</v>
      </c>
      <c r="H2601" s="276">
        <f>SUM(H2602:H2608)</f>
        <v>0</v>
      </c>
      <c r="I2601" s="274">
        <f t="shared" si="601"/>
        <v>0</v>
      </c>
      <c r="J2601" s="275">
        <f t="shared" si="601"/>
        <v>0</v>
      </c>
      <c r="K2601" s="276">
        <f t="shared" si="601"/>
        <v>0</v>
      </c>
      <c r="L2601" s="273">
        <f t="shared" si="601"/>
        <v>0</v>
      </c>
      <c r="M2601" s="12" t="str">
        <f t="shared" si="599"/>
        <v/>
      </c>
      <c r="N2601" s="13"/>
    </row>
    <row r="2602" spans="1:14" ht="18" hidden="1" customHeight="1">
      <c r="A2602" s="10"/>
      <c r="B2602" s="291"/>
      <c r="C2602" s="302">
        <v>551</v>
      </c>
      <c r="D2602" s="303" t="s">
        <v>189</v>
      </c>
      <c r="E2602" s="281">
        <f t="shared" ref="E2602:E2609" si="602">F2602+G2602+H2602</f>
        <v>0</v>
      </c>
      <c r="F2602" s="152">
        <v>0</v>
      </c>
      <c r="G2602" s="153">
        <v>0</v>
      </c>
      <c r="H2602" s="1406">
        <v>0</v>
      </c>
      <c r="I2602" s="152">
        <v>0</v>
      </c>
      <c r="J2602" s="153">
        <v>0</v>
      </c>
      <c r="K2602" s="1406">
        <v>0</v>
      </c>
      <c r="L2602" s="281">
        <f t="shared" ref="L2602:L2609" si="603">I2602+J2602+K2602</f>
        <v>0</v>
      </c>
      <c r="M2602" s="12" t="str">
        <f t="shared" si="599"/>
        <v/>
      </c>
      <c r="N2602" s="13"/>
    </row>
    <row r="2603" spans="1:14" hidden="1">
      <c r="A2603" s="10"/>
      <c r="B2603" s="291"/>
      <c r="C2603" s="304">
        <v>552</v>
      </c>
      <c r="D2603" s="305" t="s">
        <v>893</v>
      </c>
      <c r="E2603" s="295">
        <f t="shared" si="602"/>
        <v>0</v>
      </c>
      <c r="F2603" s="158">
        <v>0</v>
      </c>
      <c r="G2603" s="159">
        <v>0</v>
      </c>
      <c r="H2603" s="1408">
        <v>0</v>
      </c>
      <c r="I2603" s="158">
        <v>0</v>
      </c>
      <c r="J2603" s="159">
        <v>0</v>
      </c>
      <c r="K2603" s="1408">
        <v>0</v>
      </c>
      <c r="L2603" s="295">
        <f t="shared" si="603"/>
        <v>0</v>
      </c>
      <c r="M2603" s="12" t="str">
        <f t="shared" si="599"/>
        <v/>
      </c>
      <c r="N2603" s="13"/>
    </row>
    <row r="2604" spans="1:14" hidden="1">
      <c r="A2604" s="10"/>
      <c r="B2604" s="306"/>
      <c r="C2604" s="304">
        <v>558</v>
      </c>
      <c r="D2604" s="307" t="s">
        <v>855</v>
      </c>
      <c r="E2604" s="295">
        <f>F2604+G2604+H2604</f>
        <v>0</v>
      </c>
      <c r="F2604" s="484">
        <v>0</v>
      </c>
      <c r="G2604" s="485">
        <v>0</v>
      </c>
      <c r="H2604" s="160">
        <v>0</v>
      </c>
      <c r="I2604" s="484">
        <v>0</v>
      </c>
      <c r="J2604" s="485">
        <v>0</v>
      </c>
      <c r="K2604" s="160">
        <v>0</v>
      </c>
      <c r="L2604" s="295">
        <f>I2604+J2604+K2604</f>
        <v>0</v>
      </c>
      <c r="M2604" s="12" t="str">
        <f t="shared" si="599"/>
        <v/>
      </c>
      <c r="N2604" s="13"/>
    </row>
    <row r="2605" spans="1:14" hidden="1">
      <c r="A2605" s="10"/>
      <c r="B2605" s="306"/>
      <c r="C2605" s="304">
        <v>560</v>
      </c>
      <c r="D2605" s="307" t="s">
        <v>190</v>
      </c>
      <c r="E2605" s="295">
        <f t="shared" si="602"/>
        <v>0</v>
      </c>
      <c r="F2605" s="158">
        <v>0</v>
      </c>
      <c r="G2605" s="159">
        <v>0</v>
      </c>
      <c r="H2605" s="1408">
        <v>0</v>
      </c>
      <c r="I2605" s="158">
        <v>0</v>
      </c>
      <c r="J2605" s="159">
        <v>0</v>
      </c>
      <c r="K2605" s="1408">
        <v>0</v>
      </c>
      <c r="L2605" s="295">
        <f t="shared" si="603"/>
        <v>0</v>
      </c>
      <c r="M2605" s="12" t="str">
        <f t="shared" si="599"/>
        <v/>
      </c>
      <c r="N2605" s="13"/>
    </row>
    <row r="2606" spans="1:14" hidden="1">
      <c r="A2606" s="10"/>
      <c r="B2606" s="306"/>
      <c r="C2606" s="304">
        <v>580</v>
      </c>
      <c r="D2606" s="305" t="s">
        <v>191</v>
      </c>
      <c r="E2606" s="295">
        <f t="shared" si="602"/>
        <v>0</v>
      </c>
      <c r="F2606" s="158">
        <v>0</v>
      </c>
      <c r="G2606" s="159">
        <v>0</v>
      </c>
      <c r="H2606" s="1408">
        <v>0</v>
      </c>
      <c r="I2606" s="158">
        <v>0</v>
      </c>
      <c r="J2606" s="159">
        <v>0</v>
      </c>
      <c r="K2606" s="1408">
        <v>0</v>
      </c>
      <c r="L2606" s="295">
        <f t="shared" si="603"/>
        <v>0</v>
      </c>
      <c r="M2606" s="12" t="str">
        <f t="shared" si="599"/>
        <v/>
      </c>
      <c r="N2606" s="13"/>
    </row>
    <row r="2607" spans="1:14" hidden="1">
      <c r="A2607" s="10"/>
      <c r="B2607" s="291"/>
      <c r="C2607" s="304">
        <v>588</v>
      </c>
      <c r="D2607" s="305" t="s">
        <v>857</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863" t="s">
        <v>193</v>
      </c>
      <c r="D2609" s="1864"/>
      <c r="E2609" s="310">
        <f t="shared" si="602"/>
        <v>0</v>
      </c>
      <c r="F2609" s="1410"/>
      <c r="G2609" s="1411"/>
      <c r="H2609" s="1412"/>
      <c r="I2609" s="1410"/>
      <c r="J2609" s="1411"/>
      <c r="K2609" s="1412"/>
      <c r="L2609" s="310">
        <f t="shared" si="603"/>
        <v>0</v>
      </c>
      <c r="M2609" s="12" t="str">
        <f t="shared" si="599"/>
        <v/>
      </c>
      <c r="N2609" s="13"/>
    </row>
    <row r="2610" spans="1:14" hidden="1">
      <c r="A2610" s="23">
        <v>10</v>
      </c>
      <c r="B2610" s="272">
        <v>1000</v>
      </c>
      <c r="C2610" s="1851" t="s">
        <v>194</v>
      </c>
      <c r="D2610" s="1852"/>
      <c r="E2610" s="310">
        <f t="shared" ref="E2610:L2610" si="604">SUM(E2611:E2627)</f>
        <v>0</v>
      </c>
      <c r="F2610" s="274">
        <f t="shared" si="604"/>
        <v>0</v>
      </c>
      <c r="G2610" s="275">
        <f t="shared" si="604"/>
        <v>0</v>
      </c>
      <c r="H2610" s="276">
        <f>SUM(H2611:H2627)</f>
        <v>0</v>
      </c>
      <c r="I2610" s="274">
        <f t="shared" si="604"/>
        <v>0</v>
      </c>
      <c r="J2610" s="275">
        <f t="shared" si="604"/>
        <v>0</v>
      </c>
      <c r="K2610" s="276">
        <f t="shared" si="604"/>
        <v>0</v>
      </c>
      <c r="L2610" s="310">
        <f t="shared" si="604"/>
        <v>0</v>
      </c>
      <c r="M2610" s="12" t="str">
        <f t="shared" si="599"/>
        <v/>
      </c>
      <c r="N2610" s="13"/>
    </row>
    <row r="2611" spans="1:14" hidden="1">
      <c r="A2611" s="23">
        <v>15</v>
      </c>
      <c r="B2611" s="292"/>
      <c r="C2611" s="279">
        <v>1011</v>
      </c>
      <c r="D2611" s="311" t="s">
        <v>195</v>
      </c>
      <c r="E2611" s="281">
        <f t="shared" ref="E2611:E2627" si="605">F2611+G2611+H2611</f>
        <v>0</v>
      </c>
      <c r="F2611" s="152">
        <v>0</v>
      </c>
      <c r="G2611" s="153">
        <v>0</v>
      </c>
      <c r="H2611" s="1406">
        <v>0</v>
      </c>
      <c r="I2611" s="152">
        <v>0</v>
      </c>
      <c r="J2611" s="153">
        <v>0</v>
      </c>
      <c r="K2611" s="1406">
        <v>0</v>
      </c>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v>0</v>
      </c>
      <c r="G2612" s="159">
        <v>0</v>
      </c>
      <c r="H2612" s="1408">
        <v>0</v>
      </c>
      <c r="I2612" s="158">
        <v>0</v>
      </c>
      <c r="J2612" s="159">
        <v>0</v>
      </c>
      <c r="K2612" s="1408">
        <v>0</v>
      </c>
      <c r="L2612" s="295">
        <f t="shared" si="606"/>
        <v>0</v>
      </c>
      <c r="M2612" s="12" t="str">
        <f t="shared" si="599"/>
        <v/>
      </c>
      <c r="N2612" s="13"/>
    </row>
    <row r="2613" spans="1:14" hidden="1">
      <c r="A2613" s="23">
        <v>40</v>
      </c>
      <c r="B2613" s="292"/>
      <c r="C2613" s="293">
        <v>1013</v>
      </c>
      <c r="D2613" s="294" t="s">
        <v>197</v>
      </c>
      <c r="E2613" s="295">
        <f t="shared" si="605"/>
        <v>0</v>
      </c>
      <c r="F2613" s="158">
        <v>0</v>
      </c>
      <c r="G2613" s="159">
        <v>0</v>
      </c>
      <c r="H2613" s="1408">
        <v>0</v>
      </c>
      <c r="I2613" s="158">
        <v>0</v>
      </c>
      <c r="J2613" s="159">
        <v>0</v>
      </c>
      <c r="K2613" s="1408">
        <v>0</v>
      </c>
      <c r="L2613" s="295">
        <f t="shared" si="606"/>
        <v>0</v>
      </c>
      <c r="M2613" s="12" t="str">
        <f t="shared" si="599"/>
        <v/>
      </c>
      <c r="N2613" s="13"/>
    </row>
    <row r="2614" spans="1:14" hidden="1">
      <c r="A2614" s="23">
        <v>45</v>
      </c>
      <c r="B2614" s="292"/>
      <c r="C2614" s="293">
        <v>1014</v>
      </c>
      <c r="D2614" s="294" t="s">
        <v>198</v>
      </c>
      <c r="E2614" s="295">
        <f t="shared" si="605"/>
        <v>0</v>
      </c>
      <c r="F2614" s="158">
        <v>0</v>
      </c>
      <c r="G2614" s="159">
        <v>0</v>
      </c>
      <c r="H2614" s="1408">
        <v>0</v>
      </c>
      <c r="I2614" s="158">
        <v>0</v>
      </c>
      <c r="J2614" s="159">
        <v>0</v>
      </c>
      <c r="K2614" s="1408">
        <v>0</v>
      </c>
      <c r="L2614" s="295">
        <f t="shared" si="606"/>
        <v>0</v>
      </c>
      <c r="M2614" s="12" t="str">
        <f t="shared" si="599"/>
        <v/>
      </c>
      <c r="N2614" s="13"/>
    </row>
    <row r="2615" spans="1:14" hidden="1">
      <c r="A2615" s="23">
        <v>50</v>
      </c>
      <c r="B2615" s="292"/>
      <c r="C2615" s="293">
        <v>1015</v>
      </c>
      <c r="D2615" s="294" t="s">
        <v>199</v>
      </c>
      <c r="E2615" s="295">
        <f t="shared" si="605"/>
        <v>0</v>
      </c>
      <c r="F2615" s="158">
        <v>0</v>
      </c>
      <c r="G2615" s="159">
        <v>0</v>
      </c>
      <c r="H2615" s="1408">
        <v>0</v>
      </c>
      <c r="I2615" s="158">
        <v>0</v>
      </c>
      <c r="J2615" s="159">
        <v>0</v>
      </c>
      <c r="K2615" s="1408">
        <v>0</v>
      </c>
      <c r="L2615" s="295">
        <f t="shared" si="606"/>
        <v>0</v>
      </c>
      <c r="M2615" s="12" t="str">
        <f t="shared" si="599"/>
        <v/>
      </c>
      <c r="N2615" s="13"/>
    </row>
    <row r="2616" spans="1:14" hidden="1">
      <c r="A2616" s="23">
        <v>55</v>
      </c>
      <c r="B2616" s="292"/>
      <c r="C2616" s="312">
        <v>1016</v>
      </c>
      <c r="D2616" s="313" t="s">
        <v>200</v>
      </c>
      <c r="E2616" s="314">
        <f t="shared" si="605"/>
        <v>0</v>
      </c>
      <c r="F2616" s="164">
        <v>0</v>
      </c>
      <c r="G2616" s="165">
        <v>0</v>
      </c>
      <c r="H2616" s="1407">
        <v>0</v>
      </c>
      <c r="I2616" s="164">
        <v>0</v>
      </c>
      <c r="J2616" s="165">
        <v>0</v>
      </c>
      <c r="K2616" s="1407">
        <v>0</v>
      </c>
      <c r="L2616" s="314">
        <f t="shared" si="606"/>
        <v>0</v>
      </c>
      <c r="M2616" s="12" t="str">
        <f t="shared" si="599"/>
        <v/>
      </c>
      <c r="N2616" s="13"/>
    </row>
    <row r="2617" spans="1:14" hidden="1">
      <c r="A2617" s="23">
        <v>60</v>
      </c>
      <c r="B2617" s="278"/>
      <c r="C2617" s="318">
        <v>1020</v>
      </c>
      <c r="D2617" s="319" t="s">
        <v>201</v>
      </c>
      <c r="E2617" s="320">
        <f t="shared" si="605"/>
        <v>0</v>
      </c>
      <c r="F2617" s="450">
        <v>0</v>
      </c>
      <c r="G2617" s="451">
        <v>0</v>
      </c>
      <c r="H2617" s="1416">
        <v>0</v>
      </c>
      <c r="I2617" s="450">
        <v>0</v>
      </c>
      <c r="J2617" s="451">
        <v>0</v>
      </c>
      <c r="K2617" s="1416">
        <v>0</v>
      </c>
      <c r="L2617" s="320">
        <f t="shared" si="606"/>
        <v>0</v>
      </c>
      <c r="M2617" s="12" t="str">
        <f t="shared" si="599"/>
        <v/>
      </c>
      <c r="N2617" s="13"/>
    </row>
    <row r="2618" spans="1:14" hidden="1">
      <c r="A2618" s="22">
        <v>65</v>
      </c>
      <c r="B2618" s="292"/>
      <c r="C2618" s="324">
        <v>1030</v>
      </c>
      <c r="D2618" s="325" t="s">
        <v>202</v>
      </c>
      <c r="E2618" s="326">
        <f t="shared" si="605"/>
        <v>0</v>
      </c>
      <c r="F2618" s="445">
        <v>0</v>
      </c>
      <c r="G2618" s="446">
        <v>0</v>
      </c>
      <c r="H2618" s="1413">
        <v>0</v>
      </c>
      <c r="I2618" s="445">
        <v>0</v>
      </c>
      <c r="J2618" s="446">
        <v>0</v>
      </c>
      <c r="K2618" s="1413">
        <v>0</v>
      </c>
      <c r="L2618" s="326">
        <f t="shared" si="606"/>
        <v>0</v>
      </c>
      <c r="M2618" s="12" t="str">
        <f t="shared" si="599"/>
        <v/>
      </c>
      <c r="N2618" s="13"/>
    </row>
    <row r="2619" spans="1:14" hidden="1">
      <c r="A2619" s="23">
        <v>70</v>
      </c>
      <c r="B2619" s="292"/>
      <c r="C2619" s="318">
        <v>1051</v>
      </c>
      <c r="D2619" s="331" t="s">
        <v>203</v>
      </c>
      <c r="E2619" s="320">
        <f t="shared" si="605"/>
        <v>0</v>
      </c>
      <c r="F2619" s="450">
        <v>0</v>
      </c>
      <c r="G2619" s="451">
        <v>0</v>
      </c>
      <c r="H2619" s="1416">
        <v>0</v>
      </c>
      <c r="I2619" s="450">
        <v>0</v>
      </c>
      <c r="J2619" s="451">
        <v>0</v>
      </c>
      <c r="K2619" s="1416">
        <v>0</v>
      </c>
      <c r="L2619" s="320">
        <f t="shared" si="606"/>
        <v>0</v>
      </c>
      <c r="M2619" s="12" t="str">
        <f t="shared" si="599"/>
        <v/>
      </c>
      <c r="N2619" s="13"/>
    </row>
    <row r="2620" spans="1:14" hidden="1">
      <c r="A2620" s="23">
        <v>75</v>
      </c>
      <c r="B2620" s="292"/>
      <c r="C2620" s="293">
        <v>1052</v>
      </c>
      <c r="D2620" s="294" t="s">
        <v>204</v>
      </c>
      <c r="E2620" s="295">
        <f t="shared" si="605"/>
        <v>0</v>
      </c>
      <c r="F2620" s="158">
        <v>0</v>
      </c>
      <c r="G2620" s="159"/>
      <c r="H2620" s="1408"/>
      <c r="I2620" s="158">
        <v>0</v>
      </c>
      <c r="J2620" s="159"/>
      <c r="K2620" s="1408"/>
      <c r="L2620" s="295">
        <f t="shared" si="606"/>
        <v>0</v>
      </c>
      <c r="M2620" s="12" t="str">
        <f t="shared" si="599"/>
        <v/>
      </c>
      <c r="N2620" s="13"/>
    </row>
    <row r="2621" spans="1:14" hidden="1">
      <c r="A2621" s="23">
        <v>80</v>
      </c>
      <c r="B2621" s="292"/>
      <c r="C2621" s="324">
        <v>1053</v>
      </c>
      <c r="D2621" s="325" t="s">
        <v>858</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v>0</v>
      </c>
      <c r="G2622" s="451">
        <v>0</v>
      </c>
      <c r="H2622" s="1416">
        <v>0</v>
      </c>
      <c r="I2622" s="450">
        <v>0</v>
      </c>
      <c r="J2622" s="451">
        <v>0</v>
      </c>
      <c r="K2622" s="1416">
        <v>0</v>
      </c>
      <c r="L2622" s="320">
        <f t="shared" si="606"/>
        <v>0</v>
      </c>
      <c r="M2622" s="12" t="str">
        <f t="shared" si="599"/>
        <v/>
      </c>
      <c r="N2622" s="13"/>
    </row>
    <row r="2623" spans="1:14" hidden="1">
      <c r="A2623" s="23">
        <v>85</v>
      </c>
      <c r="B2623" s="292"/>
      <c r="C2623" s="324">
        <v>1063</v>
      </c>
      <c r="D2623" s="332" t="s">
        <v>786</v>
      </c>
      <c r="E2623" s="326">
        <f t="shared" si="605"/>
        <v>0</v>
      </c>
      <c r="F2623" s="445">
        <v>0</v>
      </c>
      <c r="G2623" s="446">
        <v>0</v>
      </c>
      <c r="H2623" s="1413">
        <v>0</v>
      </c>
      <c r="I2623" s="445">
        <v>0</v>
      </c>
      <c r="J2623" s="446">
        <v>0</v>
      </c>
      <c r="K2623" s="1413">
        <v>0</v>
      </c>
      <c r="L2623" s="326">
        <f t="shared" si="606"/>
        <v>0</v>
      </c>
      <c r="M2623" s="12" t="str">
        <f t="shared" si="599"/>
        <v/>
      </c>
      <c r="N2623" s="13"/>
    </row>
    <row r="2624" spans="1:14" hidden="1">
      <c r="A2624" s="23">
        <v>90</v>
      </c>
      <c r="B2624" s="292"/>
      <c r="C2624" s="333">
        <v>1069</v>
      </c>
      <c r="D2624" s="334" t="s">
        <v>206</v>
      </c>
      <c r="E2624" s="335">
        <f t="shared" si="605"/>
        <v>0</v>
      </c>
      <c r="F2624" s="589">
        <v>0</v>
      </c>
      <c r="G2624" s="590">
        <v>0</v>
      </c>
      <c r="H2624" s="1415">
        <v>0</v>
      </c>
      <c r="I2624" s="589">
        <v>0</v>
      </c>
      <c r="J2624" s="590">
        <v>0</v>
      </c>
      <c r="K2624" s="1415">
        <v>0</v>
      </c>
      <c r="L2624" s="335">
        <f t="shared" si="606"/>
        <v>0</v>
      </c>
      <c r="M2624" s="12" t="str">
        <f t="shared" si="599"/>
        <v/>
      </c>
      <c r="N2624" s="13"/>
    </row>
    <row r="2625" spans="1:14" hidden="1">
      <c r="A2625" s="23">
        <v>90</v>
      </c>
      <c r="B2625" s="278"/>
      <c r="C2625" s="318">
        <v>1091</v>
      </c>
      <c r="D2625" s="331" t="s">
        <v>894</v>
      </c>
      <c r="E2625" s="320">
        <f t="shared" si="605"/>
        <v>0</v>
      </c>
      <c r="F2625" s="450">
        <v>0</v>
      </c>
      <c r="G2625" s="451">
        <v>0</v>
      </c>
      <c r="H2625" s="1416">
        <v>0</v>
      </c>
      <c r="I2625" s="450">
        <v>0</v>
      </c>
      <c r="J2625" s="451">
        <v>0</v>
      </c>
      <c r="K2625" s="1416">
        <v>0</v>
      </c>
      <c r="L2625" s="320">
        <f t="shared" si="606"/>
        <v>0</v>
      </c>
      <c r="M2625" s="12" t="str">
        <f t="shared" si="599"/>
        <v/>
      </c>
      <c r="N2625" s="13"/>
    </row>
    <row r="2626" spans="1:14" hidden="1">
      <c r="A2626" s="22">
        <v>115</v>
      </c>
      <c r="B2626" s="292"/>
      <c r="C2626" s="293">
        <v>1092</v>
      </c>
      <c r="D2626" s="294" t="s">
        <v>298</v>
      </c>
      <c r="E2626" s="295">
        <f t="shared" si="605"/>
        <v>0</v>
      </c>
      <c r="F2626" s="158">
        <v>0</v>
      </c>
      <c r="G2626" s="159">
        <v>0</v>
      </c>
      <c r="H2626" s="1408">
        <v>0</v>
      </c>
      <c r="I2626" s="158">
        <v>0</v>
      </c>
      <c r="J2626" s="159">
        <v>0</v>
      </c>
      <c r="K2626" s="1408">
        <v>0</v>
      </c>
      <c r="L2626" s="295">
        <f t="shared" si="606"/>
        <v>0</v>
      </c>
      <c r="M2626" s="12" t="str">
        <f t="shared" si="599"/>
        <v/>
      </c>
      <c r="N2626" s="13"/>
    </row>
    <row r="2627" spans="1:14" hidden="1">
      <c r="A2627" s="22">
        <v>125</v>
      </c>
      <c r="B2627" s="292"/>
      <c r="C2627" s="285">
        <v>1098</v>
      </c>
      <c r="D2627" s="339" t="s">
        <v>207</v>
      </c>
      <c r="E2627" s="287">
        <f t="shared" si="605"/>
        <v>0</v>
      </c>
      <c r="F2627" s="173">
        <v>0</v>
      </c>
      <c r="G2627" s="174">
        <v>0</v>
      </c>
      <c r="H2627" s="1409">
        <v>0</v>
      </c>
      <c r="I2627" s="173">
        <v>0</v>
      </c>
      <c r="J2627" s="174">
        <v>0</v>
      </c>
      <c r="K2627" s="1409">
        <v>0</v>
      </c>
      <c r="L2627" s="287">
        <f t="shared" si="606"/>
        <v>0</v>
      </c>
      <c r="M2627" s="12" t="str">
        <f t="shared" si="599"/>
        <v/>
      </c>
      <c r="N2627" s="13"/>
    </row>
    <row r="2628" spans="1:14" hidden="1">
      <c r="A2628" s="23">
        <v>130</v>
      </c>
      <c r="B2628" s="272">
        <v>1900</v>
      </c>
      <c r="C2628" s="1845" t="s">
        <v>265</v>
      </c>
      <c r="D2628" s="1846"/>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895</v>
      </c>
      <c r="E2629" s="281">
        <f>F2629+G2629+H2629</f>
        <v>0</v>
      </c>
      <c r="F2629" s="152">
        <v>0</v>
      </c>
      <c r="G2629" s="153">
        <v>0</v>
      </c>
      <c r="H2629" s="1406">
        <v>0</v>
      </c>
      <c r="I2629" s="152">
        <v>0</v>
      </c>
      <c r="J2629" s="153">
        <v>0</v>
      </c>
      <c r="K2629" s="1406">
        <v>0</v>
      </c>
      <c r="L2629" s="281">
        <f>I2629+J2629+K2629</f>
        <v>0</v>
      </c>
      <c r="M2629" s="12" t="str">
        <f t="shared" si="599"/>
        <v/>
      </c>
      <c r="N2629" s="13"/>
    </row>
    <row r="2630" spans="1:14" hidden="1">
      <c r="A2630" s="23">
        <v>140</v>
      </c>
      <c r="B2630" s="341"/>
      <c r="C2630" s="293">
        <v>1981</v>
      </c>
      <c r="D2630" s="342" t="s">
        <v>896</v>
      </c>
      <c r="E2630" s="295">
        <f>F2630+G2630+H2630</f>
        <v>0</v>
      </c>
      <c r="F2630" s="158">
        <v>0</v>
      </c>
      <c r="G2630" s="159">
        <v>0</v>
      </c>
      <c r="H2630" s="1408">
        <v>0</v>
      </c>
      <c r="I2630" s="158">
        <v>0</v>
      </c>
      <c r="J2630" s="159">
        <v>0</v>
      </c>
      <c r="K2630" s="1408">
        <v>0</v>
      </c>
      <c r="L2630" s="295">
        <f>I2630+J2630+K2630</f>
        <v>0</v>
      </c>
      <c r="M2630" s="12" t="str">
        <f t="shared" si="599"/>
        <v/>
      </c>
      <c r="N2630" s="13"/>
    </row>
    <row r="2631" spans="1:14" hidden="1">
      <c r="A2631" s="23">
        <v>145</v>
      </c>
      <c r="B2631" s="292"/>
      <c r="C2631" s="285">
        <v>1991</v>
      </c>
      <c r="D2631" s="343" t="s">
        <v>897</v>
      </c>
      <c r="E2631" s="287">
        <f>F2631+G2631+H2631</f>
        <v>0</v>
      </c>
      <c r="F2631" s="173"/>
      <c r="G2631" s="174">
        <v>0</v>
      </c>
      <c r="H2631" s="1409">
        <v>0</v>
      </c>
      <c r="I2631" s="173"/>
      <c r="J2631" s="174">
        <v>0</v>
      </c>
      <c r="K2631" s="1409">
        <v>0</v>
      </c>
      <c r="L2631" s="287">
        <f>I2631+J2631+K2631</f>
        <v>0</v>
      </c>
      <c r="M2631" s="12" t="str">
        <f t="shared" si="599"/>
        <v/>
      </c>
      <c r="N2631" s="13"/>
    </row>
    <row r="2632" spans="1:14" hidden="1">
      <c r="A2632" s="23">
        <v>150</v>
      </c>
      <c r="B2632" s="272">
        <v>2100</v>
      </c>
      <c r="C2632" s="1845" t="s">
        <v>707</v>
      </c>
      <c r="D2632" s="1846"/>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v>0</v>
      </c>
      <c r="G2633" s="153">
        <v>0</v>
      </c>
      <c r="H2633" s="1406">
        <v>0</v>
      </c>
      <c r="I2633" s="152">
        <v>0</v>
      </c>
      <c r="J2633" s="153">
        <v>0</v>
      </c>
      <c r="K2633" s="1406">
        <v>0</v>
      </c>
      <c r="L2633" s="281">
        <f>I2633+J2633+K2633</f>
        <v>0</v>
      </c>
      <c r="M2633" s="12" t="str">
        <f t="shared" si="599"/>
        <v/>
      </c>
      <c r="N2633" s="13"/>
    </row>
    <row r="2634" spans="1:14" hidden="1">
      <c r="A2634" s="23">
        <v>160</v>
      </c>
      <c r="B2634" s="341"/>
      <c r="C2634" s="293">
        <v>2120</v>
      </c>
      <c r="D2634" s="300" t="s">
        <v>209</v>
      </c>
      <c r="E2634" s="295">
        <f>F2634+G2634+H2634</f>
        <v>0</v>
      </c>
      <c r="F2634" s="158">
        <v>0</v>
      </c>
      <c r="G2634" s="159">
        <v>0</v>
      </c>
      <c r="H2634" s="1408">
        <v>0</v>
      </c>
      <c r="I2634" s="158">
        <v>0</v>
      </c>
      <c r="J2634" s="159">
        <v>0</v>
      </c>
      <c r="K2634" s="1408">
        <v>0</v>
      </c>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v>0</v>
      </c>
      <c r="G2637" s="174">
        <v>0</v>
      </c>
      <c r="H2637" s="1409">
        <v>0</v>
      </c>
      <c r="I2637" s="173">
        <v>0</v>
      </c>
      <c r="J2637" s="174">
        <v>0</v>
      </c>
      <c r="K2637" s="1409">
        <v>0</v>
      </c>
      <c r="L2637" s="287">
        <f>I2637+J2637+K2637</f>
        <v>0</v>
      </c>
      <c r="M2637" s="12" t="str">
        <f t="shared" si="599"/>
        <v/>
      </c>
      <c r="N2637" s="13"/>
    </row>
    <row r="2638" spans="1:14" hidden="1">
      <c r="A2638" s="23">
        <v>185</v>
      </c>
      <c r="B2638" s="272">
        <v>2200</v>
      </c>
      <c r="C2638" s="1845" t="s">
        <v>213</v>
      </c>
      <c r="D2638" s="1846"/>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299</v>
      </c>
      <c r="E2639" s="281">
        <f>F2639+G2639+H2639</f>
        <v>0</v>
      </c>
      <c r="F2639" s="152">
        <v>0</v>
      </c>
      <c r="G2639" s="153">
        <v>0</v>
      </c>
      <c r="H2639" s="1406">
        <v>0</v>
      </c>
      <c r="I2639" s="152">
        <v>0</v>
      </c>
      <c r="J2639" s="153">
        <v>0</v>
      </c>
      <c r="K2639" s="1406">
        <v>0</v>
      </c>
      <c r="L2639" s="281">
        <f>I2639+J2639+K2639</f>
        <v>0</v>
      </c>
      <c r="M2639" s="12" t="str">
        <f t="shared" si="599"/>
        <v/>
      </c>
      <c r="N2639" s="13"/>
    </row>
    <row r="2640" spans="1:14" hidden="1">
      <c r="A2640" s="23">
        <v>200</v>
      </c>
      <c r="B2640" s="292"/>
      <c r="C2640" s="285">
        <v>2224</v>
      </c>
      <c r="D2640" s="286" t="s">
        <v>214</v>
      </c>
      <c r="E2640" s="287">
        <f>F2640+G2640+H2640</f>
        <v>0</v>
      </c>
      <c r="F2640" s="173">
        <v>0</v>
      </c>
      <c r="G2640" s="174">
        <v>0</v>
      </c>
      <c r="H2640" s="1409">
        <v>0</v>
      </c>
      <c r="I2640" s="173">
        <v>0</v>
      </c>
      <c r="J2640" s="174">
        <v>0</v>
      </c>
      <c r="K2640" s="1409">
        <v>0</v>
      </c>
      <c r="L2640" s="287">
        <f>I2640+J2640+K2640</f>
        <v>0</v>
      </c>
      <c r="M2640" s="12" t="str">
        <f t="shared" si="599"/>
        <v/>
      </c>
      <c r="N2640" s="13"/>
    </row>
    <row r="2641" spans="1:14" hidden="1">
      <c r="A2641" s="23">
        <v>200</v>
      </c>
      <c r="B2641" s="272">
        <v>2500</v>
      </c>
      <c r="C2641" s="1845" t="s">
        <v>215</v>
      </c>
      <c r="D2641" s="1846"/>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849" t="s">
        <v>216</v>
      </c>
      <c r="D2642" s="1850"/>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849" t="s">
        <v>217</v>
      </c>
      <c r="D2643" s="1850"/>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849" t="s">
        <v>1643</v>
      </c>
      <c r="D2644" s="1850"/>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2078</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2079</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2080</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845" t="s">
        <v>218</v>
      </c>
      <c r="D2648" s="1846"/>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1935</v>
      </c>
      <c r="E2649" s="281">
        <f>F2649+G2649+H2649</f>
        <v>0</v>
      </c>
      <c r="F2649" s="152">
        <v>0</v>
      </c>
      <c r="G2649" s="153"/>
      <c r="H2649" s="1406"/>
      <c r="I2649" s="152">
        <v>0</v>
      </c>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1954</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1985</v>
      </c>
      <c r="D2657" s="1759"/>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701</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2081</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1996</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845" t="s">
        <v>227</v>
      </c>
      <c r="D2663" s="1846"/>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845" t="s">
        <v>228</v>
      </c>
      <c r="D2664" s="1846"/>
      <c r="E2664" s="310">
        <f t="shared" si="616"/>
        <v>0</v>
      </c>
      <c r="F2664" s="1410">
        <v>0</v>
      </c>
      <c r="G2664" s="1411">
        <v>0</v>
      </c>
      <c r="H2664" s="1412">
        <v>0</v>
      </c>
      <c r="I2664" s="1410">
        <v>0</v>
      </c>
      <c r="J2664" s="1411">
        <v>0</v>
      </c>
      <c r="K2664" s="1412">
        <v>0</v>
      </c>
      <c r="L2664" s="310">
        <f t="shared" si="617"/>
        <v>0</v>
      </c>
      <c r="M2664" s="12" t="str">
        <f t="shared" si="615"/>
        <v/>
      </c>
      <c r="N2664" s="13"/>
    </row>
    <row r="2665" spans="1:14" hidden="1">
      <c r="A2665" s="22">
        <v>350</v>
      </c>
      <c r="B2665" s="272">
        <v>4100</v>
      </c>
      <c r="C2665" s="1845" t="s">
        <v>229</v>
      </c>
      <c r="D2665" s="1846"/>
      <c r="E2665" s="310">
        <f t="shared" si="616"/>
        <v>0</v>
      </c>
      <c r="F2665" s="1459">
        <v>0</v>
      </c>
      <c r="G2665" s="1459">
        <v>0</v>
      </c>
      <c r="H2665" s="1460">
        <v>0</v>
      </c>
      <c r="I2665" s="1606">
        <v>0</v>
      </c>
      <c r="J2665" s="1459">
        <v>0</v>
      </c>
      <c r="K2665" s="1459">
        <v>0</v>
      </c>
      <c r="L2665" s="310">
        <f t="shared" si="617"/>
        <v>0</v>
      </c>
      <c r="M2665" s="12" t="str">
        <f t="shared" si="615"/>
        <v/>
      </c>
      <c r="N2665" s="13"/>
    </row>
    <row r="2666" spans="1:14" hidden="1">
      <c r="A2666" s="23">
        <v>355</v>
      </c>
      <c r="B2666" s="272">
        <v>4200</v>
      </c>
      <c r="C2666" s="1845" t="s">
        <v>230</v>
      </c>
      <c r="D2666" s="1846"/>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v>0</v>
      </c>
      <c r="G2669" s="159">
        <v>0</v>
      </c>
      <c r="H2669" s="1408">
        <v>0</v>
      </c>
      <c r="I2669" s="158">
        <v>0</v>
      </c>
      <c r="J2669" s="159">
        <v>0</v>
      </c>
      <c r="K2669" s="1408">
        <v>0</v>
      </c>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v>0</v>
      </c>
      <c r="G2672" s="174">
        <v>0</v>
      </c>
      <c r="H2672" s="1409">
        <v>0</v>
      </c>
      <c r="I2672" s="173">
        <v>0</v>
      </c>
      <c r="J2672" s="174">
        <v>0</v>
      </c>
      <c r="K2672" s="1409">
        <v>0</v>
      </c>
      <c r="L2672" s="287">
        <f t="shared" si="620"/>
        <v>0</v>
      </c>
      <c r="M2672" s="12" t="str">
        <f t="shared" si="615"/>
        <v/>
      </c>
      <c r="N2672" s="13"/>
    </row>
    <row r="2673" spans="1:14" hidden="1">
      <c r="A2673" s="23">
        <v>395</v>
      </c>
      <c r="B2673" s="272">
        <v>4300</v>
      </c>
      <c r="C2673" s="1845" t="s">
        <v>1644</v>
      </c>
      <c r="D2673" s="1846"/>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v>0</v>
      </c>
      <c r="G2674" s="153">
        <v>0</v>
      </c>
      <c r="H2674" s="1406">
        <v>0</v>
      </c>
      <c r="I2674" s="152">
        <v>0</v>
      </c>
      <c r="J2674" s="153">
        <v>0</v>
      </c>
      <c r="K2674" s="1406">
        <v>0</v>
      </c>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845" t="s">
        <v>1641</v>
      </c>
      <c r="D2677" s="1846"/>
      <c r="E2677" s="310">
        <f t="shared" si="622"/>
        <v>0</v>
      </c>
      <c r="F2677" s="1410">
        <v>0</v>
      </c>
      <c r="G2677" s="1411">
        <v>0</v>
      </c>
      <c r="H2677" s="1412">
        <v>0</v>
      </c>
      <c r="I2677" s="1410">
        <v>0</v>
      </c>
      <c r="J2677" s="1411">
        <v>0</v>
      </c>
      <c r="K2677" s="1412">
        <v>0</v>
      </c>
      <c r="L2677" s="310">
        <f t="shared" si="623"/>
        <v>0</v>
      </c>
      <c r="M2677" s="12" t="str">
        <f t="shared" si="615"/>
        <v/>
      </c>
      <c r="N2677" s="13"/>
    </row>
    <row r="2678" spans="1:14" hidden="1">
      <c r="A2678" s="14">
        <v>401</v>
      </c>
      <c r="B2678" s="272">
        <v>4500</v>
      </c>
      <c r="C2678" s="1845" t="s">
        <v>1642</v>
      </c>
      <c r="D2678" s="1846"/>
      <c r="E2678" s="310">
        <f t="shared" si="622"/>
        <v>0</v>
      </c>
      <c r="F2678" s="1410">
        <v>0</v>
      </c>
      <c r="G2678" s="1411">
        <v>0</v>
      </c>
      <c r="H2678" s="1412">
        <v>0</v>
      </c>
      <c r="I2678" s="1410">
        <v>0</v>
      </c>
      <c r="J2678" s="1411">
        <v>0</v>
      </c>
      <c r="K2678" s="1412">
        <v>0</v>
      </c>
      <c r="L2678" s="310">
        <f t="shared" si="623"/>
        <v>0</v>
      </c>
      <c r="M2678" s="12" t="str">
        <f t="shared" si="615"/>
        <v/>
      </c>
      <c r="N2678" s="13"/>
    </row>
    <row r="2679" spans="1:14" hidden="1">
      <c r="A2679" s="40">
        <v>404</v>
      </c>
      <c r="B2679" s="272">
        <v>4600</v>
      </c>
      <c r="C2679" s="1849" t="s">
        <v>240</v>
      </c>
      <c r="D2679" s="1850"/>
      <c r="E2679" s="310">
        <f t="shared" si="622"/>
        <v>0</v>
      </c>
      <c r="F2679" s="1410">
        <v>0</v>
      </c>
      <c r="G2679" s="1411">
        <v>0</v>
      </c>
      <c r="H2679" s="1412">
        <v>0</v>
      </c>
      <c r="I2679" s="1410">
        <v>0</v>
      </c>
      <c r="J2679" s="1411">
        <v>0</v>
      </c>
      <c r="K2679" s="1412">
        <v>0</v>
      </c>
      <c r="L2679" s="310">
        <f t="shared" si="623"/>
        <v>0</v>
      </c>
      <c r="M2679" s="12" t="str">
        <f t="shared" si="615"/>
        <v/>
      </c>
      <c r="N2679" s="13"/>
    </row>
    <row r="2680" spans="1:14" hidden="1">
      <c r="A2680" s="40">
        <v>404</v>
      </c>
      <c r="B2680" s="272">
        <v>4900</v>
      </c>
      <c r="C2680" s="1845" t="s">
        <v>266</v>
      </c>
      <c r="D2680" s="1846"/>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267</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268</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843" t="s">
        <v>241</v>
      </c>
      <c r="D2683" s="1844"/>
      <c r="E2683" s="310">
        <f>F2683+G2683+H2683</f>
        <v>0</v>
      </c>
      <c r="F2683" s="1410">
        <v>0</v>
      </c>
      <c r="G2683" s="1411">
        <v>0</v>
      </c>
      <c r="H2683" s="1412">
        <v>0</v>
      </c>
      <c r="I2683" s="1410">
        <v>0</v>
      </c>
      <c r="J2683" s="1411">
        <v>0</v>
      </c>
      <c r="K2683" s="1412">
        <v>0</v>
      </c>
      <c r="L2683" s="310">
        <f>I2683+J2683+K2683</f>
        <v>0</v>
      </c>
      <c r="M2683" s="12" t="str">
        <f t="shared" si="615"/>
        <v/>
      </c>
      <c r="N2683" s="13"/>
    </row>
    <row r="2684" spans="1:14" hidden="1">
      <c r="A2684" s="23">
        <v>500</v>
      </c>
      <c r="B2684" s="365">
        <v>5200</v>
      </c>
      <c r="C2684" s="1843" t="s">
        <v>242</v>
      </c>
      <c r="D2684" s="1844"/>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v>0</v>
      </c>
      <c r="G2685" s="153">
        <v>0</v>
      </c>
      <c r="H2685" s="1406">
        <v>0</v>
      </c>
      <c r="I2685" s="152">
        <v>0</v>
      </c>
      <c r="J2685" s="153">
        <v>0</v>
      </c>
      <c r="K2685" s="1406">
        <v>0</v>
      </c>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v>0</v>
      </c>
      <c r="G2686" s="159">
        <v>0</v>
      </c>
      <c r="H2686" s="1408">
        <v>0</v>
      </c>
      <c r="I2686" s="158">
        <v>0</v>
      </c>
      <c r="J2686" s="159">
        <v>0</v>
      </c>
      <c r="K2686" s="1408">
        <v>0</v>
      </c>
      <c r="L2686" s="295">
        <f t="shared" si="627"/>
        <v>0</v>
      </c>
      <c r="M2686" s="12" t="str">
        <f t="shared" si="615"/>
        <v/>
      </c>
      <c r="N2686" s="13"/>
    </row>
    <row r="2687" spans="1:14" hidden="1">
      <c r="A2687" s="23">
        <v>515</v>
      </c>
      <c r="B2687" s="366"/>
      <c r="C2687" s="369">
        <v>5203</v>
      </c>
      <c r="D2687" s="370" t="s">
        <v>608</v>
      </c>
      <c r="E2687" s="295">
        <f t="shared" si="626"/>
        <v>0</v>
      </c>
      <c r="F2687" s="158">
        <v>0</v>
      </c>
      <c r="G2687" s="159">
        <v>0</v>
      </c>
      <c r="H2687" s="1408">
        <v>0</v>
      </c>
      <c r="I2687" s="158">
        <v>0</v>
      </c>
      <c r="J2687" s="159">
        <v>0</v>
      </c>
      <c r="K2687" s="1408">
        <v>0</v>
      </c>
      <c r="L2687" s="295">
        <f t="shared" si="627"/>
        <v>0</v>
      </c>
      <c r="M2687" s="12" t="str">
        <f t="shared" si="615"/>
        <v/>
      </c>
      <c r="N2687" s="13"/>
    </row>
    <row r="2688" spans="1:14" hidden="1">
      <c r="A2688" s="23">
        <v>520</v>
      </c>
      <c r="B2688" s="366"/>
      <c r="C2688" s="369">
        <v>5204</v>
      </c>
      <c r="D2688" s="370" t="s">
        <v>609</v>
      </c>
      <c r="E2688" s="295">
        <f t="shared" si="626"/>
        <v>0</v>
      </c>
      <c r="F2688" s="158">
        <v>0</v>
      </c>
      <c r="G2688" s="159">
        <v>0</v>
      </c>
      <c r="H2688" s="1408">
        <v>0</v>
      </c>
      <c r="I2688" s="158">
        <v>0</v>
      </c>
      <c r="J2688" s="159">
        <v>0</v>
      </c>
      <c r="K2688" s="1408">
        <v>0</v>
      </c>
      <c r="L2688" s="295">
        <f t="shared" si="627"/>
        <v>0</v>
      </c>
      <c r="M2688" s="12" t="str">
        <f t="shared" si="615"/>
        <v/>
      </c>
      <c r="N2688" s="13"/>
    </row>
    <row r="2689" spans="1:14" hidden="1">
      <c r="A2689" s="23">
        <v>525</v>
      </c>
      <c r="B2689" s="366"/>
      <c r="C2689" s="369">
        <v>5205</v>
      </c>
      <c r="D2689" s="370" t="s">
        <v>610</v>
      </c>
      <c r="E2689" s="295">
        <f t="shared" si="626"/>
        <v>0</v>
      </c>
      <c r="F2689" s="158">
        <v>0</v>
      </c>
      <c r="G2689" s="159">
        <v>0</v>
      </c>
      <c r="H2689" s="1408">
        <v>0</v>
      </c>
      <c r="I2689" s="158">
        <v>0</v>
      </c>
      <c r="J2689" s="159">
        <v>0</v>
      </c>
      <c r="K2689" s="1408">
        <v>0</v>
      </c>
      <c r="L2689" s="295">
        <f t="shared" si="627"/>
        <v>0</v>
      </c>
      <c r="M2689" s="12" t="str">
        <f t="shared" si="615"/>
        <v/>
      </c>
      <c r="N2689" s="13"/>
    </row>
    <row r="2690" spans="1:14" hidden="1">
      <c r="A2690" s="22">
        <v>635</v>
      </c>
      <c r="B2690" s="366"/>
      <c r="C2690" s="369">
        <v>5206</v>
      </c>
      <c r="D2690" s="370" t="s">
        <v>611</v>
      </c>
      <c r="E2690" s="295">
        <f t="shared" si="626"/>
        <v>0</v>
      </c>
      <c r="F2690" s="158">
        <v>0</v>
      </c>
      <c r="G2690" s="159">
        <v>0</v>
      </c>
      <c r="H2690" s="1408">
        <v>0</v>
      </c>
      <c r="I2690" s="158">
        <v>0</v>
      </c>
      <c r="J2690" s="159">
        <v>0</v>
      </c>
      <c r="K2690" s="1408">
        <v>0</v>
      </c>
      <c r="L2690" s="295">
        <f t="shared" si="627"/>
        <v>0</v>
      </c>
      <c r="M2690" s="12" t="str">
        <f t="shared" si="615"/>
        <v/>
      </c>
      <c r="N2690" s="13"/>
    </row>
    <row r="2691" spans="1:14" hidden="1">
      <c r="A2691" s="23">
        <v>640</v>
      </c>
      <c r="B2691" s="366"/>
      <c r="C2691" s="371">
        <v>5219</v>
      </c>
      <c r="D2691" s="372" t="s">
        <v>612</v>
      </c>
      <c r="E2691" s="287">
        <f t="shared" si="626"/>
        <v>0</v>
      </c>
      <c r="F2691" s="173">
        <v>0</v>
      </c>
      <c r="G2691" s="174">
        <v>0</v>
      </c>
      <c r="H2691" s="1409">
        <v>0</v>
      </c>
      <c r="I2691" s="173">
        <v>0</v>
      </c>
      <c r="J2691" s="174">
        <v>0</v>
      </c>
      <c r="K2691" s="1409">
        <v>0</v>
      </c>
      <c r="L2691" s="287">
        <f t="shared" si="627"/>
        <v>0</v>
      </c>
      <c r="M2691" s="12" t="str">
        <f t="shared" si="615"/>
        <v/>
      </c>
      <c r="N2691" s="13"/>
    </row>
    <row r="2692" spans="1:14" hidden="1">
      <c r="A2692" s="23">
        <v>645</v>
      </c>
      <c r="B2692" s="365">
        <v>5300</v>
      </c>
      <c r="C2692" s="1843" t="s">
        <v>613</v>
      </c>
      <c r="D2692" s="1844"/>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300</v>
      </c>
      <c r="E2693" s="281">
        <f>F2693+G2693+H2693</f>
        <v>0</v>
      </c>
      <c r="F2693" s="152">
        <v>0</v>
      </c>
      <c r="G2693" s="153">
        <v>0</v>
      </c>
      <c r="H2693" s="1406">
        <v>0</v>
      </c>
      <c r="I2693" s="152">
        <v>0</v>
      </c>
      <c r="J2693" s="153">
        <v>0</v>
      </c>
      <c r="K2693" s="1406">
        <v>0</v>
      </c>
      <c r="L2693" s="281">
        <f>I2693+J2693+K2693</f>
        <v>0</v>
      </c>
      <c r="M2693" s="12" t="str">
        <f t="shared" si="615"/>
        <v/>
      </c>
      <c r="N2693" s="13"/>
    </row>
    <row r="2694" spans="1:14" hidden="1">
      <c r="A2694" s="22">
        <v>655</v>
      </c>
      <c r="B2694" s="366"/>
      <c r="C2694" s="371">
        <v>5309</v>
      </c>
      <c r="D2694" s="372" t="s">
        <v>614</v>
      </c>
      <c r="E2694" s="287">
        <f>F2694+G2694+H2694</f>
        <v>0</v>
      </c>
      <c r="F2694" s="173">
        <v>0</v>
      </c>
      <c r="G2694" s="174">
        <v>0</v>
      </c>
      <c r="H2694" s="1409">
        <v>0</v>
      </c>
      <c r="I2694" s="173">
        <v>0</v>
      </c>
      <c r="J2694" s="174">
        <v>0</v>
      </c>
      <c r="K2694" s="1409">
        <v>0</v>
      </c>
      <c r="L2694" s="287">
        <f>I2694+J2694+K2694</f>
        <v>0</v>
      </c>
      <c r="M2694" s="12" t="str">
        <f t="shared" si="615"/>
        <v/>
      </c>
      <c r="N2694" s="13"/>
    </row>
    <row r="2695" spans="1:14" hidden="1">
      <c r="A2695" s="22">
        <v>665</v>
      </c>
      <c r="B2695" s="365">
        <v>5400</v>
      </c>
      <c r="C2695" s="1843" t="s">
        <v>671</v>
      </c>
      <c r="D2695" s="1844"/>
      <c r="E2695" s="310">
        <f>F2695+G2695+H2695</f>
        <v>0</v>
      </c>
      <c r="F2695" s="1410"/>
      <c r="G2695" s="1411">
        <v>0</v>
      </c>
      <c r="H2695" s="1412">
        <v>0</v>
      </c>
      <c r="I2695" s="1410">
        <v>0</v>
      </c>
      <c r="J2695" s="1411"/>
      <c r="K2695" s="1412">
        <v>0</v>
      </c>
      <c r="L2695" s="310">
        <f>I2695+J2695+K2695</f>
        <v>0</v>
      </c>
      <c r="M2695" s="12" t="str">
        <f t="shared" si="615"/>
        <v/>
      </c>
      <c r="N2695" s="13"/>
    </row>
    <row r="2696" spans="1:14" hidden="1">
      <c r="A2696" s="22">
        <v>675</v>
      </c>
      <c r="B2696" s="272">
        <v>5500</v>
      </c>
      <c r="C2696" s="1845" t="s">
        <v>672</v>
      </c>
      <c r="D2696" s="1846"/>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673</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674</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675</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676</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847" t="s">
        <v>898</v>
      </c>
      <c r="D2701" s="1848"/>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677</v>
      </c>
      <c r="E2702" s="281">
        <f>F2702+G2702+H2702</f>
        <v>0</v>
      </c>
      <c r="F2702" s="1459">
        <v>0</v>
      </c>
      <c r="G2702" s="1459">
        <v>0</v>
      </c>
      <c r="H2702" s="1460">
        <v>0</v>
      </c>
      <c r="I2702" s="1606">
        <v>0</v>
      </c>
      <c r="J2702" s="1459">
        <v>0</v>
      </c>
      <c r="K2702" s="1459">
        <v>0</v>
      </c>
      <c r="L2702" s="281">
        <f>I2702+J2702+K2702</f>
        <v>0</v>
      </c>
      <c r="M2702" s="12" t="str">
        <f t="shared" si="615"/>
        <v/>
      </c>
      <c r="N2702" s="13"/>
    </row>
    <row r="2703" spans="1:14" hidden="1">
      <c r="A2703" s="23">
        <v>720</v>
      </c>
      <c r="B2703" s="366"/>
      <c r="C2703" s="373">
        <v>5702</v>
      </c>
      <c r="D2703" s="374" t="s">
        <v>678</v>
      </c>
      <c r="E2703" s="314">
        <f>F2703+G2703+H2703</f>
        <v>0</v>
      </c>
      <c r="F2703" s="1459">
        <v>0</v>
      </c>
      <c r="G2703" s="1459">
        <v>0</v>
      </c>
      <c r="H2703" s="1460">
        <v>0</v>
      </c>
      <c r="I2703" s="1606">
        <v>0</v>
      </c>
      <c r="J2703" s="1459">
        <v>0</v>
      </c>
      <c r="K2703" s="1459">
        <v>0</v>
      </c>
      <c r="L2703" s="314">
        <f>I2703+J2703+K2703</f>
        <v>0</v>
      </c>
      <c r="M2703" s="12" t="str">
        <f t="shared" si="615"/>
        <v/>
      </c>
      <c r="N2703" s="13"/>
    </row>
    <row r="2704" spans="1:14" hidden="1">
      <c r="A2704" s="23">
        <v>725</v>
      </c>
      <c r="B2704" s="292"/>
      <c r="C2704" s="375">
        <v>4071</v>
      </c>
      <c r="D2704" s="376" t="s">
        <v>679</v>
      </c>
      <c r="E2704" s="377">
        <f>F2704+G2704+H2704</f>
        <v>0</v>
      </c>
      <c r="F2704" s="1459">
        <v>0</v>
      </c>
      <c r="G2704" s="1459">
        <v>0</v>
      </c>
      <c r="H2704" s="1460">
        <v>0</v>
      </c>
      <c r="I2704" s="1606">
        <v>0</v>
      </c>
      <c r="J2704" s="1459">
        <v>0</v>
      </c>
      <c r="K2704" s="1459">
        <v>0</v>
      </c>
      <c r="L2704" s="377">
        <f>I2704+J2704+K2704</f>
        <v>0</v>
      </c>
      <c r="M2704" s="12" t="str">
        <f t="shared" si="615"/>
        <v/>
      </c>
      <c r="N2704" s="13"/>
    </row>
    <row r="2705" spans="1:14" hidden="1">
      <c r="A2705" s="23">
        <v>730</v>
      </c>
      <c r="B2705" s="571"/>
      <c r="C2705" s="1841" t="s">
        <v>680</v>
      </c>
      <c r="D2705" s="1842"/>
      <c r="E2705" s="1426"/>
      <c r="F2705" s="1426"/>
      <c r="G2705" s="1426"/>
      <c r="H2705" s="1426"/>
      <c r="I2705" s="1426"/>
      <c r="J2705" s="1426"/>
      <c r="K2705" s="1426"/>
      <c r="L2705" s="1427"/>
      <c r="M2705" s="12" t="str">
        <f t="shared" si="615"/>
        <v/>
      </c>
      <c r="N2705" s="13"/>
    </row>
    <row r="2706" spans="1:14" hidden="1">
      <c r="A2706" s="23">
        <v>735</v>
      </c>
      <c r="B2706" s="381">
        <v>98</v>
      </c>
      <c r="C2706" s="1841" t="s">
        <v>680</v>
      </c>
      <c r="D2706" s="1842"/>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3</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hidden="1" thickBot="1">
      <c r="A2710" s="23">
        <v>755</v>
      </c>
      <c r="B2710" s="1451"/>
      <c r="C2710" s="393" t="s">
        <v>726</v>
      </c>
      <c r="D2710" s="1420">
        <f>+B2710</f>
        <v>0</v>
      </c>
      <c r="E2710" s="395">
        <f t="shared" ref="E2710:L2710" si="630">SUM(E2592,E2595,E2601,E2609,E2610,E2628,E2632,E2638,E2641,E2642,E2643,E2644,E2648,E2657,E2663,E2664,E2665,E2666,E2673,E2677,E2678,E2679,E2680,E2683,E2684,E2692,E2695,E2696,E2701)+E2706</f>
        <v>0</v>
      </c>
      <c r="F2710" s="396">
        <f t="shared" si="630"/>
        <v>0</v>
      </c>
      <c r="G2710" s="397">
        <f t="shared" si="630"/>
        <v>0</v>
      </c>
      <c r="H2710" s="398">
        <f t="shared" si="630"/>
        <v>0</v>
      </c>
      <c r="I2710" s="396">
        <f t="shared" si="630"/>
        <v>0</v>
      </c>
      <c r="J2710" s="397">
        <f t="shared" si="630"/>
        <v>0</v>
      </c>
      <c r="K2710" s="398">
        <f t="shared" si="630"/>
        <v>0</v>
      </c>
      <c r="L2710" s="395">
        <f t="shared" si="630"/>
        <v>0</v>
      </c>
      <c r="M2710" s="1652" t="str">
        <f t="shared" si="615"/>
        <v/>
      </c>
      <c r="N2710" s="65"/>
    </row>
    <row r="2711" spans="1:14" ht="18.75" hidden="1">
      <c r="A2711" s="23">
        <v>760</v>
      </c>
      <c r="B2711" s="79" t="s">
        <v>120</v>
      </c>
      <c r="C2711" s="1"/>
      <c r="L2711" s="6"/>
      <c r="M2711" s="1652" t="str">
        <f>(IF($E2710&lt;&gt;0,$M$2,IF($L2710&lt;&gt;0,$M$2,"")))</f>
        <v/>
      </c>
      <c r="N2711" s="65"/>
    </row>
    <row r="2712" spans="1:14" ht="18.75" hidden="1">
      <c r="A2712" s="22">
        <v>765</v>
      </c>
      <c r="B2712" s="1355"/>
      <c r="C2712" s="1355"/>
      <c r="D2712" s="1356"/>
      <c r="E2712" s="1355"/>
      <c r="F2712" s="1355"/>
      <c r="G2712" s="1355"/>
      <c r="H2712" s="1355"/>
      <c r="I2712" s="1355"/>
      <c r="J2712" s="1355"/>
      <c r="K2712" s="1355"/>
      <c r="L2712" s="1357"/>
      <c r="M2712" s="1652" t="str">
        <f>(IF($E2710&lt;&gt;0,$M$2,IF($L2710&lt;&gt;0,$M$2,"")))</f>
        <v/>
      </c>
      <c r="N2712" s="65"/>
    </row>
    <row r="2713" spans="1:14" ht="18.75" hidden="1">
      <c r="A2713" s="22">
        <v>775</v>
      </c>
      <c r="B2713" s="65"/>
      <c r="C2713" s="65"/>
      <c r="D2713" s="65"/>
      <c r="E2713" s="65"/>
      <c r="F2713" s="65"/>
      <c r="G2713" s="65"/>
      <c r="H2713" s="65"/>
      <c r="I2713" s="65"/>
      <c r="J2713" s="65"/>
      <c r="K2713" s="65"/>
      <c r="L2713" s="77"/>
      <c r="M2713" s="74" t="str">
        <f>(IF(E2710&lt;&gt;0,$G$2,IF(L2710&lt;&gt;0,$G$2,"")))</f>
        <v/>
      </c>
      <c r="N2713" s="65"/>
    </row>
    <row r="2714" spans="1:14" hidden="1">
      <c r="A2714" s="23">
        <v>780</v>
      </c>
      <c r="B2714" s="6"/>
      <c r="C2714" s="6"/>
      <c r="D2714" s="517"/>
      <c r="E2714" s="38"/>
      <c r="F2714" s="38"/>
      <c r="G2714" s="38"/>
      <c r="H2714" s="38"/>
      <c r="I2714" s="38"/>
      <c r="J2714" s="38"/>
      <c r="K2714" s="38"/>
      <c r="L2714" s="38"/>
      <c r="M2714" s="7" t="str">
        <f>(IF($E2850&lt;&gt;0,$M$2,IF($L2850&lt;&gt;0,$M$2,"")))</f>
        <v/>
      </c>
    </row>
    <row r="2715" spans="1:14" hidden="1">
      <c r="A2715" s="23">
        <v>785</v>
      </c>
      <c r="B2715" s="6"/>
      <c r="C2715" s="1353"/>
      <c r="D2715" s="1354"/>
      <c r="E2715" s="38"/>
      <c r="F2715" s="38"/>
      <c r="G2715" s="38"/>
      <c r="H2715" s="38"/>
      <c r="I2715" s="38"/>
      <c r="J2715" s="38"/>
      <c r="K2715" s="38"/>
      <c r="L2715" s="38"/>
      <c r="M2715" s="7" t="str">
        <f>(IF($E2850&lt;&gt;0,$M$2,IF($L2850&lt;&gt;0,$M$2,"")))</f>
        <v/>
      </c>
    </row>
    <row r="2716" spans="1:14" hidden="1">
      <c r="A2716" s="23">
        <v>790</v>
      </c>
      <c r="B2716" s="1865" t="str">
        <f>$B$7</f>
        <v>ОТЧЕТНИ ДАННИ ПО ЕБК ЗА ИЗПЪЛНЕНИЕТО НА БЮДЖЕТА</v>
      </c>
      <c r="C2716" s="1866"/>
      <c r="D2716" s="1866"/>
      <c r="E2716" s="242"/>
      <c r="F2716" s="242"/>
      <c r="G2716" s="237"/>
      <c r="H2716" s="237"/>
      <c r="I2716" s="237"/>
      <c r="J2716" s="237"/>
      <c r="K2716" s="237"/>
      <c r="L2716" s="237"/>
      <c r="M2716" s="7" t="str">
        <f>(IF($E2850&lt;&gt;0,$M$2,IF($L2850&lt;&gt;0,$M$2,"")))</f>
        <v/>
      </c>
    </row>
    <row r="2717" spans="1:14" hidden="1">
      <c r="A2717" s="23">
        <v>795</v>
      </c>
      <c r="B2717" s="228"/>
      <c r="C2717" s="391"/>
      <c r="D2717" s="400"/>
      <c r="E2717" s="406" t="s">
        <v>457</v>
      </c>
      <c r="F2717" s="406" t="s">
        <v>819</v>
      </c>
      <c r="G2717" s="237"/>
      <c r="H2717" s="1350" t="s">
        <v>1234</v>
      </c>
      <c r="I2717" s="1351"/>
      <c r="J2717" s="1352"/>
      <c r="K2717" s="237"/>
      <c r="L2717" s="237"/>
      <c r="M2717" s="7" t="str">
        <f>(IF($E2850&lt;&gt;0,$M$2,IF($L2850&lt;&gt;0,$M$2,"")))</f>
        <v/>
      </c>
    </row>
    <row r="2718" spans="1:14" ht="18.75" hidden="1">
      <c r="A2718" s="22">
        <v>805</v>
      </c>
      <c r="B2718" s="1867" t="str">
        <f>$B$9</f>
        <v>ДГ Радост Каблешково</v>
      </c>
      <c r="C2718" s="1868"/>
      <c r="D2718" s="1869"/>
      <c r="E2718" s="115">
        <f>$E$9</f>
        <v>45658</v>
      </c>
      <c r="F2718" s="226">
        <f>$F$9</f>
        <v>45747</v>
      </c>
      <c r="G2718" s="237"/>
      <c r="H2718" s="237"/>
      <c r="I2718" s="237"/>
      <c r="J2718" s="237"/>
      <c r="K2718" s="237"/>
      <c r="L2718" s="237"/>
      <c r="M2718" s="7" t="str">
        <f>(IF($E2850&lt;&gt;0,$M$2,IF($L2850&lt;&gt;0,$M$2,"")))</f>
        <v/>
      </c>
    </row>
    <row r="2719" spans="1:14" hidden="1">
      <c r="A2719" s="23">
        <v>810</v>
      </c>
      <c r="B2719" s="227" t="str">
        <f>$B$10</f>
        <v>(наименование на разпоредителя с бюджет)</v>
      </c>
      <c r="C2719" s="228"/>
      <c r="D2719" s="229"/>
      <c r="E2719" s="237"/>
      <c r="F2719" s="237"/>
      <c r="G2719" s="237"/>
      <c r="H2719" s="237"/>
      <c r="I2719" s="237"/>
      <c r="J2719" s="237"/>
      <c r="K2719" s="237"/>
      <c r="L2719" s="237"/>
      <c r="M2719" s="7" t="str">
        <f>(IF($E2850&lt;&gt;0,$M$2,IF($L2850&lt;&gt;0,$M$2,"")))</f>
        <v/>
      </c>
    </row>
    <row r="2720" spans="1:14" hidden="1">
      <c r="A2720" s="23">
        <v>815</v>
      </c>
      <c r="B2720" s="227"/>
      <c r="C2720" s="228"/>
      <c r="D2720" s="229"/>
      <c r="E2720" s="237"/>
      <c r="F2720" s="237"/>
      <c r="G2720" s="237"/>
      <c r="H2720" s="237"/>
      <c r="I2720" s="237"/>
      <c r="J2720" s="237"/>
      <c r="K2720" s="237"/>
      <c r="L2720" s="237"/>
      <c r="M2720" s="7" t="str">
        <f>(IF($E2850&lt;&gt;0,$M$2,IF($L2850&lt;&gt;0,$M$2,"")))</f>
        <v/>
      </c>
    </row>
    <row r="2721" spans="1:14" ht="19.5" hidden="1">
      <c r="A2721" s="28">
        <v>525</v>
      </c>
      <c r="B2721" s="1870" t="str">
        <f>$B$12</f>
        <v>Поморие</v>
      </c>
      <c r="C2721" s="1871"/>
      <c r="D2721" s="1872"/>
      <c r="E2721" s="410" t="s">
        <v>874</v>
      </c>
      <c r="F2721" s="1348" t="str">
        <f>$F$12</f>
        <v>5207</v>
      </c>
      <c r="G2721" s="237"/>
      <c r="H2721" s="237"/>
      <c r="I2721" s="237"/>
      <c r="J2721" s="237"/>
      <c r="K2721" s="237"/>
      <c r="L2721" s="237"/>
      <c r="M2721" s="7" t="str">
        <f>(IF($E2850&lt;&gt;0,$M$2,IF($L2850&lt;&gt;0,$M$2,"")))</f>
        <v/>
      </c>
    </row>
    <row r="2722" spans="1:14" hidden="1">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t="str">
        <f>(IF($E2850&lt;&gt;0,$M$2,IF($L2850&lt;&gt;0,$M$2,"")))</f>
        <v/>
      </c>
    </row>
    <row r="2723" spans="1:14" ht="19.5" hidden="1">
      <c r="A2723" s="23">
        <v>821</v>
      </c>
      <c r="B2723" s="236"/>
      <c r="C2723" s="237"/>
      <c r="D2723" s="124" t="s">
        <v>875</v>
      </c>
      <c r="E2723" s="238">
        <f>$E$15</f>
        <v>0</v>
      </c>
      <c r="F2723" s="414" t="str">
        <f>$F$15</f>
        <v>БЮДЖЕТ</v>
      </c>
      <c r="G2723" s="218"/>
      <c r="H2723" s="218"/>
      <c r="I2723" s="218"/>
      <c r="J2723" s="218"/>
      <c r="K2723" s="218"/>
      <c r="L2723" s="218"/>
      <c r="M2723" s="7" t="str">
        <f>(IF($E2850&lt;&gt;0,$M$2,IF($L2850&lt;&gt;0,$M$2,"")))</f>
        <v/>
      </c>
    </row>
    <row r="2724" spans="1:14" hidden="1">
      <c r="A2724" s="23">
        <v>822</v>
      </c>
      <c r="B2724" s="228"/>
      <c r="C2724" s="391"/>
      <c r="D2724" s="400"/>
      <c r="E2724" s="237"/>
      <c r="F2724" s="409"/>
      <c r="G2724" s="409"/>
      <c r="H2724" s="409"/>
      <c r="I2724" s="409"/>
      <c r="J2724" s="409"/>
      <c r="K2724" s="409"/>
      <c r="L2724" s="1365" t="s">
        <v>458</v>
      </c>
      <c r="M2724" s="7" t="str">
        <f>(IF($E2850&lt;&gt;0,$M$2,IF($L2850&lt;&gt;0,$M$2,"")))</f>
        <v/>
      </c>
    </row>
    <row r="2725" spans="1:14" ht="24.95" hidden="1" customHeight="1">
      <c r="A2725" s="23">
        <v>823</v>
      </c>
      <c r="B2725" s="247"/>
      <c r="C2725" s="248"/>
      <c r="D2725" s="249" t="s">
        <v>698</v>
      </c>
      <c r="E2725" s="1853" t="str">
        <f>CONCATENATE("Уточнен план ",$C$3)</f>
        <v>Уточнен план 2025</v>
      </c>
      <c r="F2725" s="1854"/>
      <c r="G2725" s="1854"/>
      <c r="H2725" s="1855"/>
      <c r="I2725" s="1856" t="str">
        <f>CONCATENATE("Отчет ",$C$3)</f>
        <v>Отчет 2025</v>
      </c>
      <c r="J2725" s="1857"/>
      <c r="K2725" s="1857"/>
      <c r="L2725" s="1858"/>
      <c r="M2725" s="7" t="str">
        <f>(IF($E2850&lt;&gt;0,$M$2,IF($L2850&lt;&gt;0,$M$2,"")))</f>
        <v/>
      </c>
    </row>
    <row r="2726" spans="1:14" ht="54.95" hidden="1" customHeight="1" thickBot="1">
      <c r="A2726" s="23">
        <v>825</v>
      </c>
      <c r="B2726" s="250" t="s">
        <v>62</v>
      </c>
      <c r="C2726" s="251" t="s">
        <v>459</v>
      </c>
      <c r="D2726" s="252" t="s">
        <v>699</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570" t="str">
        <f>$L$20</f>
        <v>ОТЧЕТ                                    ОБЩО</v>
      </c>
      <c r="M2726" s="7" t="str">
        <f>(IF($E2850&lt;&gt;0,$M$2,IF($L2850&lt;&gt;0,$M$2,"")))</f>
        <v/>
      </c>
    </row>
    <row r="2727" spans="1:14" ht="18.75" hidden="1">
      <c r="A2727" s="23"/>
      <c r="B2727" s="258"/>
      <c r="C2727" s="259"/>
      <c r="D2727" s="260" t="s">
        <v>728</v>
      </c>
      <c r="E2727" s="1442" t="str">
        <f>$E$21</f>
        <v>(1)</v>
      </c>
      <c r="F2727" s="143" t="str">
        <f>$F$21</f>
        <v>(2)</v>
      </c>
      <c r="G2727" s="144" t="str">
        <f>$G$21</f>
        <v>(3)</v>
      </c>
      <c r="H2727" s="145" t="str">
        <f>$H$21</f>
        <v>(4)</v>
      </c>
      <c r="I2727" s="261" t="str">
        <f>$I$21</f>
        <v>(5)</v>
      </c>
      <c r="J2727" s="262" t="str">
        <f>$J$21</f>
        <v>(6)</v>
      </c>
      <c r="K2727" s="263" t="str">
        <f>$K$21</f>
        <v>(7)</v>
      </c>
      <c r="L2727" s="264" t="str">
        <f>$L$21</f>
        <v>(8)</v>
      </c>
      <c r="M2727" s="7" t="str">
        <f>(IF($E2850&lt;&gt;0,$M$2,IF($L2850&lt;&gt;0,$M$2,"")))</f>
        <v/>
      </c>
    </row>
    <row r="2728" spans="1:14" hidden="1">
      <c r="A2728" s="23"/>
      <c r="B2728" s="1439"/>
      <c r="C2728" s="1540" t="e">
        <f>VLOOKUP(D2728,OP_LIST2,2,FALSE)</f>
        <v>#N/A</v>
      </c>
      <c r="D2728" s="1445"/>
      <c r="E2728" s="389"/>
      <c r="F2728" s="1429"/>
      <c r="G2728" s="1430"/>
      <c r="H2728" s="1431"/>
      <c r="I2728" s="1429"/>
      <c r="J2728" s="1430"/>
      <c r="K2728" s="1431"/>
      <c r="L2728" s="1428"/>
      <c r="M2728" s="7" t="str">
        <f>(IF($E2850&lt;&gt;0,$M$2,IF($L2850&lt;&gt;0,$M$2,"")))</f>
        <v/>
      </c>
    </row>
    <row r="2729" spans="1:14" hidden="1">
      <c r="A2729" s="23"/>
      <c r="B2729" s="1608" t="s">
        <v>2003</v>
      </c>
      <c r="C2729" s="1446">
        <f>VLOOKUP(D2730,EBK_DEIN2,2,FALSE)</f>
        <v>3389</v>
      </c>
      <c r="D2729" s="1445" t="s">
        <v>777</v>
      </c>
      <c r="E2729" s="389"/>
      <c r="F2729" s="1432"/>
      <c r="G2729" s="1433"/>
      <c r="H2729" s="1434"/>
      <c r="I2729" s="1432"/>
      <c r="J2729" s="1433"/>
      <c r="K2729" s="1434"/>
      <c r="L2729" s="1428"/>
      <c r="M2729" s="7" t="str">
        <f>(IF($E2850&lt;&gt;0,$M$2,IF($L2850&lt;&gt;0,$M$2,"")))</f>
        <v/>
      </c>
    </row>
    <row r="2730" spans="1:14" hidden="1">
      <c r="A2730" s="23"/>
      <c r="B2730" s="1438"/>
      <c r="C2730" s="1531">
        <f>+C2729</f>
        <v>3389</v>
      </c>
      <c r="D2730" s="1440" t="s">
        <v>1</v>
      </c>
      <c r="E2730" s="389"/>
      <c r="F2730" s="1432"/>
      <c r="G2730" s="1433"/>
      <c r="H2730" s="1434"/>
      <c r="I2730" s="1432"/>
      <c r="J2730" s="1433"/>
      <c r="K2730" s="1434"/>
      <c r="L2730" s="1428"/>
      <c r="M2730" s="7" t="str">
        <f>(IF($E2850&lt;&gt;0,$M$2,IF($L2850&lt;&gt;0,$M$2,"")))</f>
        <v/>
      </c>
    </row>
    <row r="2731" spans="1:14" hidden="1">
      <c r="A2731" s="23"/>
      <c r="B2731" s="1443"/>
      <c r="C2731" s="1441"/>
      <c r="D2731" s="1444" t="s">
        <v>700</v>
      </c>
      <c r="E2731" s="389"/>
      <c r="F2731" s="1435"/>
      <c r="G2731" s="1436"/>
      <c r="H2731" s="1437"/>
      <c r="I2731" s="1435"/>
      <c r="J2731" s="1436"/>
      <c r="K2731" s="1437"/>
      <c r="L2731" s="1428"/>
      <c r="M2731" s="7" t="str">
        <f>(IF($E2850&lt;&gt;0,$M$2,IF($L2850&lt;&gt;0,$M$2,"")))</f>
        <v/>
      </c>
    </row>
    <row r="2732" spans="1:14" hidden="1">
      <c r="A2732" s="23"/>
      <c r="B2732" s="272">
        <v>100</v>
      </c>
      <c r="C2732" s="1859" t="s">
        <v>729</v>
      </c>
      <c r="D2732" s="1860"/>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730</v>
      </c>
      <c r="E2733" s="281">
        <f>F2733+G2733+H2733</f>
        <v>0</v>
      </c>
      <c r="F2733" s="152">
        <v>0</v>
      </c>
      <c r="G2733" s="153">
        <v>0</v>
      </c>
      <c r="H2733" s="1406">
        <v>0</v>
      </c>
      <c r="I2733" s="152">
        <v>0</v>
      </c>
      <c r="J2733" s="153">
        <v>0</v>
      </c>
      <c r="K2733" s="1406">
        <v>0</v>
      </c>
      <c r="L2733" s="281">
        <f>I2733+J2733+K2733</f>
        <v>0</v>
      </c>
      <c r="M2733" s="12" t="str">
        <f t="shared" ref="M2733:M2796" si="632">(IF($E2733&lt;&gt;0,$M$2,IF($L2733&lt;&gt;0,$M$2,"")))</f>
        <v/>
      </c>
      <c r="N2733" s="13"/>
    </row>
    <row r="2734" spans="1:14" hidden="1">
      <c r="A2734" s="10"/>
      <c r="B2734" s="278"/>
      <c r="C2734" s="285">
        <v>102</v>
      </c>
      <c r="D2734" s="286" t="s">
        <v>731</v>
      </c>
      <c r="E2734" s="287">
        <f>F2734+G2734+H2734</f>
        <v>0</v>
      </c>
      <c r="F2734" s="173">
        <v>0</v>
      </c>
      <c r="G2734" s="174">
        <v>0</v>
      </c>
      <c r="H2734" s="1409">
        <v>0</v>
      </c>
      <c r="I2734" s="173">
        <v>0</v>
      </c>
      <c r="J2734" s="174">
        <v>0</v>
      </c>
      <c r="K2734" s="1409">
        <v>0</v>
      </c>
      <c r="L2734" s="287">
        <f>I2734+J2734+K2734</f>
        <v>0</v>
      </c>
      <c r="M2734" s="12" t="str">
        <f t="shared" si="632"/>
        <v/>
      </c>
      <c r="N2734" s="13"/>
    </row>
    <row r="2735" spans="1:14" hidden="1">
      <c r="A2735" s="10"/>
      <c r="B2735" s="272">
        <v>200</v>
      </c>
      <c r="C2735" s="1851" t="s">
        <v>732</v>
      </c>
      <c r="D2735" s="1852"/>
      <c r="E2735" s="273">
        <f t="shared" ref="E2735:L2735" si="633">SUM(E2736:E2740)</f>
        <v>0</v>
      </c>
      <c r="F2735" s="274">
        <f t="shared" si="633"/>
        <v>0</v>
      </c>
      <c r="G2735" s="275">
        <f t="shared" si="633"/>
        <v>0</v>
      </c>
      <c r="H2735" s="276">
        <f>SUM(H2736:H2740)</f>
        <v>0</v>
      </c>
      <c r="I2735" s="274">
        <f t="shared" si="633"/>
        <v>0</v>
      </c>
      <c r="J2735" s="275">
        <f t="shared" si="633"/>
        <v>0</v>
      </c>
      <c r="K2735" s="276">
        <f t="shared" si="633"/>
        <v>0</v>
      </c>
      <c r="L2735" s="273">
        <f t="shared" si="633"/>
        <v>0</v>
      </c>
      <c r="M2735" s="12" t="str">
        <f t="shared" si="632"/>
        <v/>
      </c>
      <c r="N2735" s="13"/>
    </row>
    <row r="2736" spans="1:14" hidden="1">
      <c r="A2736" s="10"/>
      <c r="B2736" s="291"/>
      <c r="C2736" s="279">
        <v>201</v>
      </c>
      <c r="D2736" s="280" t="s">
        <v>733</v>
      </c>
      <c r="E2736" s="281">
        <f>F2736+G2736+H2736</f>
        <v>0</v>
      </c>
      <c r="F2736" s="152">
        <v>0</v>
      </c>
      <c r="G2736" s="153">
        <v>0</v>
      </c>
      <c r="H2736" s="1406">
        <v>0</v>
      </c>
      <c r="I2736" s="152">
        <v>0</v>
      </c>
      <c r="J2736" s="153">
        <v>0</v>
      </c>
      <c r="K2736" s="1406">
        <v>0</v>
      </c>
      <c r="L2736" s="281">
        <f>I2736+J2736+K2736</f>
        <v>0</v>
      </c>
      <c r="M2736" s="12" t="str">
        <f t="shared" si="632"/>
        <v/>
      </c>
      <c r="N2736" s="13"/>
    </row>
    <row r="2737" spans="1:14" hidden="1">
      <c r="A2737" s="10"/>
      <c r="B2737" s="292"/>
      <c r="C2737" s="293">
        <v>202</v>
      </c>
      <c r="D2737" s="294" t="s">
        <v>734</v>
      </c>
      <c r="E2737" s="295">
        <f>F2737+G2737+H2737</f>
        <v>0</v>
      </c>
      <c r="F2737" s="158">
        <v>0</v>
      </c>
      <c r="G2737" s="159">
        <v>0</v>
      </c>
      <c r="H2737" s="1408">
        <v>0</v>
      </c>
      <c r="I2737" s="158">
        <v>0</v>
      </c>
      <c r="J2737" s="159">
        <v>0</v>
      </c>
      <c r="K2737" s="1408">
        <v>0</v>
      </c>
      <c r="L2737" s="295">
        <f>I2737+J2737+K2737</f>
        <v>0</v>
      </c>
      <c r="M2737" s="12" t="str">
        <f t="shared" si="632"/>
        <v/>
      </c>
      <c r="N2737" s="13"/>
    </row>
    <row r="2738" spans="1:14" ht="31.5" hidden="1">
      <c r="A2738" s="10"/>
      <c r="B2738" s="299"/>
      <c r="C2738" s="293">
        <v>205</v>
      </c>
      <c r="D2738" s="294" t="s">
        <v>585</v>
      </c>
      <c r="E2738" s="295">
        <f>F2738+G2738+H2738</f>
        <v>0</v>
      </c>
      <c r="F2738" s="158">
        <v>0</v>
      </c>
      <c r="G2738" s="159">
        <v>0</v>
      </c>
      <c r="H2738" s="1408">
        <v>0</v>
      </c>
      <c r="I2738" s="158">
        <v>0</v>
      </c>
      <c r="J2738" s="159">
        <v>0</v>
      </c>
      <c r="K2738" s="1408">
        <v>0</v>
      </c>
      <c r="L2738" s="295">
        <f>I2738+J2738+K2738</f>
        <v>0</v>
      </c>
      <c r="M2738" s="12" t="str">
        <f t="shared" si="632"/>
        <v/>
      </c>
      <c r="N2738" s="13"/>
    </row>
    <row r="2739" spans="1:14" hidden="1">
      <c r="A2739" s="10"/>
      <c r="B2739" s="299"/>
      <c r="C2739" s="293">
        <v>208</v>
      </c>
      <c r="D2739" s="300" t="s">
        <v>586</v>
      </c>
      <c r="E2739" s="295">
        <f>F2739+G2739+H2739</f>
        <v>0</v>
      </c>
      <c r="F2739" s="158">
        <v>0</v>
      </c>
      <c r="G2739" s="159">
        <v>0</v>
      </c>
      <c r="H2739" s="1408">
        <v>0</v>
      </c>
      <c r="I2739" s="158">
        <v>0</v>
      </c>
      <c r="J2739" s="159">
        <v>0</v>
      </c>
      <c r="K2739" s="1408">
        <v>0</v>
      </c>
      <c r="L2739" s="295">
        <f>I2739+J2739+K2739</f>
        <v>0</v>
      </c>
      <c r="M2739" s="12" t="str">
        <f t="shared" si="632"/>
        <v/>
      </c>
      <c r="N2739" s="13"/>
    </row>
    <row r="2740" spans="1:14" hidden="1">
      <c r="A2740" s="10"/>
      <c r="B2740" s="291"/>
      <c r="C2740" s="285">
        <v>209</v>
      </c>
      <c r="D2740" s="301" t="s">
        <v>587</v>
      </c>
      <c r="E2740" s="287">
        <f>F2740+G2740+H2740</f>
        <v>0</v>
      </c>
      <c r="F2740" s="173">
        <v>0</v>
      </c>
      <c r="G2740" s="174">
        <v>0</v>
      </c>
      <c r="H2740" s="1409">
        <v>0</v>
      </c>
      <c r="I2740" s="173">
        <v>0</v>
      </c>
      <c r="J2740" s="174">
        <v>0</v>
      </c>
      <c r="K2740" s="1409">
        <v>0</v>
      </c>
      <c r="L2740" s="287">
        <f>I2740+J2740+K2740</f>
        <v>0</v>
      </c>
      <c r="M2740" s="12" t="str">
        <f t="shared" si="632"/>
        <v/>
      </c>
      <c r="N2740" s="13"/>
    </row>
    <row r="2741" spans="1:14" hidden="1">
      <c r="A2741" s="10"/>
      <c r="B2741" s="272">
        <v>500</v>
      </c>
      <c r="C2741" s="1861" t="s">
        <v>188</v>
      </c>
      <c r="D2741" s="1862"/>
      <c r="E2741" s="273">
        <f t="shared" ref="E2741:L2741" si="634">SUM(E2742:E2748)</f>
        <v>0</v>
      </c>
      <c r="F2741" s="274">
        <f t="shared" si="634"/>
        <v>0</v>
      </c>
      <c r="G2741" s="275">
        <f t="shared" si="634"/>
        <v>0</v>
      </c>
      <c r="H2741" s="276">
        <f>SUM(H2742:H2748)</f>
        <v>0</v>
      </c>
      <c r="I2741" s="274">
        <f t="shared" si="634"/>
        <v>0</v>
      </c>
      <c r="J2741" s="275">
        <f t="shared" si="634"/>
        <v>0</v>
      </c>
      <c r="K2741" s="276">
        <f t="shared" si="634"/>
        <v>0</v>
      </c>
      <c r="L2741" s="273">
        <f t="shared" si="634"/>
        <v>0</v>
      </c>
      <c r="M2741" s="12" t="str">
        <f t="shared" si="632"/>
        <v/>
      </c>
      <c r="N2741" s="13"/>
    </row>
    <row r="2742" spans="1:14" ht="18" hidden="1" customHeight="1">
      <c r="A2742" s="10"/>
      <c r="B2742" s="291"/>
      <c r="C2742" s="302">
        <v>551</v>
      </c>
      <c r="D2742" s="303" t="s">
        <v>189</v>
      </c>
      <c r="E2742" s="281">
        <f t="shared" ref="E2742:E2749" si="635">F2742+G2742+H2742</f>
        <v>0</v>
      </c>
      <c r="F2742" s="152">
        <v>0</v>
      </c>
      <c r="G2742" s="153">
        <v>0</v>
      </c>
      <c r="H2742" s="1406">
        <v>0</v>
      </c>
      <c r="I2742" s="152">
        <v>0</v>
      </c>
      <c r="J2742" s="153">
        <v>0</v>
      </c>
      <c r="K2742" s="1406">
        <v>0</v>
      </c>
      <c r="L2742" s="281">
        <f t="shared" ref="L2742:L2749" si="636">I2742+J2742+K2742</f>
        <v>0</v>
      </c>
      <c r="M2742" s="12" t="str">
        <f t="shared" si="632"/>
        <v/>
      </c>
      <c r="N2742" s="13"/>
    </row>
    <row r="2743" spans="1:14" hidden="1">
      <c r="A2743" s="10"/>
      <c r="B2743" s="291"/>
      <c r="C2743" s="304">
        <v>552</v>
      </c>
      <c r="D2743" s="305" t="s">
        <v>893</v>
      </c>
      <c r="E2743" s="295">
        <f t="shared" si="635"/>
        <v>0</v>
      </c>
      <c r="F2743" s="158">
        <v>0</v>
      </c>
      <c r="G2743" s="159">
        <v>0</v>
      </c>
      <c r="H2743" s="1408">
        <v>0</v>
      </c>
      <c r="I2743" s="158">
        <v>0</v>
      </c>
      <c r="J2743" s="159">
        <v>0</v>
      </c>
      <c r="K2743" s="1408">
        <v>0</v>
      </c>
      <c r="L2743" s="295">
        <f t="shared" si="636"/>
        <v>0</v>
      </c>
      <c r="M2743" s="12" t="str">
        <f t="shared" si="632"/>
        <v/>
      </c>
      <c r="N2743" s="13"/>
    </row>
    <row r="2744" spans="1:14" hidden="1">
      <c r="A2744" s="10"/>
      <c r="B2744" s="306"/>
      <c r="C2744" s="304">
        <v>558</v>
      </c>
      <c r="D2744" s="307" t="s">
        <v>855</v>
      </c>
      <c r="E2744" s="295">
        <f>F2744+G2744+H2744</f>
        <v>0</v>
      </c>
      <c r="F2744" s="484">
        <v>0</v>
      </c>
      <c r="G2744" s="485">
        <v>0</v>
      </c>
      <c r="H2744" s="160">
        <v>0</v>
      </c>
      <c r="I2744" s="484">
        <v>0</v>
      </c>
      <c r="J2744" s="485">
        <v>0</v>
      </c>
      <c r="K2744" s="160">
        <v>0</v>
      </c>
      <c r="L2744" s="295">
        <f>I2744+J2744+K2744</f>
        <v>0</v>
      </c>
      <c r="M2744" s="12" t="str">
        <f t="shared" si="632"/>
        <v/>
      </c>
      <c r="N2744" s="13"/>
    </row>
    <row r="2745" spans="1:14" hidden="1">
      <c r="A2745" s="10"/>
      <c r="B2745" s="306"/>
      <c r="C2745" s="304">
        <v>560</v>
      </c>
      <c r="D2745" s="307" t="s">
        <v>190</v>
      </c>
      <c r="E2745" s="295">
        <f t="shared" si="635"/>
        <v>0</v>
      </c>
      <c r="F2745" s="158">
        <v>0</v>
      </c>
      <c r="G2745" s="159">
        <v>0</v>
      </c>
      <c r="H2745" s="1408">
        <v>0</v>
      </c>
      <c r="I2745" s="158">
        <v>0</v>
      </c>
      <c r="J2745" s="159">
        <v>0</v>
      </c>
      <c r="K2745" s="1408">
        <v>0</v>
      </c>
      <c r="L2745" s="295">
        <f t="shared" si="636"/>
        <v>0</v>
      </c>
      <c r="M2745" s="12" t="str">
        <f t="shared" si="632"/>
        <v/>
      </c>
      <c r="N2745" s="13"/>
    </row>
    <row r="2746" spans="1:14" hidden="1">
      <c r="A2746" s="10"/>
      <c r="B2746" s="306"/>
      <c r="C2746" s="304">
        <v>580</v>
      </c>
      <c r="D2746" s="305" t="s">
        <v>191</v>
      </c>
      <c r="E2746" s="295">
        <f t="shared" si="635"/>
        <v>0</v>
      </c>
      <c r="F2746" s="158">
        <v>0</v>
      </c>
      <c r="G2746" s="159">
        <v>0</v>
      </c>
      <c r="H2746" s="1408">
        <v>0</v>
      </c>
      <c r="I2746" s="158">
        <v>0</v>
      </c>
      <c r="J2746" s="159">
        <v>0</v>
      </c>
      <c r="K2746" s="1408">
        <v>0</v>
      </c>
      <c r="L2746" s="295">
        <f t="shared" si="636"/>
        <v>0</v>
      </c>
      <c r="M2746" s="12" t="str">
        <f t="shared" si="632"/>
        <v/>
      </c>
      <c r="N2746" s="13"/>
    </row>
    <row r="2747" spans="1:14" hidden="1">
      <c r="A2747" s="10"/>
      <c r="B2747" s="291"/>
      <c r="C2747" s="304">
        <v>588</v>
      </c>
      <c r="D2747" s="305" t="s">
        <v>857</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863" t="s">
        <v>193</v>
      </c>
      <c r="D2749" s="1864"/>
      <c r="E2749" s="310">
        <f t="shared" si="635"/>
        <v>0</v>
      </c>
      <c r="F2749" s="1410"/>
      <c r="G2749" s="1411"/>
      <c r="H2749" s="1412"/>
      <c r="I2749" s="1410"/>
      <c r="J2749" s="1411"/>
      <c r="K2749" s="1412"/>
      <c r="L2749" s="310">
        <f t="shared" si="636"/>
        <v>0</v>
      </c>
      <c r="M2749" s="12" t="str">
        <f t="shared" si="632"/>
        <v/>
      </c>
      <c r="N2749" s="13"/>
    </row>
    <row r="2750" spans="1:14" hidden="1">
      <c r="A2750" s="23">
        <v>10</v>
      </c>
      <c r="B2750" s="272">
        <v>1000</v>
      </c>
      <c r="C2750" s="1851" t="s">
        <v>194</v>
      </c>
      <c r="D2750" s="1852"/>
      <c r="E2750" s="310">
        <f t="shared" ref="E2750:L2750" si="637">SUM(E2751:E2767)</f>
        <v>0</v>
      </c>
      <c r="F2750" s="274">
        <f t="shared" si="637"/>
        <v>0</v>
      </c>
      <c r="G2750" s="275">
        <f t="shared" si="637"/>
        <v>0</v>
      </c>
      <c r="H2750" s="276">
        <f>SUM(H2751:H2767)</f>
        <v>0</v>
      </c>
      <c r="I2750" s="274">
        <f t="shared" si="637"/>
        <v>0</v>
      </c>
      <c r="J2750" s="275">
        <f t="shared" si="637"/>
        <v>0</v>
      </c>
      <c r="K2750" s="276">
        <f t="shared" si="637"/>
        <v>0</v>
      </c>
      <c r="L2750" s="310">
        <f t="shared" si="637"/>
        <v>0</v>
      </c>
      <c r="M2750" s="12" t="str">
        <f t="shared" si="632"/>
        <v/>
      </c>
      <c r="N2750" s="13"/>
    </row>
    <row r="2751" spans="1:14" hidden="1">
      <c r="A2751" s="23">
        <v>15</v>
      </c>
      <c r="B2751" s="292"/>
      <c r="C2751" s="279">
        <v>1011</v>
      </c>
      <c r="D2751" s="311" t="s">
        <v>195</v>
      </c>
      <c r="E2751" s="281">
        <f t="shared" ref="E2751:E2767" si="638">F2751+G2751+H2751</f>
        <v>0</v>
      </c>
      <c r="F2751" s="152">
        <v>0</v>
      </c>
      <c r="G2751" s="153">
        <v>0</v>
      </c>
      <c r="H2751" s="1406">
        <v>0</v>
      </c>
      <c r="I2751" s="152">
        <v>0</v>
      </c>
      <c r="J2751" s="153">
        <v>0</v>
      </c>
      <c r="K2751" s="1406">
        <v>0</v>
      </c>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v>0</v>
      </c>
      <c r="G2752" s="159">
        <v>0</v>
      </c>
      <c r="H2752" s="1408">
        <v>0</v>
      </c>
      <c r="I2752" s="158">
        <v>0</v>
      </c>
      <c r="J2752" s="159">
        <v>0</v>
      </c>
      <c r="K2752" s="1408">
        <v>0</v>
      </c>
      <c r="L2752" s="295">
        <f t="shared" si="639"/>
        <v>0</v>
      </c>
      <c r="M2752" s="12" t="str">
        <f t="shared" si="632"/>
        <v/>
      </c>
      <c r="N2752" s="13"/>
    </row>
    <row r="2753" spans="1:14" hidden="1">
      <c r="A2753" s="23">
        <v>40</v>
      </c>
      <c r="B2753" s="292"/>
      <c r="C2753" s="293">
        <v>1013</v>
      </c>
      <c r="D2753" s="294" t="s">
        <v>197</v>
      </c>
      <c r="E2753" s="295">
        <f t="shared" si="638"/>
        <v>0</v>
      </c>
      <c r="F2753" s="158">
        <v>0</v>
      </c>
      <c r="G2753" s="159">
        <v>0</v>
      </c>
      <c r="H2753" s="1408">
        <v>0</v>
      </c>
      <c r="I2753" s="158">
        <v>0</v>
      </c>
      <c r="J2753" s="159">
        <v>0</v>
      </c>
      <c r="K2753" s="1408">
        <v>0</v>
      </c>
      <c r="L2753" s="295">
        <f t="shared" si="639"/>
        <v>0</v>
      </c>
      <c r="M2753" s="12" t="str">
        <f t="shared" si="632"/>
        <v/>
      </c>
      <c r="N2753" s="13"/>
    </row>
    <row r="2754" spans="1:14" hidden="1">
      <c r="A2754" s="23">
        <v>45</v>
      </c>
      <c r="B2754" s="292"/>
      <c r="C2754" s="293">
        <v>1014</v>
      </c>
      <c r="D2754" s="294" t="s">
        <v>198</v>
      </c>
      <c r="E2754" s="295">
        <f t="shared" si="638"/>
        <v>0</v>
      </c>
      <c r="F2754" s="158">
        <v>0</v>
      </c>
      <c r="G2754" s="159">
        <v>0</v>
      </c>
      <c r="H2754" s="1408">
        <v>0</v>
      </c>
      <c r="I2754" s="158">
        <v>0</v>
      </c>
      <c r="J2754" s="159">
        <v>0</v>
      </c>
      <c r="K2754" s="1408">
        <v>0</v>
      </c>
      <c r="L2754" s="295">
        <f t="shared" si="639"/>
        <v>0</v>
      </c>
      <c r="M2754" s="12" t="str">
        <f t="shared" si="632"/>
        <v/>
      </c>
      <c r="N2754" s="13"/>
    </row>
    <row r="2755" spans="1:14" hidden="1">
      <c r="A2755" s="23">
        <v>50</v>
      </c>
      <c r="B2755" s="292"/>
      <c r="C2755" s="293">
        <v>1015</v>
      </c>
      <c r="D2755" s="294" t="s">
        <v>199</v>
      </c>
      <c r="E2755" s="295">
        <f t="shared" si="638"/>
        <v>0</v>
      </c>
      <c r="F2755" s="158">
        <v>0</v>
      </c>
      <c r="G2755" s="159">
        <v>0</v>
      </c>
      <c r="H2755" s="1408">
        <v>0</v>
      </c>
      <c r="I2755" s="158">
        <v>0</v>
      </c>
      <c r="J2755" s="159">
        <v>0</v>
      </c>
      <c r="K2755" s="1408">
        <v>0</v>
      </c>
      <c r="L2755" s="295">
        <f t="shared" si="639"/>
        <v>0</v>
      </c>
      <c r="M2755" s="12" t="str">
        <f t="shared" si="632"/>
        <v/>
      </c>
      <c r="N2755" s="13"/>
    </row>
    <row r="2756" spans="1:14" hidden="1">
      <c r="A2756" s="23">
        <v>55</v>
      </c>
      <c r="B2756" s="292"/>
      <c r="C2756" s="312">
        <v>1016</v>
      </c>
      <c r="D2756" s="313" t="s">
        <v>200</v>
      </c>
      <c r="E2756" s="314">
        <f t="shared" si="638"/>
        <v>0</v>
      </c>
      <c r="F2756" s="164">
        <v>0</v>
      </c>
      <c r="G2756" s="165">
        <v>0</v>
      </c>
      <c r="H2756" s="1407">
        <v>0</v>
      </c>
      <c r="I2756" s="164">
        <v>0</v>
      </c>
      <c r="J2756" s="165">
        <v>0</v>
      </c>
      <c r="K2756" s="1407">
        <v>0</v>
      </c>
      <c r="L2756" s="314">
        <f t="shared" si="639"/>
        <v>0</v>
      </c>
      <c r="M2756" s="12" t="str">
        <f t="shared" si="632"/>
        <v/>
      </c>
      <c r="N2756" s="13"/>
    </row>
    <row r="2757" spans="1:14" hidden="1">
      <c r="A2757" s="23">
        <v>60</v>
      </c>
      <c r="B2757" s="278"/>
      <c r="C2757" s="318">
        <v>1020</v>
      </c>
      <c r="D2757" s="319" t="s">
        <v>201</v>
      </c>
      <c r="E2757" s="320">
        <f t="shared" si="638"/>
        <v>0</v>
      </c>
      <c r="F2757" s="450">
        <v>0</v>
      </c>
      <c r="G2757" s="451">
        <v>0</v>
      </c>
      <c r="H2757" s="1416">
        <v>0</v>
      </c>
      <c r="I2757" s="450">
        <v>0</v>
      </c>
      <c r="J2757" s="451">
        <v>0</v>
      </c>
      <c r="K2757" s="1416">
        <v>0</v>
      </c>
      <c r="L2757" s="320">
        <f t="shared" si="639"/>
        <v>0</v>
      </c>
      <c r="M2757" s="12" t="str">
        <f t="shared" si="632"/>
        <v/>
      </c>
      <c r="N2757" s="13"/>
    </row>
    <row r="2758" spans="1:14" hidden="1">
      <c r="A2758" s="22">
        <v>65</v>
      </c>
      <c r="B2758" s="292"/>
      <c r="C2758" s="324">
        <v>1030</v>
      </c>
      <c r="D2758" s="325" t="s">
        <v>202</v>
      </c>
      <c r="E2758" s="326">
        <f t="shared" si="638"/>
        <v>0</v>
      </c>
      <c r="F2758" s="445">
        <v>0</v>
      </c>
      <c r="G2758" s="446">
        <v>0</v>
      </c>
      <c r="H2758" s="1413">
        <v>0</v>
      </c>
      <c r="I2758" s="445">
        <v>0</v>
      </c>
      <c r="J2758" s="446">
        <v>0</v>
      </c>
      <c r="K2758" s="1413">
        <v>0</v>
      </c>
      <c r="L2758" s="326">
        <f t="shared" si="639"/>
        <v>0</v>
      </c>
      <c r="M2758" s="12" t="str">
        <f t="shared" si="632"/>
        <v/>
      </c>
      <c r="N2758" s="13"/>
    </row>
    <row r="2759" spans="1:14" hidden="1">
      <c r="A2759" s="23">
        <v>70</v>
      </c>
      <c r="B2759" s="292"/>
      <c r="C2759" s="318">
        <v>1051</v>
      </c>
      <c r="D2759" s="331" t="s">
        <v>203</v>
      </c>
      <c r="E2759" s="320">
        <f t="shared" si="638"/>
        <v>0</v>
      </c>
      <c r="F2759" s="450">
        <v>0</v>
      </c>
      <c r="G2759" s="451">
        <v>0</v>
      </c>
      <c r="H2759" s="1416">
        <v>0</v>
      </c>
      <c r="I2759" s="450">
        <v>0</v>
      </c>
      <c r="J2759" s="451">
        <v>0</v>
      </c>
      <c r="K2759" s="1416">
        <v>0</v>
      </c>
      <c r="L2759" s="320">
        <f t="shared" si="639"/>
        <v>0</v>
      </c>
      <c r="M2759" s="12" t="str">
        <f t="shared" si="632"/>
        <v/>
      </c>
      <c r="N2759" s="13"/>
    </row>
    <row r="2760" spans="1:14" hidden="1">
      <c r="A2760" s="23">
        <v>75</v>
      </c>
      <c r="B2760" s="292"/>
      <c r="C2760" s="293">
        <v>1052</v>
      </c>
      <c r="D2760" s="294" t="s">
        <v>204</v>
      </c>
      <c r="E2760" s="295">
        <f t="shared" si="638"/>
        <v>0</v>
      </c>
      <c r="F2760" s="158">
        <v>0</v>
      </c>
      <c r="G2760" s="159"/>
      <c r="H2760" s="1408"/>
      <c r="I2760" s="158">
        <v>0</v>
      </c>
      <c r="J2760" s="159"/>
      <c r="K2760" s="1408"/>
      <c r="L2760" s="295">
        <f t="shared" si="639"/>
        <v>0</v>
      </c>
      <c r="M2760" s="12" t="str">
        <f t="shared" si="632"/>
        <v/>
      </c>
      <c r="N2760" s="13"/>
    </row>
    <row r="2761" spans="1:14" hidden="1">
      <c r="A2761" s="23">
        <v>80</v>
      </c>
      <c r="B2761" s="292"/>
      <c r="C2761" s="324">
        <v>1053</v>
      </c>
      <c r="D2761" s="325" t="s">
        <v>858</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v>0</v>
      </c>
      <c r="G2762" s="451">
        <v>0</v>
      </c>
      <c r="H2762" s="1416">
        <v>0</v>
      </c>
      <c r="I2762" s="450">
        <v>0</v>
      </c>
      <c r="J2762" s="451">
        <v>0</v>
      </c>
      <c r="K2762" s="1416">
        <v>0</v>
      </c>
      <c r="L2762" s="320">
        <f t="shared" si="639"/>
        <v>0</v>
      </c>
      <c r="M2762" s="12" t="str">
        <f t="shared" si="632"/>
        <v/>
      </c>
      <c r="N2762" s="13"/>
    </row>
    <row r="2763" spans="1:14" hidden="1">
      <c r="A2763" s="23">
        <v>85</v>
      </c>
      <c r="B2763" s="292"/>
      <c r="C2763" s="324">
        <v>1063</v>
      </c>
      <c r="D2763" s="332" t="s">
        <v>786</v>
      </c>
      <c r="E2763" s="326">
        <f t="shared" si="638"/>
        <v>0</v>
      </c>
      <c r="F2763" s="445">
        <v>0</v>
      </c>
      <c r="G2763" s="446">
        <v>0</v>
      </c>
      <c r="H2763" s="1413">
        <v>0</v>
      </c>
      <c r="I2763" s="445">
        <v>0</v>
      </c>
      <c r="J2763" s="446">
        <v>0</v>
      </c>
      <c r="K2763" s="1413">
        <v>0</v>
      </c>
      <c r="L2763" s="326">
        <f t="shared" si="639"/>
        <v>0</v>
      </c>
      <c r="M2763" s="12" t="str">
        <f t="shared" si="632"/>
        <v/>
      </c>
      <c r="N2763" s="13"/>
    </row>
    <row r="2764" spans="1:14" hidden="1">
      <c r="A2764" s="23">
        <v>90</v>
      </c>
      <c r="B2764" s="292"/>
      <c r="C2764" s="333">
        <v>1069</v>
      </c>
      <c r="D2764" s="334" t="s">
        <v>206</v>
      </c>
      <c r="E2764" s="335">
        <f t="shared" si="638"/>
        <v>0</v>
      </c>
      <c r="F2764" s="589">
        <v>0</v>
      </c>
      <c r="G2764" s="590">
        <v>0</v>
      </c>
      <c r="H2764" s="1415">
        <v>0</v>
      </c>
      <c r="I2764" s="589">
        <v>0</v>
      </c>
      <c r="J2764" s="590">
        <v>0</v>
      </c>
      <c r="K2764" s="1415">
        <v>0</v>
      </c>
      <c r="L2764" s="335">
        <f t="shared" si="639"/>
        <v>0</v>
      </c>
      <c r="M2764" s="12" t="str">
        <f t="shared" si="632"/>
        <v/>
      </c>
      <c r="N2764" s="13"/>
    </row>
    <row r="2765" spans="1:14" hidden="1">
      <c r="A2765" s="23">
        <v>90</v>
      </c>
      <c r="B2765" s="278"/>
      <c r="C2765" s="318">
        <v>1091</v>
      </c>
      <c r="D2765" s="331" t="s">
        <v>894</v>
      </c>
      <c r="E2765" s="320">
        <f t="shared" si="638"/>
        <v>0</v>
      </c>
      <c r="F2765" s="450">
        <v>0</v>
      </c>
      <c r="G2765" s="451">
        <v>0</v>
      </c>
      <c r="H2765" s="1416">
        <v>0</v>
      </c>
      <c r="I2765" s="450">
        <v>0</v>
      </c>
      <c r="J2765" s="451">
        <v>0</v>
      </c>
      <c r="K2765" s="1416">
        <v>0</v>
      </c>
      <c r="L2765" s="320">
        <f t="shared" si="639"/>
        <v>0</v>
      </c>
      <c r="M2765" s="12" t="str">
        <f t="shared" si="632"/>
        <v/>
      </c>
      <c r="N2765" s="13"/>
    </row>
    <row r="2766" spans="1:14" hidden="1">
      <c r="A2766" s="22">
        <v>115</v>
      </c>
      <c r="B2766" s="292"/>
      <c r="C2766" s="293">
        <v>1092</v>
      </c>
      <c r="D2766" s="294" t="s">
        <v>298</v>
      </c>
      <c r="E2766" s="295">
        <f t="shared" si="638"/>
        <v>0</v>
      </c>
      <c r="F2766" s="158">
        <v>0</v>
      </c>
      <c r="G2766" s="159">
        <v>0</v>
      </c>
      <c r="H2766" s="1408">
        <v>0</v>
      </c>
      <c r="I2766" s="158">
        <v>0</v>
      </c>
      <c r="J2766" s="159">
        <v>0</v>
      </c>
      <c r="K2766" s="1408">
        <v>0</v>
      </c>
      <c r="L2766" s="295">
        <f t="shared" si="639"/>
        <v>0</v>
      </c>
      <c r="M2766" s="12" t="str">
        <f t="shared" si="632"/>
        <v/>
      </c>
      <c r="N2766" s="13"/>
    </row>
    <row r="2767" spans="1:14" hidden="1">
      <c r="A2767" s="22">
        <v>125</v>
      </c>
      <c r="B2767" s="292"/>
      <c r="C2767" s="285">
        <v>1098</v>
      </c>
      <c r="D2767" s="339" t="s">
        <v>207</v>
      </c>
      <c r="E2767" s="287">
        <f t="shared" si="638"/>
        <v>0</v>
      </c>
      <c r="F2767" s="173">
        <v>0</v>
      </c>
      <c r="G2767" s="174">
        <v>0</v>
      </c>
      <c r="H2767" s="1409">
        <v>0</v>
      </c>
      <c r="I2767" s="173">
        <v>0</v>
      </c>
      <c r="J2767" s="174">
        <v>0</v>
      </c>
      <c r="K2767" s="1409">
        <v>0</v>
      </c>
      <c r="L2767" s="287">
        <f t="shared" si="639"/>
        <v>0</v>
      </c>
      <c r="M2767" s="12" t="str">
        <f t="shared" si="632"/>
        <v/>
      </c>
      <c r="N2767" s="13"/>
    </row>
    <row r="2768" spans="1:14" hidden="1">
      <c r="A2768" s="23">
        <v>130</v>
      </c>
      <c r="B2768" s="272">
        <v>1900</v>
      </c>
      <c r="C2768" s="1845" t="s">
        <v>265</v>
      </c>
      <c r="D2768" s="1846"/>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895</v>
      </c>
      <c r="E2769" s="281">
        <f>F2769+G2769+H2769</f>
        <v>0</v>
      </c>
      <c r="F2769" s="152">
        <v>0</v>
      </c>
      <c r="G2769" s="153">
        <v>0</v>
      </c>
      <c r="H2769" s="1406">
        <v>0</v>
      </c>
      <c r="I2769" s="152">
        <v>0</v>
      </c>
      <c r="J2769" s="153">
        <v>0</v>
      </c>
      <c r="K2769" s="1406">
        <v>0</v>
      </c>
      <c r="L2769" s="281">
        <f>I2769+J2769+K2769</f>
        <v>0</v>
      </c>
      <c r="M2769" s="12" t="str">
        <f t="shared" si="632"/>
        <v/>
      </c>
      <c r="N2769" s="13"/>
    </row>
    <row r="2770" spans="1:14" hidden="1">
      <c r="A2770" s="23">
        <v>140</v>
      </c>
      <c r="B2770" s="341"/>
      <c r="C2770" s="293">
        <v>1981</v>
      </c>
      <c r="D2770" s="342" t="s">
        <v>896</v>
      </c>
      <c r="E2770" s="295">
        <f>F2770+G2770+H2770</f>
        <v>0</v>
      </c>
      <c r="F2770" s="158">
        <v>0</v>
      </c>
      <c r="G2770" s="159">
        <v>0</v>
      </c>
      <c r="H2770" s="1408">
        <v>0</v>
      </c>
      <c r="I2770" s="158">
        <v>0</v>
      </c>
      <c r="J2770" s="159">
        <v>0</v>
      </c>
      <c r="K2770" s="1408">
        <v>0</v>
      </c>
      <c r="L2770" s="295">
        <f>I2770+J2770+K2770</f>
        <v>0</v>
      </c>
      <c r="M2770" s="12" t="str">
        <f t="shared" si="632"/>
        <v/>
      </c>
      <c r="N2770" s="13"/>
    </row>
    <row r="2771" spans="1:14" hidden="1">
      <c r="A2771" s="23">
        <v>145</v>
      </c>
      <c r="B2771" s="292"/>
      <c r="C2771" s="285">
        <v>1991</v>
      </c>
      <c r="D2771" s="343" t="s">
        <v>897</v>
      </c>
      <c r="E2771" s="287">
        <f>F2771+G2771+H2771</f>
        <v>0</v>
      </c>
      <c r="F2771" s="173"/>
      <c r="G2771" s="174">
        <v>0</v>
      </c>
      <c r="H2771" s="1409">
        <v>0</v>
      </c>
      <c r="I2771" s="173"/>
      <c r="J2771" s="174">
        <v>0</v>
      </c>
      <c r="K2771" s="1409">
        <v>0</v>
      </c>
      <c r="L2771" s="287">
        <f>I2771+J2771+K2771</f>
        <v>0</v>
      </c>
      <c r="M2771" s="12" t="str">
        <f t="shared" si="632"/>
        <v/>
      </c>
      <c r="N2771" s="13"/>
    </row>
    <row r="2772" spans="1:14" hidden="1">
      <c r="A2772" s="23">
        <v>150</v>
      </c>
      <c r="B2772" s="272">
        <v>2100</v>
      </c>
      <c r="C2772" s="1845" t="s">
        <v>707</v>
      </c>
      <c r="D2772" s="1846"/>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v>0</v>
      </c>
      <c r="G2773" s="153">
        <v>0</v>
      </c>
      <c r="H2773" s="1406">
        <v>0</v>
      </c>
      <c r="I2773" s="152">
        <v>0</v>
      </c>
      <c r="J2773" s="153">
        <v>0</v>
      </c>
      <c r="K2773" s="1406">
        <v>0</v>
      </c>
      <c r="L2773" s="281">
        <f>I2773+J2773+K2773</f>
        <v>0</v>
      </c>
      <c r="M2773" s="12" t="str">
        <f t="shared" si="632"/>
        <v/>
      </c>
      <c r="N2773" s="13"/>
    </row>
    <row r="2774" spans="1:14" hidden="1">
      <c r="A2774" s="23">
        <v>160</v>
      </c>
      <c r="B2774" s="341"/>
      <c r="C2774" s="293">
        <v>2120</v>
      </c>
      <c r="D2774" s="300" t="s">
        <v>209</v>
      </c>
      <c r="E2774" s="295">
        <f>F2774+G2774+H2774</f>
        <v>0</v>
      </c>
      <c r="F2774" s="158">
        <v>0</v>
      </c>
      <c r="G2774" s="159">
        <v>0</v>
      </c>
      <c r="H2774" s="1408">
        <v>0</v>
      </c>
      <c r="I2774" s="158">
        <v>0</v>
      </c>
      <c r="J2774" s="159">
        <v>0</v>
      </c>
      <c r="K2774" s="1408">
        <v>0</v>
      </c>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v>0</v>
      </c>
      <c r="G2777" s="174">
        <v>0</v>
      </c>
      <c r="H2777" s="1409">
        <v>0</v>
      </c>
      <c r="I2777" s="173">
        <v>0</v>
      </c>
      <c r="J2777" s="174">
        <v>0</v>
      </c>
      <c r="K2777" s="1409">
        <v>0</v>
      </c>
      <c r="L2777" s="287">
        <f>I2777+J2777+K2777</f>
        <v>0</v>
      </c>
      <c r="M2777" s="12" t="str">
        <f t="shared" si="632"/>
        <v/>
      </c>
      <c r="N2777" s="13"/>
    </row>
    <row r="2778" spans="1:14" hidden="1">
      <c r="A2778" s="23">
        <v>185</v>
      </c>
      <c r="B2778" s="272">
        <v>2200</v>
      </c>
      <c r="C2778" s="1845" t="s">
        <v>213</v>
      </c>
      <c r="D2778" s="1846"/>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299</v>
      </c>
      <c r="E2779" s="281">
        <f>F2779+G2779+H2779</f>
        <v>0</v>
      </c>
      <c r="F2779" s="152">
        <v>0</v>
      </c>
      <c r="G2779" s="153">
        <v>0</v>
      </c>
      <c r="H2779" s="1406">
        <v>0</v>
      </c>
      <c r="I2779" s="152">
        <v>0</v>
      </c>
      <c r="J2779" s="153">
        <v>0</v>
      </c>
      <c r="K2779" s="1406">
        <v>0</v>
      </c>
      <c r="L2779" s="281">
        <f>I2779+J2779+K2779</f>
        <v>0</v>
      </c>
      <c r="M2779" s="12" t="str">
        <f t="shared" si="632"/>
        <v/>
      </c>
      <c r="N2779" s="13"/>
    </row>
    <row r="2780" spans="1:14" hidden="1">
      <c r="A2780" s="23">
        <v>200</v>
      </c>
      <c r="B2780" s="292"/>
      <c r="C2780" s="285">
        <v>2224</v>
      </c>
      <c r="D2780" s="286" t="s">
        <v>214</v>
      </c>
      <c r="E2780" s="287">
        <f>F2780+G2780+H2780</f>
        <v>0</v>
      </c>
      <c r="F2780" s="173">
        <v>0</v>
      </c>
      <c r="G2780" s="174">
        <v>0</v>
      </c>
      <c r="H2780" s="1409">
        <v>0</v>
      </c>
      <c r="I2780" s="173">
        <v>0</v>
      </c>
      <c r="J2780" s="174">
        <v>0</v>
      </c>
      <c r="K2780" s="1409">
        <v>0</v>
      </c>
      <c r="L2780" s="287">
        <f>I2780+J2780+K2780</f>
        <v>0</v>
      </c>
      <c r="M2780" s="12" t="str">
        <f t="shared" si="632"/>
        <v/>
      </c>
      <c r="N2780" s="13"/>
    </row>
    <row r="2781" spans="1:14" hidden="1">
      <c r="A2781" s="23">
        <v>200</v>
      </c>
      <c r="B2781" s="272">
        <v>2500</v>
      </c>
      <c r="C2781" s="1845" t="s">
        <v>215</v>
      </c>
      <c r="D2781" s="1846"/>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849" t="s">
        <v>216</v>
      </c>
      <c r="D2782" s="1850"/>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849" t="s">
        <v>217</v>
      </c>
      <c r="D2783" s="1850"/>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849" t="s">
        <v>1643</v>
      </c>
      <c r="D2784" s="1850"/>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2078</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2079</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2080</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845" t="s">
        <v>218</v>
      </c>
      <c r="D2788" s="1846"/>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1935</v>
      </c>
      <c r="E2789" s="281">
        <f>F2789+G2789+H2789</f>
        <v>0</v>
      </c>
      <c r="F2789" s="152">
        <v>0</v>
      </c>
      <c r="G2789" s="153"/>
      <c r="H2789" s="1406"/>
      <c r="I2789" s="152">
        <v>0</v>
      </c>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1954</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1985</v>
      </c>
      <c r="D2797" s="1759"/>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701</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2081</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1996</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845" t="s">
        <v>227</v>
      </c>
      <c r="D2803" s="1846"/>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845" t="s">
        <v>228</v>
      </c>
      <c r="D2804" s="1846"/>
      <c r="E2804" s="310">
        <f t="shared" si="649"/>
        <v>0</v>
      </c>
      <c r="F2804" s="1410">
        <v>0</v>
      </c>
      <c r="G2804" s="1411">
        <v>0</v>
      </c>
      <c r="H2804" s="1412">
        <v>0</v>
      </c>
      <c r="I2804" s="1410">
        <v>0</v>
      </c>
      <c r="J2804" s="1411">
        <v>0</v>
      </c>
      <c r="K2804" s="1412">
        <v>0</v>
      </c>
      <c r="L2804" s="310">
        <f t="shared" si="650"/>
        <v>0</v>
      </c>
      <c r="M2804" s="12" t="str">
        <f t="shared" si="648"/>
        <v/>
      </c>
      <c r="N2804" s="13"/>
    </row>
    <row r="2805" spans="1:14" hidden="1">
      <c r="A2805" s="22">
        <v>350</v>
      </c>
      <c r="B2805" s="272">
        <v>4100</v>
      </c>
      <c r="C2805" s="1845" t="s">
        <v>229</v>
      </c>
      <c r="D2805" s="1846"/>
      <c r="E2805" s="310">
        <f t="shared" si="649"/>
        <v>0</v>
      </c>
      <c r="F2805" s="1459">
        <v>0</v>
      </c>
      <c r="G2805" s="1459">
        <v>0</v>
      </c>
      <c r="H2805" s="1460">
        <v>0</v>
      </c>
      <c r="I2805" s="1606">
        <v>0</v>
      </c>
      <c r="J2805" s="1459">
        <v>0</v>
      </c>
      <c r="K2805" s="1459">
        <v>0</v>
      </c>
      <c r="L2805" s="310">
        <f t="shared" si="650"/>
        <v>0</v>
      </c>
      <c r="M2805" s="12" t="str">
        <f t="shared" si="648"/>
        <v/>
      </c>
      <c r="N2805" s="13"/>
    </row>
    <row r="2806" spans="1:14" hidden="1">
      <c r="A2806" s="23">
        <v>355</v>
      </c>
      <c r="B2806" s="272">
        <v>4200</v>
      </c>
      <c r="C2806" s="1845" t="s">
        <v>230</v>
      </c>
      <c r="D2806" s="1846"/>
      <c r="E2806" s="310">
        <f t="shared" ref="E2806:L2806" si="651">SUM(E2807:E2812)</f>
        <v>0</v>
      </c>
      <c r="F2806" s="274">
        <f t="shared" si="651"/>
        <v>0</v>
      </c>
      <c r="G2806" s="275">
        <f t="shared" si="651"/>
        <v>0</v>
      </c>
      <c r="H2806" s="276">
        <f>SUM(H2807:H2812)</f>
        <v>0</v>
      </c>
      <c r="I2806" s="274">
        <f t="shared" si="651"/>
        <v>0</v>
      </c>
      <c r="J2806" s="275">
        <f t="shared" si="651"/>
        <v>0</v>
      </c>
      <c r="K2806" s="276">
        <f t="shared" si="651"/>
        <v>0</v>
      </c>
      <c r="L2806" s="310">
        <f t="shared" si="651"/>
        <v>0</v>
      </c>
      <c r="M2806" s="12" t="str">
        <f t="shared" si="648"/>
        <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v>0</v>
      </c>
      <c r="G2809" s="159">
        <v>0</v>
      </c>
      <c r="H2809" s="1408">
        <v>0</v>
      </c>
      <c r="I2809" s="158">
        <v>0</v>
      </c>
      <c r="J2809" s="159">
        <v>0</v>
      </c>
      <c r="K2809" s="1408">
        <v>0</v>
      </c>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hidden="1">
      <c r="A2812" s="23">
        <v>390</v>
      </c>
      <c r="B2812" s="362"/>
      <c r="C2812" s="285">
        <v>4219</v>
      </c>
      <c r="D2812" s="343" t="s">
        <v>236</v>
      </c>
      <c r="E2812" s="287">
        <f t="shared" si="652"/>
        <v>0</v>
      </c>
      <c r="F2812" s="173">
        <v>0</v>
      </c>
      <c r="G2812" s="174">
        <v>0</v>
      </c>
      <c r="H2812" s="1409">
        <v>0</v>
      </c>
      <c r="I2812" s="173">
        <v>0</v>
      </c>
      <c r="J2812" s="174">
        <v>0</v>
      </c>
      <c r="K2812" s="1409">
        <v>0</v>
      </c>
      <c r="L2812" s="287">
        <f t="shared" si="653"/>
        <v>0</v>
      </c>
      <c r="M2812" s="12" t="str">
        <f t="shared" si="648"/>
        <v/>
      </c>
      <c r="N2812" s="13"/>
    </row>
    <row r="2813" spans="1:14" hidden="1">
      <c r="A2813" s="23">
        <v>395</v>
      </c>
      <c r="B2813" s="272">
        <v>4300</v>
      </c>
      <c r="C2813" s="1845" t="s">
        <v>1644</v>
      </c>
      <c r="D2813" s="1846"/>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v>0</v>
      </c>
      <c r="G2814" s="153">
        <v>0</v>
      </c>
      <c r="H2814" s="1406">
        <v>0</v>
      </c>
      <c r="I2814" s="152">
        <v>0</v>
      </c>
      <c r="J2814" s="153">
        <v>0</v>
      </c>
      <c r="K2814" s="1406">
        <v>0</v>
      </c>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845" t="s">
        <v>1641</v>
      </c>
      <c r="D2817" s="1846"/>
      <c r="E2817" s="310">
        <f t="shared" si="655"/>
        <v>0</v>
      </c>
      <c r="F2817" s="1410">
        <v>0</v>
      </c>
      <c r="G2817" s="1411">
        <v>0</v>
      </c>
      <c r="H2817" s="1412">
        <v>0</v>
      </c>
      <c r="I2817" s="1410">
        <v>0</v>
      </c>
      <c r="J2817" s="1411">
        <v>0</v>
      </c>
      <c r="K2817" s="1412">
        <v>0</v>
      </c>
      <c r="L2817" s="310">
        <f t="shared" si="656"/>
        <v>0</v>
      </c>
      <c r="M2817" s="12" t="str">
        <f t="shared" si="648"/>
        <v/>
      </c>
      <c r="N2817" s="13"/>
    </row>
    <row r="2818" spans="1:14" hidden="1">
      <c r="A2818" s="14">
        <v>401</v>
      </c>
      <c r="B2818" s="272">
        <v>4500</v>
      </c>
      <c r="C2818" s="1845" t="s">
        <v>1642</v>
      </c>
      <c r="D2818" s="1846"/>
      <c r="E2818" s="310">
        <f t="shared" si="655"/>
        <v>0</v>
      </c>
      <c r="F2818" s="1410">
        <v>0</v>
      </c>
      <c r="G2818" s="1411">
        <v>0</v>
      </c>
      <c r="H2818" s="1412">
        <v>0</v>
      </c>
      <c r="I2818" s="1410">
        <v>0</v>
      </c>
      <c r="J2818" s="1411">
        <v>0</v>
      </c>
      <c r="K2818" s="1412">
        <v>0</v>
      </c>
      <c r="L2818" s="310">
        <f t="shared" si="656"/>
        <v>0</v>
      </c>
      <c r="M2818" s="12" t="str">
        <f t="shared" si="648"/>
        <v/>
      </c>
      <c r="N2818" s="13"/>
    </row>
    <row r="2819" spans="1:14" hidden="1">
      <c r="A2819" s="40">
        <v>404</v>
      </c>
      <c r="B2819" s="272">
        <v>4600</v>
      </c>
      <c r="C2819" s="1849" t="s">
        <v>240</v>
      </c>
      <c r="D2819" s="1850"/>
      <c r="E2819" s="310">
        <f t="shared" si="655"/>
        <v>0</v>
      </c>
      <c r="F2819" s="1410">
        <v>0</v>
      </c>
      <c r="G2819" s="1411">
        <v>0</v>
      </c>
      <c r="H2819" s="1412">
        <v>0</v>
      </c>
      <c r="I2819" s="1410">
        <v>0</v>
      </c>
      <c r="J2819" s="1411">
        <v>0</v>
      </c>
      <c r="K2819" s="1412">
        <v>0</v>
      </c>
      <c r="L2819" s="310">
        <f t="shared" si="656"/>
        <v>0</v>
      </c>
      <c r="M2819" s="12" t="str">
        <f t="shared" si="648"/>
        <v/>
      </c>
      <c r="N2819" s="13"/>
    </row>
    <row r="2820" spans="1:14" hidden="1">
      <c r="A2820" s="40">
        <v>404</v>
      </c>
      <c r="B2820" s="272">
        <v>4900</v>
      </c>
      <c r="C2820" s="1845" t="s">
        <v>266</v>
      </c>
      <c r="D2820" s="1846"/>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267</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268</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843" t="s">
        <v>241</v>
      </c>
      <c r="D2823" s="1844"/>
      <c r="E2823" s="310">
        <f>F2823+G2823+H2823</f>
        <v>0</v>
      </c>
      <c r="F2823" s="1410">
        <v>0</v>
      </c>
      <c r="G2823" s="1411">
        <v>0</v>
      </c>
      <c r="H2823" s="1412">
        <v>0</v>
      </c>
      <c r="I2823" s="1410">
        <v>0</v>
      </c>
      <c r="J2823" s="1411">
        <v>0</v>
      </c>
      <c r="K2823" s="1412">
        <v>0</v>
      </c>
      <c r="L2823" s="310">
        <f>I2823+J2823+K2823</f>
        <v>0</v>
      </c>
      <c r="M2823" s="12" t="str">
        <f t="shared" si="648"/>
        <v/>
      </c>
      <c r="N2823" s="13"/>
    </row>
    <row r="2824" spans="1:14" hidden="1">
      <c r="A2824" s="23">
        <v>500</v>
      </c>
      <c r="B2824" s="365">
        <v>5200</v>
      </c>
      <c r="C2824" s="1843" t="s">
        <v>242</v>
      </c>
      <c r="D2824" s="1844"/>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v>0</v>
      </c>
      <c r="G2825" s="153">
        <v>0</v>
      </c>
      <c r="H2825" s="1406">
        <v>0</v>
      </c>
      <c r="I2825" s="152">
        <v>0</v>
      </c>
      <c r="J2825" s="153">
        <v>0</v>
      </c>
      <c r="K2825" s="1406">
        <v>0</v>
      </c>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v>0</v>
      </c>
      <c r="G2826" s="159">
        <v>0</v>
      </c>
      <c r="H2826" s="1408">
        <v>0</v>
      </c>
      <c r="I2826" s="158">
        <v>0</v>
      </c>
      <c r="J2826" s="159">
        <v>0</v>
      </c>
      <c r="K2826" s="1408">
        <v>0</v>
      </c>
      <c r="L2826" s="295">
        <f t="shared" si="660"/>
        <v>0</v>
      </c>
      <c r="M2826" s="12" t="str">
        <f t="shared" si="648"/>
        <v/>
      </c>
      <c r="N2826" s="13"/>
    </row>
    <row r="2827" spans="1:14" hidden="1">
      <c r="A2827" s="23">
        <v>515</v>
      </c>
      <c r="B2827" s="366"/>
      <c r="C2827" s="369">
        <v>5203</v>
      </c>
      <c r="D2827" s="370" t="s">
        <v>608</v>
      </c>
      <c r="E2827" s="295">
        <f t="shared" si="659"/>
        <v>0</v>
      </c>
      <c r="F2827" s="158">
        <v>0</v>
      </c>
      <c r="G2827" s="159">
        <v>0</v>
      </c>
      <c r="H2827" s="1408">
        <v>0</v>
      </c>
      <c r="I2827" s="158">
        <v>0</v>
      </c>
      <c r="J2827" s="159">
        <v>0</v>
      </c>
      <c r="K2827" s="1408">
        <v>0</v>
      </c>
      <c r="L2827" s="295">
        <f t="shared" si="660"/>
        <v>0</v>
      </c>
      <c r="M2827" s="12" t="str">
        <f t="shared" si="648"/>
        <v/>
      </c>
      <c r="N2827" s="13"/>
    </row>
    <row r="2828" spans="1:14" hidden="1">
      <c r="A2828" s="23">
        <v>520</v>
      </c>
      <c r="B2828" s="366"/>
      <c r="C2828" s="369">
        <v>5204</v>
      </c>
      <c r="D2828" s="370" t="s">
        <v>609</v>
      </c>
      <c r="E2828" s="295">
        <f t="shared" si="659"/>
        <v>0</v>
      </c>
      <c r="F2828" s="158">
        <v>0</v>
      </c>
      <c r="G2828" s="159">
        <v>0</v>
      </c>
      <c r="H2828" s="1408">
        <v>0</v>
      </c>
      <c r="I2828" s="158">
        <v>0</v>
      </c>
      <c r="J2828" s="159">
        <v>0</v>
      </c>
      <c r="K2828" s="1408">
        <v>0</v>
      </c>
      <c r="L2828" s="295">
        <f t="shared" si="660"/>
        <v>0</v>
      </c>
      <c r="M2828" s="12" t="str">
        <f t="shared" si="648"/>
        <v/>
      </c>
      <c r="N2828" s="13"/>
    </row>
    <row r="2829" spans="1:14" hidden="1">
      <c r="A2829" s="23">
        <v>525</v>
      </c>
      <c r="B2829" s="366"/>
      <c r="C2829" s="369">
        <v>5205</v>
      </c>
      <c r="D2829" s="370" t="s">
        <v>610</v>
      </c>
      <c r="E2829" s="295">
        <f t="shared" si="659"/>
        <v>0</v>
      </c>
      <c r="F2829" s="158">
        <v>0</v>
      </c>
      <c r="G2829" s="159">
        <v>0</v>
      </c>
      <c r="H2829" s="1408">
        <v>0</v>
      </c>
      <c r="I2829" s="158">
        <v>0</v>
      </c>
      <c r="J2829" s="159">
        <v>0</v>
      </c>
      <c r="K2829" s="1408">
        <v>0</v>
      </c>
      <c r="L2829" s="295">
        <f t="shared" si="660"/>
        <v>0</v>
      </c>
      <c r="M2829" s="12" t="str">
        <f t="shared" si="648"/>
        <v/>
      </c>
      <c r="N2829" s="13"/>
    </row>
    <row r="2830" spans="1:14" hidden="1">
      <c r="A2830" s="22">
        <v>635</v>
      </c>
      <c r="B2830" s="366"/>
      <c r="C2830" s="369">
        <v>5206</v>
      </c>
      <c r="D2830" s="370" t="s">
        <v>611</v>
      </c>
      <c r="E2830" s="295">
        <f t="shared" si="659"/>
        <v>0</v>
      </c>
      <c r="F2830" s="158">
        <v>0</v>
      </c>
      <c r="G2830" s="159">
        <v>0</v>
      </c>
      <c r="H2830" s="1408">
        <v>0</v>
      </c>
      <c r="I2830" s="158">
        <v>0</v>
      </c>
      <c r="J2830" s="159">
        <v>0</v>
      </c>
      <c r="K2830" s="1408">
        <v>0</v>
      </c>
      <c r="L2830" s="295">
        <f t="shared" si="660"/>
        <v>0</v>
      </c>
      <c r="M2830" s="12" t="str">
        <f t="shared" si="648"/>
        <v/>
      </c>
      <c r="N2830" s="13"/>
    </row>
    <row r="2831" spans="1:14" hidden="1">
      <c r="A2831" s="23">
        <v>640</v>
      </c>
      <c r="B2831" s="366"/>
      <c r="C2831" s="371">
        <v>5219</v>
      </c>
      <c r="D2831" s="372" t="s">
        <v>612</v>
      </c>
      <c r="E2831" s="287">
        <f t="shared" si="659"/>
        <v>0</v>
      </c>
      <c r="F2831" s="173">
        <v>0</v>
      </c>
      <c r="G2831" s="174">
        <v>0</v>
      </c>
      <c r="H2831" s="1409">
        <v>0</v>
      </c>
      <c r="I2831" s="173">
        <v>0</v>
      </c>
      <c r="J2831" s="174">
        <v>0</v>
      </c>
      <c r="K2831" s="1409">
        <v>0</v>
      </c>
      <c r="L2831" s="287">
        <f t="shared" si="660"/>
        <v>0</v>
      </c>
      <c r="M2831" s="12" t="str">
        <f t="shared" si="648"/>
        <v/>
      </c>
      <c r="N2831" s="13"/>
    </row>
    <row r="2832" spans="1:14" hidden="1">
      <c r="A2832" s="23">
        <v>645</v>
      </c>
      <c r="B2832" s="365">
        <v>5300</v>
      </c>
      <c r="C2832" s="1843" t="s">
        <v>613</v>
      </c>
      <c r="D2832" s="1844"/>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300</v>
      </c>
      <c r="E2833" s="281">
        <f>F2833+G2833+H2833</f>
        <v>0</v>
      </c>
      <c r="F2833" s="152">
        <v>0</v>
      </c>
      <c r="G2833" s="153">
        <v>0</v>
      </c>
      <c r="H2833" s="1406">
        <v>0</v>
      </c>
      <c r="I2833" s="152">
        <v>0</v>
      </c>
      <c r="J2833" s="153">
        <v>0</v>
      </c>
      <c r="K2833" s="1406">
        <v>0</v>
      </c>
      <c r="L2833" s="281">
        <f>I2833+J2833+K2833</f>
        <v>0</v>
      </c>
      <c r="M2833" s="12" t="str">
        <f t="shared" si="648"/>
        <v/>
      </c>
      <c r="N2833" s="13"/>
    </row>
    <row r="2834" spans="1:14" hidden="1">
      <c r="A2834" s="22">
        <v>655</v>
      </c>
      <c r="B2834" s="366"/>
      <c r="C2834" s="371">
        <v>5309</v>
      </c>
      <c r="D2834" s="372" t="s">
        <v>614</v>
      </c>
      <c r="E2834" s="287">
        <f>F2834+G2834+H2834</f>
        <v>0</v>
      </c>
      <c r="F2834" s="173">
        <v>0</v>
      </c>
      <c r="G2834" s="174">
        <v>0</v>
      </c>
      <c r="H2834" s="1409">
        <v>0</v>
      </c>
      <c r="I2834" s="173">
        <v>0</v>
      </c>
      <c r="J2834" s="174">
        <v>0</v>
      </c>
      <c r="K2834" s="1409">
        <v>0</v>
      </c>
      <c r="L2834" s="287">
        <f>I2834+J2834+K2834</f>
        <v>0</v>
      </c>
      <c r="M2834" s="12" t="str">
        <f t="shared" si="648"/>
        <v/>
      </c>
      <c r="N2834" s="13"/>
    </row>
    <row r="2835" spans="1:14" hidden="1">
      <c r="A2835" s="22">
        <v>665</v>
      </c>
      <c r="B2835" s="365">
        <v>5400</v>
      </c>
      <c r="C2835" s="1843" t="s">
        <v>671</v>
      </c>
      <c r="D2835" s="1844"/>
      <c r="E2835" s="310">
        <f>F2835+G2835+H2835</f>
        <v>0</v>
      </c>
      <c r="F2835" s="1410"/>
      <c r="G2835" s="1411">
        <v>0</v>
      </c>
      <c r="H2835" s="1412">
        <v>0</v>
      </c>
      <c r="I2835" s="1410">
        <v>0</v>
      </c>
      <c r="J2835" s="1411"/>
      <c r="K2835" s="1412">
        <v>0</v>
      </c>
      <c r="L2835" s="310">
        <f>I2835+J2835+K2835</f>
        <v>0</v>
      </c>
      <c r="M2835" s="12" t="str">
        <f t="shared" si="648"/>
        <v/>
      </c>
      <c r="N2835" s="13"/>
    </row>
    <row r="2836" spans="1:14" hidden="1">
      <c r="A2836" s="22">
        <v>675</v>
      </c>
      <c r="B2836" s="272">
        <v>5500</v>
      </c>
      <c r="C2836" s="1845" t="s">
        <v>672</v>
      </c>
      <c r="D2836" s="1846"/>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673</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674</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675</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676</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847" t="s">
        <v>898</v>
      </c>
      <c r="D2841" s="1848"/>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677</v>
      </c>
      <c r="E2842" s="281">
        <f>F2842+G2842+H2842</f>
        <v>0</v>
      </c>
      <c r="F2842" s="1459">
        <v>0</v>
      </c>
      <c r="G2842" s="1459">
        <v>0</v>
      </c>
      <c r="H2842" s="1460">
        <v>0</v>
      </c>
      <c r="I2842" s="1606">
        <v>0</v>
      </c>
      <c r="J2842" s="1459">
        <v>0</v>
      </c>
      <c r="K2842" s="1459">
        <v>0</v>
      </c>
      <c r="L2842" s="281">
        <f>I2842+J2842+K2842</f>
        <v>0</v>
      </c>
      <c r="M2842" s="12" t="str">
        <f t="shared" si="648"/>
        <v/>
      </c>
      <c r="N2842" s="13"/>
    </row>
    <row r="2843" spans="1:14" hidden="1">
      <c r="A2843" s="23">
        <v>720</v>
      </c>
      <c r="B2843" s="366"/>
      <c r="C2843" s="373">
        <v>5702</v>
      </c>
      <c r="D2843" s="374" t="s">
        <v>678</v>
      </c>
      <c r="E2843" s="314">
        <f>F2843+G2843+H2843</f>
        <v>0</v>
      </c>
      <c r="F2843" s="1459">
        <v>0</v>
      </c>
      <c r="G2843" s="1459">
        <v>0</v>
      </c>
      <c r="H2843" s="1460">
        <v>0</v>
      </c>
      <c r="I2843" s="1606">
        <v>0</v>
      </c>
      <c r="J2843" s="1459">
        <v>0</v>
      </c>
      <c r="K2843" s="1459">
        <v>0</v>
      </c>
      <c r="L2843" s="314">
        <f>I2843+J2843+K2843</f>
        <v>0</v>
      </c>
      <c r="M2843" s="12" t="str">
        <f t="shared" si="648"/>
        <v/>
      </c>
      <c r="N2843" s="13"/>
    </row>
    <row r="2844" spans="1:14" hidden="1">
      <c r="A2844" s="23">
        <v>725</v>
      </c>
      <c r="B2844" s="292"/>
      <c r="C2844" s="375">
        <v>4071</v>
      </c>
      <c r="D2844" s="376" t="s">
        <v>679</v>
      </c>
      <c r="E2844" s="377">
        <f>F2844+G2844+H2844</f>
        <v>0</v>
      </c>
      <c r="F2844" s="1459">
        <v>0</v>
      </c>
      <c r="G2844" s="1459">
        <v>0</v>
      </c>
      <c r="H2844" s="1460">
        <v>0</v>
      </c>
      <c r="I2844" s="1606">
        <v>0</v>
      </c>
      <c r="J2844" s="1459">
        <v>0</v>
      </c>
      <c r="K2844" s="1459">
        <v>0</v>
      </c>
      <c r="L2844" s="377">
        <f>I2844+J2844+K2844</f>
        <v>0</v>
      </c>
      <c r="M2844" s="12" t="str">
        <f t="shared" si="648"/>
        <v/>
      </c>
      <c r="N2844" s="13"/>
    </row>
    <row r="2845" spans="1:14" hidden="1">
      <c r="A2845" s="23">
        <v>730</v>
      </c>
      <c r="B2845" s="571"/>
      <c r="C2845" s="1841" t="s">
        <v>680</v>
      </c>
      <c r="D2845" s="1842"/>
      <c r="E2845" s="1426"/>
      <c r="F2845" s="1426"/>
      <c r="G2845" s="1426"/>
      <c r="H2845" s="1426"/>
      <c r="I2845" s="1426"/>
      <c r="J2845" s="1426"/>
      <c r="K2845" s="1426"/>
      <c r="L2845" s="1427"/>
      <c r="M2845" s="12" t="str">
        <f t="shared" si="648"/>
        <v/>
      </c>
      <c r="N2845" s="13"/>
    </row>
    <row r="2846" spans="1:14" hidden="1">
      <c r="A2846" s="23">
        <v>735</v>
      </c>
      <c r="B2846" s="381">
        <v>98</v>
      </c>
      <c r="C2846" s="1841" t="s">
        <v>680</v>
      </c>
      <c r="D2846" s="1842"/>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3</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hidden="1" thickBot="1">
      <c r="A2850" s="23">
        <v>755</v>
      </c>
      <c r="B2850" s="1451"/>
      <c r="C2850" s="393" t="s">
        <v>726</v>
      </c>
      <c r="D2850" s="1420">
        <f>+B2850</f>
        <v>0</v>
      </c>
      <c r="E2850" s="395">
        <f t="shared" ref="E2850:L2850" si="663">SUM(E2732,E2735,E2741,E2749,E2750,E2768,E2772,E2778,E2781,E2782,E2783,E2784,E2788,E2797,E2803,E2804,E2805,E2806,E2813,E2817,E2818,E2819,E2820,E2823,E2824,E2832,E2835,E2836,E2841)+E2846</f>
        <v>0</v>
      </c>
      <c r="F2850" s="396">
        <f t="shared" si="663"/>
        <v>0</v>
      </c>
      <c r="G2850" s="397">
        <f t="shared" si="663"/>
        <v>0</v>
      </c>
      <c r="H2850" s="398">
        <f t="shared" si="663"/>
        <v>0</v>
      </c>
      <c r="I2850" s="396">
        <f t="shared" si="663"/>
        <v>0</v>
      </c>
      <c r="J2850" s="397">
        <f t="shared" si="663"/>
        <v>0</v>
      </c>
      <c r="K2850" s="398">
        <f t="shared" si="663"/>
        <v>0</v>
      </c>
      <c r="L2850" s="395">
        <f t="shared" si="663"/>
        <v>0</v>
      </c>
      <c r="M2850" s="1652" t="str">
        <f t="shared" si="648"/>
        <v/>
      </c>
      <c r="N2850" s="65"/>
    </row>
    <row r="2851" spans="1:14" ht="18.75" hidden="1">
      <c r="A2851" s="23">
        <v>760</v>
      </c>
      <c r="B2851" s="79" t="s">
        <v>120</v>
      </c>
      <c r="C2851" s="1"/>
      <c r="L2851" s="6"/>
      <c r="M2851" s="1652" t="str">
        <f>(IF($E2850&lt;&gt;0,$M$2,IF($L2850&lt;&gt;0,$M$2,"")))</f>
        <v/>
      </c>
      <c r="N2851" s="65"/>
    </row>
    <row r="2852" spans="1:14" ht="18.75" hidden="1">
      <c r="A2852" s="22">
        <v>765</v>
      </c>
      <c r="B2852" s="1355"/>
      <c r="C2852" s="1355"/>
      <c r="D2852" s="1356"/>
      <c r="E2852" s="1355"/>
      <c r="F2852" s="1355"/>
      <c r="G2852" s="1355"/>
      <c r="H2852" s="1355"/>
      <c r="I2852" s="1355"/>
      <c r="J2852" s="1355"/>
      <c r="K2852" s="1355"/>
      <c r="L2852" s="1357"/>
      <c r="M2852" s="1652" t="str">
        <f>(IF($E2850&lt;&gt;0,$M$2,IF($L2850&lt;&gt;0,$M$2,"")))</f>
        <v/>
      </c>
      <c r="N2852" s="65"/>
    </row>
    <row r="2853" spans="1:14" ht="18.75" hidden="1">
      <c r="A2853" s="22">
        <v>775</v>
      </c>
      <c r="B2853" s="65"/>
      <c r="C2853" s="65"/>
      <c r="D2853" s="65"/>
      <c r="E2853" s="65"/>
      <c r="F2853" s="65"/>
      <c r="G2853" s="65"/>
      <c r="H2853" s="65"/>
      <c r="I2853" s="65"/>
      <c r="J2853" s="65"/>
      <c r="K2853" s="65"/>
      <c r="L2853" s="77"/>
      <c r="M2853" s="74" t="str">
        <f>(IF(E2850&lt;&gt;0,$G$2,IF(L2850&lt;&gt;0,$G$2,"")))</f>
        <v/>
      </c>
      <c r="N2853" s="65"/>
    </row>
    <row r="2854" spans="1:14" hidden="1">
      <c r="A2854" s="23">
        <v>780</v>
      </c>
      <c r="B2854" s="6"/>
      <c r="C2854" s="6"/>
      <c r="D2854" s="517"/>
      <c r="E2854" s="38"/>
      <c r="F2854" s="38"/>
      <c r="G2854" s="38"/>
      <c r="H2854" s="38"/>
      <c r="I2854" s="38"/>
      <c r="J2854" s="38"/>
      <c r="K2854" s="38"/>
      <c r="L2854" s="38"/>
      <c r="M2854" s="7" t="str">
        <f>(IF($E2990&lt;&gt;0,$M$2,IF($L2990&lt;&gt;0,$M$2,"")))</f>
        <v/>
      </c>
    </row>
    <row r="2855" spans="1:14" hidden="1">
      <c r="A2855" s="23">
        <v>785</v>
      </c>
      <c r="B2855" s="6"/>
      <c r="C2855" s="1353"/>
      <c r="D2855" s="1354"/>
      <c r="E2855" s="38"/>
      <c r="F2855" s="38"/>
      <c r="G2855" s="38"/>
      <c r="H2855" s="38"/>
      <c r="I2855" s="38"/>
      <c r="J2855" s="38"/>
      <c r="K2855" s="38"/>
      <c r="L2855" s="38"/>
      <c r="M2855" s="7" t="str">
        <f>(IF($E2990&lt;&gt;0,$M$2,IF($L2990&lt;&gt;0,$M$2,"")))</f>
        <v/>
      </c>
    </row>
    <row r="2856" spans="1:14" hidden="1">
      <c r="A2856" s="23">
        <v>790</v>
      </c>
      <c r="B2856" s="1865" t="str">
        <f>$B$7</f>
        <v>ОТЧЕТНИ ДАННИ ПО ЕБК ЗА ИЗПЪЛНЕНИЕТО НА БЮДЖЕТА</v>
      </c>
      <c r="C2856" s="1866"/>
      <c r="D2856" s="1866"/>
      <c r="E2856" s="242"/>
      <c r="F2856" s="242"/>
      <c r="G2856" s="237"/>
      <c r="H2856" s="237"/>
      <c r="I2856" s="237"/>
      <c r="J2856" s="237"/>
      <c r="K2856" s="237"/>
      <c r="L2856" s="237"/>
      <c r="M2856" s="7" t="str">
        <f>(IF($E2990&lt;&gt;0,$M$2,IF($L2990&lt;&gt;0,$M$2,"")))</f>
        <v/>
      </c>
    </row>
    <row r="2857" spans="1:14" hidden="1">
      <c r="A2857" s="23">
        <v>795</v>
      </c>
      <c r="B2857" s="228"/>
      <c r="C2857" s="391"/>
      <c r="D2857" s="400"/>
      <c r="E2857" s="406" t="s">
        <v>457</v>
      </c>
      <c r="F2857" s="406" t="s">
        <v>819</v>
      </c>
      <c r="G2857" s="237"/>
      <c r="H2857" s="1350" t="s">
        <v>1234</v>
      </c>
      <c r="I2857" s="1351"/>
      <c r="J2857" s="1352"/>
      <c r="K2857" s="237"/>
      <c r="L2857" s="237"/>
      <c r="M2857" s="7" t="str">
        <f>(IF($E2990&lt;&gt;0,$M$2,IF($L2990&lt;&gt;0,$M$2,"")))</f>
        <v/>
      </c>
    </row>
    <row r="2858" spans="1:14" ht="18.75" hidden="1">
      <c r="A2858" s="22">
        <v>805</v>
      </c>
      <c r="B2858" s="1867" t="str">
        <f>$B$9</f>
        <v>ДГ Радост Каблешково</v>
      </c>
      <c r="C2858" s="1868"/>
      <c r="D2858" s="1869"/>
      <c r="E2858" s="115">
        <f>$E$9</f>
        <v>45658</v>
      </c>
      <c r="F2858" s="226">
        <f>$F$9</f>
        <v>45747</v>
      </c>
      <c r="G2858" s="237"/>
      <c r="H2858" s="237"/>
      <c r="I2858" s="237"/>
      <c r="J2858" s="237"/>
      <c r="K2858" s="237"/>
      <c r="L2858" s="237"/>
      <c r="M2858" s="7" t="str">
        <f>(IF($E2990&lt;&gt;0,$M$2,IF($L2990&lt;&gt;0,$M$2,"")))</f>
        <v/>
      </c>
    </row>
    <row r="2859" spans="1:14" hidden="1">
      <c r="A2859" s="23">
        <v>810</v>
      </c>
      <c r="B2859" s="227" t="str">
        <f>$B$10</f>
        <v>(наименование на разпоредителя с бюджет)</v>
      </c>
      <c r="C2859" s="228"/>
      <c r="D2859" s="229"/>
      <c r="E2859" s="237"/>
      <c r="F2859" s="237"/>
      <c r="G2859" s="237"/>
      <c r="H2859" s="237"/>
      <c r="I2859" s="237"/>
      <c r="J2859" s="237"/>
      <c r="K2859" s="237"/>
      <c r="L2859" s="237"/>
      <c r="M2859" s="7" t="str">
        <f>(IF($E2990&lt;&gt;0,$M$2,IF($L2990&lt;&gt;0,$M$2,"")))</f>
        <v/>
      </c>
    </row>
    <row r="2860" spans="1:14" hidden="1">
      <c r="A2860" s="23">
        <v>815</v>
      </c>
      <c r="B2860" s="227"/>
      <c r="C2860" s="228"/>
      <c r="D2860" s="229"/>
      <c r="E2860" s="237"/>
      <c r="F2860" s="237"/>
      <c r="G2860" s="237"/>
      <c r="H2860" s="237"/>
      <c r="I2860" s="237"/>
      <c r="J2860" s="237"/>
      <c r="K2860" s="237"/>
      <c r="L2860" s="237"/>
      <c r="M2860" s="7" t="str">
        <f>(IF($E2990&lt;&gt;0,$M$2,IF($L2990&lt;&gt;0,$M$2,"")))</f>
        <v/>
      </c>
    </row>
    <row r="2861" spans="1:14" ht="19.5" hidden="1">
      <c r="A2861" s="28">
        <v>525</v>
      </c>
      <c r="B2861" s="1870" t="str">
        <f>$B$12</f>
        <v>Поморие</v>
      </c>
      <c r="C2861" s="1871"/>
      <c r="D2861" s="1872"/>
      <c r="E2861" s="410" t="s">
        <v>874</v>
      </c>
      <c r="F2861" s="1348" t="str">
        <f>$F$12</f>
        <v>5207</v>
      </c>
      <c r="G2861" s="237"/>
      <c r="H2861" s="237"/>
      <c r="I2861" s="237"/>
      <c r="J2861" s="237"/>
      <c r="K2861" s="237"/>
      <c r="L2861" s="237"/>
      <c r="M2861" s="7" t="str">
        <f>(IF($E2990&lt;&gt;0,$M$2,IF($L2990&lt;&gt;0,$M$2,"")))</f>
        <v/>
      </c>
    </row>
    <row r="2862" spans="1:14" hidden="1">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t="str">
        <f>(IF($E2990&lt;&gt;0,$M$2,IF($L2990&lt;&gt;0,$M$2,"")))</f>
        <v/>
      </c>
    </row>
    <row r="2863" spans="1:14" ht="19.5" hidden="1">
      <c r="A2863" s="23">
        <v>821</v>
      </c>
      <c r="B2863" s="236"/>
      <c r="C2863" s="237"/>
      <c r="D2863" s="124" t="s">
        <v>875</v>
      </c>
      <c r="E2863" s="238">
        <f>$E$15</f>
        <v>0</v>
      </c>
      <c r="F2863" s="414" t="str">
        <f>$F$15</f>
        <v>БЮДЖЕТ</v>
      </c>
      <c r="G2863" s="218"/>
      <c r="H2863" s="218"/>
      <c r="I2863" s="218"/>
      <c r="J2863" s="218"/>
      <c r="K2863" s="218"/>
      <c r="L2863" s="218"/>
      <c r="M2863" s="7" t="str">
        <f>(IF($E2990&lt;&gt;0,$M$2,IF($L2990&lt;&gt;0,$M$2,"")))</f>
        <v/>
      </c>
    </row>
    <row r="2864" spans="1:14" hidden="1">
      <c r="A2864" s="23">
        <v>822</v>
      </c>
      <c r="B2864" s="228"/>
      <c r="C2864" s="391"/>
      <c r="D2864" s="400"/>
      <c r="E2864" s="237"/>
      <c r="F2864" s="409"/>
      <c r="G2864" s="409"/>
      <c r="H2864" s="409"/>
      <c r="I2864" s="409"/>
      <c r="J2864" s="409"/>
      <c r="K2864" s="409"/>
      <c r="L2864" s="1365" t="s">
        <v>458</v>
      </c>
      <c r="M2864" s="7" t="str">
        <f>(IF($E2990&lt;&gt;0,$M$2,IF($L2990&lt;&gt;0,$M$2,"")))</f>
        <v/>
      </c>
    </row>
    <row r="2865" spans="1:14" ht="24.95" hidden="1" customHeight="1">
      <c r="A2865" s="23">
        <v>823</v>
      </c>
      <c r="B2865" s="247"/>
      <c r="C2865" s="248"/>
      <c r="D2865" s="249" t="s">
        <v>698</v>
      </c>
      <c r="E2865" s="1853" t="str">
        <f>CONCATENATE("Уточнен план ",$C$3)</f>
        <v>Уточнен план 2025</v>
      </c>
      <c r="F2865" s="1854"/>
      <c r="G2865" s="1854"/>
      <c r="H2865" s="1855"/>
      <c r="I2865" s="1856" t="str">
        <f>CONCATENATE("Отчет ",$C$3)</f>
        <v>Отчет 2025</v>
      </c>
      <c r="J2865" s="1857"/>
      <c r="K2865" s="1857"/>
      <c r="L2865" s="1858"/>
      <c r="M2865" s="7" t="str">
        <f>(IF($E2990&lt;&gt;0,$M$2,IF($L2990&lt;&gt;0,$M$2,"")))</f>
        <v/>
      </c>
    </row>
    <row r="2866" spans="1:14" ht="54.95" hidden="1" customHeight="1" thickBot="1">
      <c r="A2866" s="23">
        <v>825</v>
      </c>
      <c r="B2866" s="250" t="s">
        <v>62</v>
      </c>
      <c r="C2866" s="251" t="s">
        <v>459</v>
      </c>
      <c r="D2866" s="252" t="s">
        <v>699</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570" t="str">
        <f>$L$20</f>
        <v>ОТЧЕТ                                    ОБЩО</v>
      </c>
      <c r="M2866" s="7" t="str">
        <f>(IF($E2990&lt;&gt;0,$M$2,IF($L2990&lt;&gt;0,$M$2,"")))</f>
        <v/>
      </c>
    </row>
    <row r="2867" spans="1:14" ht="18.75" hidden="1">
      <c r="A2867" s="23"/>
      <c r="B2867" s="258"/>
      <c r="C2867" s="259"/>
      <c r="D2867" s="260" t="s">
        <v>728</v>
      </c>
      <c r="E2867" s="1442" t="str">
        <f>$E$21</f>
        <v>(1)</v>
      </c>
      <c r="F2867" s="143" t="str">
        <f>$F$21</f>
        <v>(2)</v>
      </c>
      <c r="G2867" s="144" t="str">
        <f>$G$21</f>
        <v>(3)</v>
      </c>
      <c r="H2867" s="145" t="str">
        <f>$H$21</f>
        <v>(4)</v>
      </c>
      <c r="I2867" s="261" t="str">
        <f>$I$21</f>
        <v>(5)</v>
      </c>
      <c r="J2867" s="262" t="str">
        <f>$J$21</f>
        <v>(6)</v>
      </c>
      <c r="K2867" s="263" t="str">
        <f>$K$21</f>
        <v>(7)</v>
      </c>
      <c r="L2867" s="264" t="str">
        <f>$L$21</f>
        <v>(8)</v>
      </c>
      <c r="M2867" s="7" t="str">
        <f>(IF($E2990&lt;&gt;0,$M$2,IF($L2990&lt;&gt;0,$M$2,"")))</f>
        <v/>
      </c>
    </row>
    <row r="2868" spans="1:14" hidden="1">
      <c r="A2868" s="23"/>
      <c r="B2868" s="1439"/>
      <c r="C2868" s="1540" t="e">
        <f>VLOOKUP(D2868,OP_LIST2,2,FALSE)</f>
        <v>#N/A</v>
      </c>
      <c r="D2868" s="1445"/>
      <c r="E2868" s="389"/>
      <c r="F2868" s="1429"/>
      <c r="G2868" s="1430"/>
      <c r="H2868" s="1431"/>
      <c r="I2868" s="1429"/>
      <c r="J2868" s="1430"/>
      <c r="K2868" s="1431"/>
      <c r="L2868" s="1428"/>
      <c r="M2868" s="7" t="str">
        <f>(IF($E2990&lt;&gt;0,$M$2,IF($L2990&lt;&gt;0,$M$2,"")))</f>
        <v/>
      </c>
    </row>
    <row r="2869" spans="1:14" hidden="1">
      <c r="A2869" s="23"/>
      <c r="B2869" s="1608" t="s">
        <v>2003</v>
      </c>
      <c r="C2869" s="1446">
        <f>VLOOKUP(D2870,EBK_DEIN2,2,FALSE)</f>
        <v>4412</v>
      </c>
      <c r="D2869" s="1445" t="s">
        <v>777</v>
      </c>
      <c r="E2869" s="389"/>
      <c r="F2869" s="1432"/>
      <c r="G2869" s="1433"/>
      <c r="H2869" s="1434"/>
      <c r="I2869" s="1432"/>
      <c r="J2869" s="1433"/>
      <c r="K2869" s="1434"/>
      <c r="L2869" s="1428"/>
      <c r="M2869" s="7" t="str">
        <f>(IF($E2990&lt;&gt;0,$M$2,IF($L2990&lt;&gt;0,$M$2,"")))</f>
        <v/>
      </c>
    </row>
    <row r="2870" spans="1:14" hidden="1">
      <c r="A2870" s="23"/>
      <c r="B2870" s="1438"/>
      <c r="C2870" s="1531">
        <f>+C2869</f>
        <v>4412</v>
      </c>
      <c r="D2870" s="1440" t="s">
        <v>3</v>
      </c>
      <c r="E2870" s="389"/>
      <c r="F2870" s="1432"/>
      <c r="G2870" s="1433"/>
      <c r="H2870" s="1434"/>
      <c r="I2870" s="1432"/>
      <c r="J2870" s="1433"/>
      <c r="K2870" s="1434"/>
      <c r="L2870" s="1428"/>
      <c r="M2870" s="7" t="str">
        <f>(IF($E2990&lt;&gt;0,$M$2,IF($L2990&lt;&gt;0,$M$2,"")))</f>
        <v/>
      </c>
    </row>
    <row r="2871" spans="1:14" hidden="1">
      <c r="A2871" s="23"/>
      <c r="B2871" s="1443"/>
      <c r="C2871" s="1441"/>
      <c r="D2871" s="1444" t="s">
        <v>700</v>
      </c>
      <c r="E2871" s="389"/>
      <c r="F2871" s="1435"/>
      <c r="G2871" s="1436"/>
      <c r="H2871" s="1437"/>
      <c r="I2871" s="1435"/>
      <c r="J2871" s="1436"/>
      <c r="K2871" s="1437"/>
      <c r="L2871" s="1428"/>
      <c r="M2871" s="7" t="str">
        <f>(IF($E2990&lt;&gt;0,$M$2,IF($L2990&lt;&gt;0,$M$2,"")))</f>
        <v/>
      </c>
    </row>
    <row r="2872" spans="1:14" hidden="1">
      <c r="A2872" s="23"/>
      <c r="B2872" s="272">
        <v>100</v>
      </c>
      <c r="C2872" s="1859" t="s">
        <v>729</v>
      </c>
      <c r="D2872" s="1860"/>
      <c r="E2872" s="273">
        <f t="shared" ref="E2872:L2872" si="664">SUM(E2873:E2874)</f>
        <v>0</v>
      </c>
      <c r="F2872" s="274">
        <f t="shared" si="664"/>
        <v>0</v>
      </c>
      <c r="G2872" s="275">
        <f t="shared" si="664"/>
        <v>0</v>
      </c>
      <c r="H2872" s="276">
        <f>SUM(H2873:H2874)</f>
        <v>0</v>
      </c>
      <c r="I2872" s="274">
        <f t="shared" si="664"/>
        <v>0</v>
      </c>
      <c r="J2872" s="275">
        <f t="shared" si="664"/>
        <v>0</v>
      </c>
      <c r="K2872" s="276">
        <f t="shared" si="664"/>
        <v>0</v>
      </c>
      <c r="L2872" s="273">
        <f t="shared" si="664"/>
        <v>0</v>
      </c>
      <c r="M2872" s="12" t="str">
        <f>(IF($E2872&lt;&gt;0,$M$2,IF($L2872&lt;&gt;0,$M$2,"")))</f>
        <v/>
      </c>
      <c r="N2872" s="13"/>
    </row>
    <row r="2873" spans="1:14" hidden="1">
      <c r="A2873" s="23"/>
      <c r="B2873" s="278"/>
      <c r="C2873" s="279">
        <v>101</v>
      </c>
      <c r="D2873" s="280" t="s">
        <v>730</v>
      </c>
      <c r="E2873" s="281">
        <f>F2873+G2873+H2873</f>
        <v>0</v>
      </c>
      <c r="F2873" s="152">
        <v>0</v>
      </c>
      <c r="G2873" s="153">
        <v>0</v>
      </c>
      <c r="H2873" s="1406">
        <v>0</v>
      </c>
      <c r="I2873" s="152">
        <v>0</v>
      </c>
      <c r="J2873" s="153">
        <v>0</v>
      </c>
      <c r="K2873" s="1406">
        <v>0</v>
      </c>
      <c r="L2873" s="281">
        <f>I2873+J2873+K2873</f>
        <v>0</v>
      </c>
      <c r="M2873" s="12" t="str">
        <f t="shared" ref="M2873:M2936" si="665">(IF($E2873&lt;&gt;0,$M$2,IF($L2873&lt;&gt;0,$M$2,"")))</f>
        <v/>
      </c>
      <c r="N2873" s="13"/>
    </row>
    <row r="2874" spans="1:14" hidden="1">
      <c r="A2874" s="10"/>
      <c r="B2874" s="278"/>
      <c r="C2874" s="285">
        <v>102</v>
      </c>
      <c r="D2874" s="286" t="s">
        <v>731</v>
      </c>
      <c r="E2874" s="287">
        <f>F2874+G2874+H2874</f>
        <v>0</v>
      </c>
      <c r="F2874" s="173">
        <v>0</v>
      </c>
      <c r="G2874" s="174">
        <v>0</v>
      </c>
      <c r="H2874" s="1409">
        <v>0</v>
      </c>
      <c r="I2874" s="173">
        <v>0</v>
      </c>
      <c r="J2874" s="174">
        <v>0</v>
      </c>
      <c r="K2874" s="1409">
        <v>0</v>
      </c>
      <c r="L2874" s="287">
        <f>I2874+J2874+K2874</f>
        <v>0</v>
      </c>
      <c r="M2874" s="12" t="str">
        <f t="shared" si="665"/>
        <v/>
      </c>
      <c r="N2874" s="13"/>
    </row>
    <row r="2875" spans="1:14" hidden="1">
      <c r="A2875" s="10"/>
      <c r="B2875" s="272">
        <v>200</v>
      </c>
      <c r="C2875" s="1851" t="s">
        <v>732</v>
      </c>
      <c r="D2875" s="1852"/>
      <c r="E2875" s="273">
        <f t="shared" ref="E2875:L2875" si="666">SUM(E2876:E2880)</f>
        <v>0</v>
      </c>
      <c r="F2875" s="274">
        <f t="shared" si="666"/>
        <v>0</v>
      </c>
      <c r="G2875" s="275">
        <f t="shared" si="666"/>
        <v>0</v>
      </c>
      <c r="H2875" s="276">
        <f>SUM(H2876:H2880)</f>
        <v>0</v>
      </c>
      <c r="I2875" s="274">
        <f t="shared" si="666"/>
        <v>0</v>
      </c>
      <c r="J2875" s="275">
        <f t="shared" si="666"/>
        <v>0</v>
      </c>
      <c r="K2875" s="276">
        <f t="shared" si="666"/>
        <v>0</v>
      </c>
      <c r="L2875" s="273">
        <f t="shared" si="666"/>
        <v>0</v>
      </c>
      <c r="M2875" s="12" t="str">
        <f t="shared" si="665"/>
        <v/>
      </c>
      <c r="N2875" s="13"/>
    </row>
    <row r="2876" spans="1:14" hidden="1">
      <c r="A2876" s="10"/>
      <c r="B2876" s="291"/>
      <c r="C2876" s="279">
        <v>201</v>
      </c>
      <c r="D2876" s="280" t="s">
        <v>733</v>
      </c>
      <c r="E2876" s="281">
        <f>F2876+G2876+H2876</f>
        <v>0</v>
      </c>
      <c r="F2876" s="152">
        <v>0</v>
      </c>
      <c r="G2876" s="153">
        <v>0</v>
      </c>
      <c r="H2876" s="1406">
        <v>0</v>
      </c>
      <c r="I2876" s="152">
        <v>0</v>
      </c>
      <c r="J2876" s="153">
        <v>0</v>
      </c>
      <c r="K2876" s="1406">
        <v>0</v>
      </c>
      <c r="L2876" s="281">
        <f>I2876+J2876+K2876</f>
        <v>0</v>
      </c>
      <c r="M2876" s="12" t="str">
        <f t="shared" si="665"/>
        <v/>
      </c>
      <c r="N2876" s="13"/>
    </row>
    <row r="2877" spans="1:14" hidden="1">
      <c r="A2877" s="10"/>
      <c r="B2877" s="292"/>
      <c r="C2877" s="293">
        <v>202</v>
      </c>
      <c r="D2877" s="294" t="s">
        <v>734</v>
      </c>
      <c r="E2877" s="295">
        <f>F2877+G2877+H2877</f>
        <v>0</v>
      </c>
      <c r="F2877" s="158">
        <v>0</v>
      </c>
      <c r="G2877" s="159">
        <v>0</v>
      </c>
      <c r="H2877" s="1408">
        <v>0</v>
      </c>
      <c r="I2877" s="158">
        <v>0</v>
      </c>
      <c r="J2877" s="159">
        <v>0</v>
      </c>
      <c r="K2877" s="1408">
        <v>0</v>
      </c>
      <c r="L2877" s="295">
        <f>I2877+J2877+K2877</f>
        <v>0</v>
      </c>
      <c r="M2877" s="12" t="str">
        <f t="shared" si="665"/>
        <v/>
      </c>
      <c r="N2877" s="13"/>
    </row>
    <row r="2878" spans="1:14" ht="31.5" hidden="1">
      <c r="A2878" s="10"/>
      <c r="B2878" s="299"/>
      <c r="C2878" s="293">
        <v>205</v>
      </c>
      <c r="D2878" s="294" t="s">
        <v>585</v>
      </c>
      <c r="E2878" s="295">
        <f>F2878+G2878+H2878</f>
        <v>0</v>
      </c>
      <c r="F2878" s="158">
        <v>0</v>
      </c>
      <c r="G2878" s="159">
        <v>0</v>
      </c>
      <c r="H2878" s="1408">
        <v>0</v>
      </c>
      <c r="I2878" s="158">
        <v>0</v>
      </c>
      <c r="J2878" s="159">
        <v>0</v>
      </c>
      <c r="K2878" s="1408">
        <v>0</v>
      </c>
      <c r="L2878" s="295">
        <f>I2878+J2878+K2878</f>
        <v>0</v>
      </c>
      <c r="M2878" s="12" t="str">
        <f t="shared" si="665"/>
        <v/>
      </c>
      <c r="N2878" s="13"/>
    </row>
    <row r="2879" spans="1:14" hidden="1">
      <c r="A2879" s="10"/>
      <c r="B2879" s="299"/>
      <c r="C2879" s="293">
        <v>208</v>
      </c>
      <c r="D2879" s="300" t="s">
        <v>586</v>
      </c>
      <c r="E2879" s="295">
        <f>F2879+G2879+H2879</f>
        <v>0</v>
      </c>
      <c r="F2879" s="158">
        <v>0</v>
      </c>
      <c r="G2879" s="159">
        <v>0</v>
      </c>
      <c r="H2879" s="1408">
        <v>0</v>
      </c>
      <c r="I2879" s="158">
        <v>0</v>
      </c>
      <c r="J2879" s="159">
        <v>0</v>
      </c>
      <c r="K2879" s="1408">
        <v>0</v>
      </c>
      <c r="L2879" s="295">
        <f>I2879+J2879+K2879</f>
        <v>0</v>
      </c>
      <c r="M2879" s="12" t="str">
        <f t="shared" si="665"/>
        <v/>
      </c>
      <c r="N2879" s="13"/>
    </row>
    <row r="2880" spans="1:14" hidden="1">
      <c r="A2880" s="10"/>
      <c r="B2880" s="291"/>
      <c r="C2880" s="285">
        <v>209</v>
      </c>
      <c r="D2880" s="301" t="s">
        <v>587</v>
      </c>
      <c r="E2880" s="287">
        <f>F2880+G2880+H2880</f>
        <v>0</v>
      </c>
      <c r="F2880" s="173">
        <v>0</v>
      </c>
      <c r="G2880" s="174">
        <v>0</v>
      </c>
      <c r="H2880" s="1409">
        <v>0</v>
      </c>
      <c r="I2880" s="173">
        <v>0</v>
      </c>
      <c r="J2880" s="174">
        <v>0</v>
      </c>
      <c r="K2880" s="1409">
        <v>0</v>
      </c>
      <c r="L2880" s="287">
        <f>I2880+J2880+K2880</f>
        <v>0</v>
      </c>
      <c r="M2880" s="12" t="str">
        <f t="shared" si="665"/>
        <v/>
      </c>
      <c r="N2880" s="13"/>
    </row>
    <row r="2881" spans="1:14" hidden="1">
      <c r="A2881" s="10"/>
      <c r="B2881" s="272">
        <v>500</v>
      </c>
      <c r="C2881" s="1861" t="s">
        <v>188</v>
      </c>
      <c r="D2881" s="1862"/>
      <c r="E2881" s="273">
        <f t="shared" ref="E2881:L2881" si="667">SUM(E2882:E2888)</f>
        <v>0</v>
      </c>
      <c r="F2881" s="274">
        <f t="shared" si="667"/>
        <v>0</v>
      </c>
      <c r="G2881" s="275">
        <f t="shared" si="667"/>
        <v>0</v>
      </c>
      <c r="H2881" s="276">
        <f>SUM(H2882:H2888)</f>
        <v>0</v>
      </c>
      <c r="I2881" s="274">
        <f t="shared" si="667"/>
        <v>0</v>
      </c>
      <c r="J2881" s="275">
        <f t="shared" si="667"/>
        <v>0</v>
      </c>
      <c r="K2881" s="276">
        <f t="shared" si="667"/>
        <v>0</v>
      </c>
      <c r="L2881" s="273">
        <f t="shared" si="667"/>
        <v>0</v>
      </c>
      <c r="M2881" s="12" t="str">
        <f t="shared" si="665"/>
        <v/>
      </c>
      <c r="N2881" s="13"/>
    </row>
    <row r="2882" spans="1:14" ht="18" hidden="1" customHeight="1">
      <c r="A2882" s="10"/>
      <c r="B2882" s="291"/>
      <c r="C2882" s="302">
        <v>551</v>
      </c>
      <c r="D2882" s="303" t="s">
        <v>189</v>
      </c>
      <c r="E2882" s="281">
        <f t="shared" ref="E2882:E2889" si="668">F2882+G2882+H2882</f>
        <v>0</v>
      </c>
      <c r="F2882" s="152">
        <v>0</v>
      </c>
      <c r="G2882" s="153">
        <v>0</v>
      </c>
      <c r="H2882" s="1406">
        <v>0</v>
      </c>
      <c r="I2882" s="152">
        <v>0</v>
      </c>
      <c r="J2882" s="153">
        <v>0</v>
      </c>
      <c r="K2882" s="1406">
        <v>0</v>
      </c>
      <c r="L2882" s="281">
        <f t="shared" ref="L2882:L2889" si="669">I2882+J2882+K2882</f>
        <v>0</v>
      </c>
      <c r="M2882" s="12" t="str">
        <f t="shared" si="665"/>
        <v/>
      </c>
      <c r="N2882" s="13"/>
    </row>
    <row r="2883" spans="1:14" hidden="1">
      <c r="A2883" s="10"/>
      <c r="B2883" s="291"/>
      <c r="C2883" s="304">
        <v>552</v>
      </c>
      <c r="D2883" s="305" t="s">
        <v>893</v>
      </c>
      <c r="E2883" s="295">
        <f t="shared" si="668"/>
        <v>0</v>
      </c>
      <c r="F2883" s="158">
        <v>0</v>
      </c>
      <c r="G2883" s="159">
        <v>0</v>
      </c>
      <c r="H2883" s="1408">
        <v>0</v>
      </c>
      <c r="I2883" s="158">
        <v>0</v>
      </c>
      <c r="J2883" s="159">
        <v>0</v>
      </c>
      <c r="K2883" s="1408">
        <v>0</v>
      </c>
      <c r="L2883" s="295">
        <f t="shared" si="669"/>
        <v>0</v>
      </c>
      <c r="M2883" s="12" t="str">
        <f t="shared" si="665"/>
        <v/>
      </c>
      <c r="N2883" s="13"/>
    </row>
    <row r="2884" spans="1:14" hidden="1">
      <c r="A2884" s="10"/>
      <c r="B2884" s="306"/>
      <c r="C2884" s="304">
        <v>558</v>
      </c>
      <c r="D2884" s="307" t="s">
        <v>855</v>
      </c>
      <c r="E2884" s="295">
        <f>F2884+G2884+H2884</f>
        <v>0</v>
      </c>
      <c r="F2884" s="484">
        <v>0</v>
      </c>
      <c r="G2884" s="485">
        <v>0</v>
      </c>
      <c r="H2884" s="160">
        <v>0</v>
      </c>
      <c r="I2884" s="484">
        <v>0</v>
      </c>
      <c r="J2884" s="485">
        <v>0</v>
      </c>
      <c r="K2884" s="160">
        <v>0</v>
      </c>
      <c r="L2884" s="295">
        <f>I2884+J2884+K2884</f>
        <v>0</v>
      </c>
      <c r="M2884" s="12" t="str">
        <f t="shared" si="665"/>
        <v/>
      </c>
      <c r="N2884" s="13"/>
    </row>
    <row r="2885" spans="1:14" hidden="1">
      <c r="A2885" s="10"/>
      <c r="B2885" s="306"/>
      <c r="C2885" s="304">
        <v>560</v>
      </c>
      <c r="D2885" s="307" t="s">
        <v>190</v>
      </c>
      <c r="E2885" s="295">
        <f t="shared" si="668"/>
        <v>0</v>
      </c>
      <c r="F2885" s="158">
        <v>0</v>
      </c>
      <c r="G2885" s="159">
        <v>0</v>
      </c>
      <c r="H2885" s="1408">
        <v>0</v>
      </c>
      <c r="I2885" s="158">
        <v>0</v>
      </c>
      <c r="J2885" s="159">
        <v>0</v>
      </c>
      <c r="K2885" s="1408">
        <v>0</v>
      </c>
      <c r="L2885" s="295">
        <f t="shared" si="669"/>
        <v>0</v>
      </c>
      <c r="M2885" s="12" t="str">
        <f t="shared" si="665"/>
        <v/>
      </c>
      <c r="N2885" s="13"/>
    </row>
    <row r="2886" spans="1:14" hidden="1">
      <c r="A2886" s="10"/>
      <c r="B2886" s="306"/>
      <c r="C2886" s="304">
        <v>580</v>
      </c>
      <c r="D2886" s="305" t="s">
        <v>191</v>
      </c>
      <c r="E2886" s="295">
        <f t="shared" si="668"/>
        <v>0</v>
      </c>
      <c r="F2886" s="158">
        <v>0</v>
      </c>
      <c r="G2886" s="159">
        <v>0</v>
      </c>
      <c r="H2886" s="1408">
        <v>0</v>
      </c>
      <c r="I2886" s="158">
        <v>0</v>
      </c>
      <c r="J2886" s="159">
        <v>0</v>
      </c>
      <c r="K2886" s="1408">
        <v>0</v>
      </c>
      <c r="L2886" s="295">
        <f t="shared" si="669"/>
        <v>0</v>
      </c>
      <c r="M2886" s="12" t="str">
        <f t="shared" si="665"/>
        <v/>
      </c>
      <c r="N2886" s="13"/>
    </row>
    <row r="2887" spans="1:14" hidden="1">
      <c r="A2887" s="10"/>
      <c r="B2887" s="291"/>
      <c r="C2887" s="304">
        <v>588</v>
      </c>
      <c r="D2887" s="305" t="s">
        <v>857</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863" t="s">
        <v>193</v>
      </c>
      <c r="D2889" s="1864"/>
      <c r="E2889" s="310">
        <f t="shared" si="668"/>
        <v>0</v>
      </c>
      <c r="F2889" s="1410"/>
      <c r="G2889" s="1411"/>
      <c r="H2889" s="1412"/>
      <c r="I2889" s="1410"/>
      <c r="J2889" s="1411"/>
      <c r="K2889" s="1412"/>
      <c r="L2889" s="310">
        <f t="shared" si="669"/>
        <v>0</v>
      </c>
      <c r="M2889" s="12" t="str">
        <f t="shared" si="665"/>
        <v/>
      </c>
      <c r="N2889" s="13"/>
    </row>
    <row r="2890" spans="1:14" hidden="1">
      <c r="A2890" s="23">
        <v>10</v>
      </c>
      <c r="B2890" s="272">
        <v>1000</v>
      </c>
      <c r="C2890" s="1851" t="s">
        <v>194</v>
      </c>
      <c r="D2890" s="1852"/>
      <c r="E2890" s="310">
        <f t="shared" ref="E2890:L2890" si="670">SUM(E2891:E2907)</f>
        <v>0</v>
      </c>
      <c r="F2890" s="274">
        <f t="shared" si="670"/>
        <v>0</v>
      </c>
      <c r="G2890" s="275">
        <f t="shared" si="670"/>
        <v>0</v>
      </c>
      <c r="H2890" s="276">
        <f>SUM(H2891:H2907)</f>
        <v>0</v>
      </c>
      <c r="I2890" s="274">
        <f t="shared" si="670"/>
        <v>0</v>
      </c>
      <c r="J2890" s="275">
        <f t="shared" si="670"/>
        <v>0</v>
      </c>
      <c r="K2890" s="276">
        <f t="shared" si="670"/>
        <v>0</v>
      </c>
      <c r="L2890" s="310">
        <f t="shared" si="670"/>
        <v>0</v>
      </c>
      <c r="M2890" s="12" t="str">
        <f t="shared" si="665"/>
        <v/>
      </c>
      <c r="N2890" s="13"/>
    </row>
    <row r="2891" spans="1:14" hidden="1">
      <c r="A2891" s="23">
        <v>15</v>
      </c>
      <c r="B2891" s="292"/>
      <c r="C2891" s="279">
        <v>1011</v>
      </c>
      <c r="D2891" s="311" t="s">
        <v>195</v>
      </c>
      <c r="E2891" s="281">
        <f t="shared" ref="E2891:E2907" si="671">F2891+G2891+H2891</f>
        <v>0</v>
      </c>
      <c r="F2891" s="152">
        <v>0</v>
      </c>
      <c r="G2891" s="153">
        <v>0</v>
      </c>
      <c r="H2891" s="1406">
        <v>0</v>
      </c>
      <c r="I2891" s="152">
        <v>0</v>
      </c>
      <c r="J2891" s="153">
        <v>0</v>
      </c>
      <c r="K2891" s="1406">
        <v>0</v>
      </c>
      <c r="L2891" s="281">
        <f t="shared" ref="L2891:L2907" si="672">I2891+J2891+K2891</f>
        <v>0</v>
      </c>
      <c r="M2891" s="12" t="str">
        <f t="shared" si="665"/>
        <v/>
      </c>
      <c r="N2891" s="13"/>
    </row>
    <row r="2892" spans="1:14" hidden="1">
      <c r="A2892" s="22">
        <v>35</v>
      </c>
      <c r="B2892" s="292"/>
      <c r="C2892" s="293">
        <v>1012</v>
      </c>
      <c r="D2892" s="294" t="s">
        <v>196</v>
      </c>
      <c r="E2892" s="295">
        <f t="shared" si="671"/>
        <v>0</v>
      </c>
      <c r="F2892" s="158">
        <v>0</v>
      </c>
      <c r="G2892" s="159">
        <v>0</v>
      </c>
      <c r="H2892" s="1408">
        <v>0</v>
      </c>
      <c r="I2892" s="158">
        <v>0</v>
      </c>
      <c r="J2892" s="159">
        <v>0</v>
      </c>
      <c r="K2892" s="1408">
        <v>0</v>
      </c>
      <c r="L2892" s="295">
        <f t="shared" si="672"/>
        <v>0</v>
      </c>
      <c r="M2892" s="12" t="str">
        <f t="shared" si="665"/>
        <v/>
      </c>
      <c r="N2892" s="13"/>
    </row>
    <row r="2893" spans="1:14" hidden="1">
      <c r="A2893" s="23">
        <v>40</v>
      </c>
      <c r="B2893" s="292"/>
      <c r="C2893" s="293">
        <v>1013</v>
      </c>
      <c r="D2893" s="294" t="s">
        <v>197</v>
      </c>
      <c r="E2893" s="295">
        <f t="shared" si="671"/>
        <v>0</v>
      </c>
      <c r="F2893" s="158">
        <v>0</v>
      </c>
      <c r="G2893" s="159">
        <v>0</v>
      </c>
      <c r="H2893" s="1408">
        <v>0</v>
      </c>
      <c r="I2893" s="158">
        <v>0</v>
      </c>
      <c r="J2893" s="159">
        <v>0</v>
      </c>
      <c r="K2893" s="1408">
        <v>0</v>
      </c>
      <c r="L2893" s="295">
        <f t="shared" si="672"/>
        <v>0</v>
      </c>
      <c r="M2893" s="12" t="str">
        <f t="shared" si="665"/>
        <v/>
      </c>
      <c r="N2893" s="13"/>
    </row>
    <row r="2894" spans="1:14" hidden="1">
      <c r="A2894" s="23">
        <v>45</v>
      </c>
      <c r="B2894" s="292"/>
      <c r="C2894" s="293">
        <v>1014</v>
      </c>
      <c r="D2894" s="294" t="s">
        <v>198</v>
      </c>
      <c r="E2894" s="295">
        <f t="shared" si="671"/>
        <v>0</v>
      </c>
      <c r="F2894" s="158">
        <v>0</v>
      </c>
      <c r="G2894" s="159">
        <v>0</v>
      </c>
      <c r="H2894" s="1408">
        <v>0</v>
      </c>
      <c r="I2894" s="158">
        <v>0</v>
      </c>
      <c r="J2894" s="159">
        <v>0</v>
      </c>
      <c r="K2894" s="1408">
        <v>0</v>
      </c>
      <c r="L2894" s="295">
        <f t="shared" si="672"/>
        <v>0</v>
      </c>
      <c r="M2894" s="12" t="str">
        <f t="shared" si="665"/>
        <v/>
      </c>
      <c r="N2894" s="13"/>
    </row>
    <row r="2895" spans="1:14" hidden="1">
      <c r="A2895" s="23">
        <v>50</v>
      </c>
      <c r="B2895" s="292"/>
      <c r="C2895" s="293">
        <v>1015</v>
      </c>
      <c r="D2895" s="294" t="s">
        <v>199</v>
      </c>
      <c r="E2895" s="295">
        <f t="shared" si="671"/>
        <v>0</v>
      </c>
      <c r="F2895" s="158">
        <v>0</v>
      </c>
      <c r="G2895" s="159">
        <v>0</v>
      </c>
      <c r="H2895" s="1408">
        <v>0</v>
      </c>
      <c r="I2895" s="158">
        <v>0</v>
      </c>
      <c r="J2895" s="159">
        <v>0</v>
      </c>
      <c r="K2895" s="1408">
        <v>0</v>
      </c>
      <c r="L2895" s="295">
        <f t="shared" si="672"/>
        <v>0</v>
      </c>
      <c r="M2895" s="12" t="str">
        <f t="shared" si="665"/>
        <v/>
      </c>
      <c r="N2895" s="13"/>
    </row>
    <row r="2896" spans="1:14" hidden="1">
      <c r="A2896" s="23">
        <v>55</v>
      </c>
      <c r="B2896" s="292"/>
      <c r="C2896" s="312">
        <v>1016</v>
      </c>
      <c r="D2896" s="313" t="s">
        <v>200</v>
      </c>
      <c r="E2896" s="314">
        <f t="shared" si="671"/>
        <v>0</v>
      </c>
      <c r="F2896" s="164">
        <v>0</v>
      </c>
      <c r="G2896" s="165">
        <v>0</v>
      </c>
      <c r="H2896" s="1407">
        <v>0</v>
      </c>
      <c r="I2896" s="164">
        <v>0</v>
      </c>
      <c r="J2896" s="165">
        <v>0</v>
      </c>
      <c r="K2896" s="1407">
        <v>0</v>
      </c>
      <c r="L2896" s="314">
        <f t="shared" si="672"/>
        <v>0</v>
      </c>
      <c r="M2896" s="12" t="str">
        <f t="shared" si="665"/>
        <v/>
      </c>
      <c r="N2896" s="13"/>
    </row>
    <row r="2897" spans="1:14" hidden="1">
      <c r="A2897" s="23">
        <v>60</v>
      </c>
      <c r="B2897" s="278"/>
      <c r="C2897" s="318">
        <v>1020</v>
      </c>
      <c r="D2897" s="319" t="s">
        <v>201</v>
      </c>
      <c r="E2897" s="320">
        <f t="shared" si="671"/>
        <v>0</v>
      </c>
      <c r="F2897" s="450">
        <v>0</v>
      </c>
      <c r="G2897" s="451">
        <v>0</v>
      </c>
      <c r="H2897" s="1416">
        <v>0</v>
      </c>
      <c r="I2897" s="450">
        <v>0</v>
      </c>
      <c r="J2897" s="451">
        <v>0</v>
      </c>
      <c r="K2897" s="1416">
        <v>0</v>
      </c>
      <c r="L2897" s="320">
        <f t="shared" si="672"/>
        <v>0</v>
      </c>
      <c r="M2897" s="12" t="str">
        <f t="shared" si="665"/>
        <v/>
      </c>
      <c r="N2897" s="13"/>
    </row>
    <row r="2898" spans="1:14" hidden="1">
      <c r="A2898" s="22">
        <v>65</v>
      </c>
      <c r="B2898" s="292"/>
      <c r="C2898" s="324">
        <v>1030</v>
      </c>
      <c r="D2898" s="325" t="s">
        <v>202</v>
      </c>
      <c r="E2898" s="326">
        <f t="shared" si="671"/>
        <v>0</v>
      </c>
      <c r="F2898" s="445">
        <v>0</v>
      </c>
      <c r="G2898" s="446">
        <v>0</v>
      </c>
      <c r="H2898" s="1413">
        <v>0</v>
      </c>
      <c r="I2898" s="445">
        <v>0</v>
      </c>
      <c r="J2898" s="446">
        <v>0</v>
      </c>
      <c r="K2898" s="1413">
        <v>0</v>
      </c>
      <c r="L2898" s="326">
        <f t="shared" si="672"/>
        <v>0</v>
      </c>
      <c r="M2898" s="12" t="str">
        <f t="shared" si="665"/>
        <v/>
      </c>
      <c r="N2898" s="13"/>
    </row>
    <row r="2899" spans="1:14" hidden="1">
      <c r="A2899" s="23">
        <v>70</v>
      </c>
      <c r="B2899" s="292"/>
      <c r="C2899" s="318">
        <v>1051</v>
      </c>
      <c r="D2899" s="331" t="s">
        <v>203</v>
      </c>
      <c r="E2899" s="320">
        <f t="shared" si="671"/>
        <v>0</v>
      </c>
      <c r="F2899" s="450">
        <v>0</v>
      </c>
      <c r="G2899" s="451">
        <v>0</v>
      </c>
      <c r="H2899" s="1416">
        <v>0</v>
      </c>
      <c r="I2899" s="450">
        <v>0</v>
      </c>
      <c r="J2899" s="451">
        <v>0</v>
      </c>
      <c r="K2899" s="1416">
        <v>0</v>
      </c>
      <c r="L2899" s="320">
        <f t="shared" si="672"/>
        <v>0</v>
      </c>
      <c r="M2899" s="12" t="str">
        <f t="shared" si="665"/>
        <v/>
      </c>
      <c r="N2899" s="13"/>
    </row>
    <row r="2900" spans="1:14" hidden="1">
      <c r="A2900" s="23">
        <v>75</v>
      </c>
      <c r="B2900" s="292"/>
      <c r="C2900" s="293">
        <v>1052</v>
      </c>
      <c r="D2900" s="294" t="s">
        <v>204</v>
      </c>
      <c r="E2900" s="295">
        <f t="shared" si="671"/>
        <v>0</v>
      </c>
      <c r="F2900" s="158">
        <v>0</v>
      </c>
      <c r="G2900" s="159"/>
      <c r="H2900" s="1408"/>
      <c r="I2900" s="158">
        <v>0</v>
      </c>
      <c r="J2900" s="159"/>
      <c r="K2900" s="1408"/>
      <c r="L2900" s="295">
        <f t="shared" si="672"/>
        <v>0</v>
      </c>
      <c r="M2900" s="12" t="str">
        <f t="shared" si="665"/>
        <v/>
      </c>
      <c r="N2900" s="13"/>
    </row>
    <row r="2901" spans="1:14" hidden="1">
      <c r="A2901" s="23">
        <v>80</v>
      </c>
      <c r="B2901" s="292"/>
      <c r="C2901" s="324">
        <v>1053</v>
      </c>
      <c r="D2901" s="325" t="s">
        <v>858</v>
      </c>
      <c r="E2901" s="326">
        <f t="shared" si="671"/>
        <v>0</v>
      </c>
      <c r="F2901" s="445"/>
      <c r="G2901" s="446"/>
      <c r="H2901" s="1413"/>
      <c r="I2901" s="445"/>
      <c r="J2901" s="446"/>
      <c r="K2901" s="1413"/>
      <c r="L2901" s="326">
        <f t="shared" si="672"/>
        <v>0</v>
      </c>
      <c r="M2901" s="12" t="str">
        <f t="shared" si="665"/>
        <v/>
      </c>
      <c r="N2901" s="13"/>
    </row>
    <row r="2902" spans="1:14" hidden="1">
      <c r="A2902" s="23">
        <v>80</v>
      </c>
      <c r="B2902" s="292"/>
      <c r="C2902" s="318">
        <v>1062</v>
      </c>
      <c r="D2902" s="319" t="s">
        <v>205</v>
      </c>
      <c r="E2902" s="320">
        <f t="shared" si="671"/>
        <v>0</v>
      </c>
      <c r="F2902" s="450">
        <v>0</v>
      </c>
      <c r="G2902" s="451">
        <v>0</v>
      </c>
      <c r="H2902" s="1416">
        <v>0</v>
      </c>
      <c r="I2902" s="450">
        <v>0</v>
      </c>
      <c r="J2902" s="451">
        <v>0</v>
      </c>
      <c r="K2902" s="1416">
        <v>0</v>
      </c>
      <c r="L2902" s="320">
        <f t="shared" si="672"/>
        <v>0</v>
      </c>
      <c r="M2902" s="12" t="str">
        <f t="shared" si="665"/>
        <v/>
      </c>
      <c r="N2902" s="13"/>
    </row>
    <row r="2903" spans="1:14" hidden="1">
      <c r="A2903" s="23">
        <v>85</v>
      </c>
      <c r="B2903" s="292"/>
      <c r="C2903" s="324">
        <v>1063</v>
      </c>
      <c r="D2903" s="332" t="s">
        <v>786</v>
      </c>
      <c r="E2903" s="326">
        <f t="shared" si="671"/>
        <v>0</v>
      </c>
      <c r="F2903" s="445">
        <v>0</v>
      </c>
      <c r="G2903" s="446">
        <v>0</v>
      </c>
      <c r="H2903" s="1413">
        <v>0</v>
      </c>
      <c r="I2903" s="445">
        <v>0</v>
      </c>
      <c r="J2903" s="446">
        <v>0</v>
      </c>
      <c r="K2903" s="1413">
        <v>0</v>
      </c>
      <c r="L2903" s="326">
        <f t="shared" si="672"/>
        <v>0</v>
      </c>
      <c r="M2903" s="12" t="str">
        <f t="shared" si="665"/>
        <v/>
      </c>
      <c r="N2903" s="13"/>
    </row>
    <row r="2904" spans="1:14" hidden="1">
      <c r="A2904" s="23">
        <v>90</v>
      </c>
      <c r="B2904" s="292"/>
      <c r="C2904" s="333">
        <v>1069</v>
      </c>
      <c r="D2904" s="334" t="s">
        <v>206</v>
      </c>
      <c r="E2904" s="335">
        <f t="shared" si="671"/>
        <v>0</v>
      </c>
      <c r="F2904" s="589">
        <v>0</v>
      </c>
      <c r="G2904" s="590">
        <v>0</v>
      </c>
      <c r="H2904" s="1415">
        <v>0</v>
      </c>
      <c r="I2904" s="589">
        <v>0</v>
      </c>
      <c r="J2904" s="590">
        <v>0</v>
      </c>
      <c r="K2904" s="1415">
        <v>0</v>
      </c>
      <c r="L2904" s="335">
        <f t="shared" si="672"/>
        <v>0</v>
      </c>
      <c r="M2904" s="12" t="str">
        <f t="shared" si="665"/>
        <v/>
      </c>
      <c r="N2904" s="13"/>
    </row>
    <row r="2905" spans="1:14" hidden="1">
      <c r="A2905" s="23">
        <v>90</v>
      </c>
      <c r="B2905" s="278"/>
      <c r="C2905" s="318">
        <v>1091</v>
      </c>
      <c r="D2905" s="331" t="s">
        <v>894</v>
      </c>
      <c r="E2905" s="320">
        <f t="shared" si="671"/>
        <v>0</v>
      </c>
      <c r="F2905" s="450">
        <v>0</v>
      </c>
      <c r="G2905" s="451">
        <v>0</v>
      </c>
      <c r="H2905" s="1416">
        <v>0</v>
      </c>
      <c r="I2905" s="450">
        <v>0</v>
      </c>
      <c r="J2905" s="451">
        <v>0</v>
      </c>
      <c r="K2905" s="1416">
        <v>0</v>
      </c>
      <c r="L2905" s="320">
        <f t="shared" si="672"/>
        <v>0</v>
      </c>
      <c r="M2905" s="12" t="str">
        <f t="shared" si="665"/>
        <v/>
      </c>
      <c r="N2905" s="13"/>
    </row>
    <row r="2906" spans="1:14" hidden="1">
      <c r="A2906" s="22">
        <v>115</v>
      </c>
      <c r="B2906" s="292"/>
      <c r="C2906" s="293">
        <v>1092</v>
      </c>
      <c r="D2906" s="294" t="s">
        <v>298</v>
      </c>
      <c r="E2906" s="295">
        <f t="shared" si="671"/>
        <v>0</v>
      </c>
      <c r="F2906" s="158">
        <v>0</v>
      </c>
      <c r="G2906" s="159">
        <v>0</v>
      </c>
      <c r="H2906" s="1408">
        <v>0</v>
      </c>
      <c r="I2906" s="158">
        <v>0</v>
      </c>
      <c r="J2906" s="159">
        <v>0</v>
      </c>
      <c r="K2906" s="1408">
        <v>0</v>
      </c>
      <c r="L2906" s="295">
        <f t="shared" si="672"/>
        <v>0</v>
      </c>
      <c r="M2906" s="12" t="str">
        <f t="shared" si="665"/>
        <v/>
      </c>
      <c r="N2906" s="13"/>
    </row>
    <row r="2907" spans="1:14" hidden="1">
      <c r="A2907" s="22">
        <v>125</v>
      </c>
      <c r="B2907" s="292"/>
      <c r="C2907" s="285">
        <v>1098</v>
      </c>
      <c r="D2907" s="339" t="s">
        <v>207</v>
      </c>
      <c r="E2907" s="287">
        <f t="shared" si="671"/>
        <v>0</v>
      </c>
      <c r="F2907" s="173">
        <v>0</v>
      </c>
      <c r="G2907" s="174">
        <v>0</v>
      </c>
      <c r="H2907" s="1409">
        <v>0</v>
      </c>
      <c r="I2907" s="173">
        <v>0</v>
      </c>
      <c r="J2907" s="174">
        <v>0</v>
      </c>
      <c r="K2907" s="1409">
        <v>0</v>
      </c>
      <c r="L2907" s="287">
        <f t="shared" si="672"/>
        <v>0</v>
      </c>
      <c r="M2907" s="12" t="str">
        <f t="shared" si="665"/>
        <v/>
      </c>
      <c r="N2907" s="13"/>
    </row>
    <row r="2908" spans="1:14" hidden="1">
      <c r="A2908" s="23">
        <v>130</v>
      </c>
      <c r="B2908" s="272">
        <v>1900</v>
      </c>
      <c r="C2908" s="1845" t="s">
        <v>265</v>
      </c>
      <c r="D2908" s="1846"/>
      <c r="E2908" s="310">
        <f t="shared" ref="E2908:L2908" si="673">SUM(E2909:E2911)</f>
        <v>0</v>
      </c>
      <c r="F2908" s="274">
        <f t="shared" si="673"/>
        <v>0</v>
      </c>
      <c r="G2908" s="275">
        <f t="shared" si="673"/>
        <v>0</v>
      </c>
      <c r="H2908" s="276">
        <f>SUM(H2909:H2911)</f>
        <v>0</v>
      </c>
      <c r="I2908" s="274">
        <f t="shared" si="673"/>
        <v>0</v>
      </c>
      <c r="J2908" s="275">
        <f t="shared" si="673"/>
        <v>0</v>
      </c>
      <c r="K2908" s="276">
        <f t="shared" si="673"/>
        <v>0</v>
      </c>
      <c r="L2908" s="310">
        <f t="shared" si="673"/>
        <v>0</v>
      </c>
      <c r="M2908" s="12" t="str">
        <f t="shared" si="665"/>
        <v/>
      </c>
      <c r="N2908" s="13"/>
    </row>
    <row r="2909" spans="1:14" hidden="1">
      <c r="A2909" s="23">
        <v>135</v>
      </c>
      <c r="B2909" s="292"/>
      <c r="C2909" s="279">
        <v>1901</v>
      </c>
      <c r="D2909" s="340" t="s">
        <v>895</v>
      </c>
      <c r="E2909" s="281">
        <f>F2909+G2909+H2909</f>
        <v>0</v>
      </c>
      <c r="F2909" s="152">
        <v>0</v>
      </c>
      <c r="G2909" s="153">
        <v>0</v>
      </c>
      <c r="H2909" s="1406">
        <v>0</v>
      </c>
      <c r="I2909" s="152">
        <v>0</v>
      </c>
      <c r="J2909" s="153">
        <v>0</v>
      </c>
      <c r="K2909" s="1406">
        <v>0</v>
      </c>
      <c r="L2909" s="281">
        <f>I2909+J2909+K2909</f>
        <v>0</v>
      </c>
      <c r="M2909" s="12" t="str">
        <f t="shared" si="665"/>
        <v/>
      </c>
      <c r="N2909" s="13"/>
    </row>
    <row r="2910" spans="1:14" hidden="1">
      <c r="A2910" s="23">
        <v>140</v>
      </c>
      <c r="B2910" s="341"/>
      <c r="C2910" s="293">
        <v>1981</v>
      </c>
      <c r="D2910" s="342" t="s">
        <v>896</v>
      </c>
      <c r="E2910" s="295">
        <f>F2910+G2910+H2910</f>
        <v>0</v>
      </c>
      <c r="F2910" s="158">
        <v>0</v>
      </c>
      <c r="G2910" s="159">
        <v>0</v>
      </c>
      <c r="H2910" s="1408">
        <v>0</v>
      </c>
      <c r="I2910" s="158">
        <v>0</v>
      </c>
      <c r="J2910" s="159">
        <v>0</v>
      </c>
      <c r="K2910" s="1408">
        <v>0</v>
      </c>
      <c r="L2910" s="295">
        <f>I2910+J2910+K2910</f>
        <v>0</v>
      </c>
      <c r="M2910" s="12" t="str">
        <f t="shared" si="665"/>
        <v/>
      </c>
      <c r="N2910" s="13"/>
    </row>
    <row r="2911" spans="1:14" hidden="1">
      <c r="A2911" s="23">
        <v>145</v>
      </c>
      <c r="B2911" s="292"/>
      <c r="C2911" s="285">
        <v>1991</v>
      </c>
      <c r="D2911" s="343" t="s">
        <v>897</v>
      </c>
      <c r="E2911" s="287">
        <f>F2911+G2911+H2911</f>
        <v>0</v>
      </c>
      <c r="F2911" s="173"/>
      <c r="G2911" s="174">
        <v>0</v>
      </c>
      <c r="H2911" s="1409">
        <v>0</v>
      </c>
      <c r="I2911" s="173"/>
      <c r="J2911" s="174">
        <v>0</v>
      </c>
      <c r="K2911" s="1409">
        <v>0</v>
      </c>
      <c r="L2911" s="287">
        <f>I2911+J2911+K2911</f>
        <v>0</v>
      </c>
      <c r="M2911" s="12" t="str">
        <f t="shared" si="665"/>
        <v/>
      </c>
      <c r="N2911" s="13"/>
    </row>
    <row r="2912" spans="1:14" hidden="1">
      <c r="A2912" s="23">
        <v>150</v>
      </c>
      <c r="B2912" s="272">
        <v>2100</v>
      </c>
      <c r="C2912" s="1845" t="s">
        <v>707</v>
      </c>
      <c r="D2912" s="1846"/>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v>0</v>
      </c>
      <c r="G2913" s="153">
        <v>0</v>
      </c>
      <c r="H2913" s="1406">
        <v>0</v>
      </c>
      <c r="I2913" s="152">
        <v>0</v>
      </c>
      <c r="J2913" s="153">
        <v>0</v>
      </c>
      <c r="K2913" s="1406">
        <v>0</v>
      </c>
      <c r="L2913" s="281">
        <f>I2913+J2913+K2913</f>
        <v>0</v>
      </c>
      <c r="M2913" s="12" t="str">
        <f t="shared" si="665"/>
        <v/>
      </c>
      <c r="N2913" s="13"/>
    </row>
    <row r="2914" spans="1:14" hidden="1">
      <c r="A2914" s="23">
        <v>160</v>
      </c>
      <c r="B2914" s="341"/>
      <c r="C2914" s="293">
        <v>2120</v>
      </c>
      <c r="D2914" s="300" t="s">
        <v>209</v>
      </c>
      <c r="E2914" s="295">
        <f>F2914+G2914+H2914</f>
        <v>0</v>
      </c>
      <c r="F2914" s="158">
        <v>0</v>
      </c>
      <c r="G2914" s="159">
        <v>0</v>
      </c>
      <c r="H2914" s="1408">
        <v>0</v>
      </c>
      <c r="I2914" s="158">
        <v>0</v>
      </c>
      <c r="J2914" s="159">
        <v>0</v>
      </c>
      <c r="K2914" s="1408">
        <v>0</v>
      </c>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v>0</v>
      </c>
      <c r="G2917" s="174">
        <v>0</v>
      </c>
      <c r="H2917" s="1409">
        <v>0</v>
      </c>
      <c r="I2917" s="173">
        <v>0</v>
      </c>
      <c r="J2917" s="174">
        <v>0</v>
      </c>
      <c r="K2917" s="1409">
        <v>0</v>
      </c>
      <c r="L2917" s="287">
        <f>I2917+J2917+K2917</f>
        <v>0</v>
      </c>
      <c r="M2917" s="12" t="str">
        <f t="shared" si="665"/>
        <v/>
      </c>
      <c r="N2917" s="13"/>
    </row>
    <row r="2918" spans="1:14" hidden="1">
      <c r="A2918" s="23">
        <v>185</v>
      </c>
      <c r="B2918" s="272">
        <v>2200</v>
      </c>
      <c r="C2918" s="1845" t="s">
        <v>213</v>
      </c>
      <c r="D2918" s="1846"/>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299</v>
      </c>
      <c r="E2919" s="281">
        <f>F2919+G2919+H2919</f>
        <v>0</v>
      </c>
      <c r="F2919" s="152">
        <v>0</v>
      </c>
      <c r="G2919" s="153">
        <v>0</v>
      </c>
      <c r="H2919" s="1406">
        <v>0</v>
      </c>
      <c r="I2919" s="152">
        <v>0</v>
      </c>
      <c r="J2919" s="153">
        <v>0</v>
      </c>
      <c r="K2919" s="1406">
        <v>0</v>
      </c>
      <c r="L2919" s="281">
        <f>I2919+J2919+K2919</f>
        <v>0</v>
      </c>
      <c r="M2919" s="12" t="str">
        <f t="shared" si="665"/>
        <v/>
      </c>
      <c r="N2919" s="13"/>
    </row>
    <row r="2920" spans="1:14" hidden="1">
      <c r="A2920" s="23">
        <v>200</v>
      </c>
      <c r="B2920" s="292"/>
      <c r="C2920" s="285">
        <v>2224</v>
      </c>
      <c r="D2920" s="286" t="s">
        <v>214</v>
      </c>
      <c r="E2920" s="287">
        <f>F2920+G2920+H2920</f>
        <v>0</v>
      </c>
      <c r="F2920" s="173">
        <v>0</v>
      </c>
      <c r="G2920" s="174">
        <v>0</v>
      </c>
      <c r="H2920" s="1409">
        <v>0</v>
      </c>
      <c r="I2920" s="173">
        <v>0</v>
      </c>
      <c r="J2920" s="174">
        <v>0</v>
      </c>
      <c r="K2920" s="1409">
        <v>0</v>
      </c>
      <c r="L2920" s="287">
        <f>I2920+J2920+K2920</f>
        <v>0</v>
      </c>
      <c r="M2920" s="12" t="str">
        <f t="shared" si="665"/>
        <v/>
      </c>
      <c r="N2920" s="13"/>
    </row>
    <row r="2921" spans="1:14" hidden="1">
      <c r="A2921" s="23">
        <v>200</v>
      </c>
      <c r="B2921" s="272">
        <v>2500</v>
      </c>
      <c r="C2921" s="1845" t="s">
        <v>215</v>
      </c>
      <c r="D2921" s="1846"/>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849" t="s">
        <v>216</v>
      </c>
      <c r="D2922" s="1850"/>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849" t="s">
        <v>217</v>
      </c>
      <c r="D2923" s="1850"/>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849" t="s">
        <v>1643</v>
      </c>
      <c r="D2924" s="1850"/>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2078</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2079</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2080</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845" t="s">
        <v>218</v>
      </c>
      <c r="D2928" s="1846"/>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1935</v>
      </c>
      <c r="E2929" s="281">
        <f>F2929+G2929+H2929</f>
        <v>0</v>
      </c>
      <c r="F2929" s="152">
        <v>0</v>
      </c>
      <c r="G2929" s="153"/>
      <c r="H2929" s="1406"/>
      <c r="I2929" s="152">
        <v>0</v>
      </c>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1954</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1985</v>
      </c>
      <c r="D2937" s="1759"/>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701</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2081</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1996</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845" t="s">
        <v>227</v>
      </c>
      <c r="D2943" s="1846"/>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845" t="s">
        <v>228</v>
      </c>
      <c r="D2944" s="1846"/>
      <c r="E2944" s="310">
        <f t="shared" si="682"/>
        <v>0</v>
      </c>
      <c r="F2944" s="1410">
        <v>0</v>
      </c>
      <c r="G2944" s="1411">
        <v>0</v>
      </c>
      <c r="H2944" s="1412">
        <v>0</v>
      </c>
      <c r="I2944" s="1410">
        <v>0</v>
      </c>
      <c r="J2944" s="1411">
        <v>0</v>
      </c>
      <c r="K2944" s="1412">
        <v>0</v>
      </c>
      <c r="L2944" s="310">
        <f t="shared" si="683"/>
        <v>0</v>
      </c>
      <c r="M2944" s="12" t="str">
        <f t="shared" si="681"/>
        <v/>
      </c>
      <c r="N2944" s="13"/>
    </row>
    <row r="2945" spans="1:14" hidden="1">
      <c r="A2945" s="22">
        <v>350</v>
      </c>
      <c r="B2945" s="272">
        <v>4100</v>
      </c>
      <c r="C2945" s="1845" t="s">
        <v>229</v>
      </c>
      <c r="D2945" s="1846"/>
      <c r="E2945" s="310">
        <f t="shared" si="682"/>
        <v>0</v>
      </c>
      <c r="F2945" s="1459">
        <v>0</v>
      </c>
      <c r="G2945" s="1459">
        <v>0</v>
      </c>
      <c r="H2945" s="1460">
        <v>0</v>
      </c>
      <c r="I2945" s="1606">
        <v>0</v>
      </c>
      <c r="J2945" s="1459">
        <v>0</v>
      </c>
      <c r="K2945" s="1459">
        <v>0</v>
      </c>
      <c r="L2945" s="310">
        <f t="shared" si="683"/>
        <v>0</v>
      </c>
      <c r="M2945" s="12" t="str">
        <f t="shared" si="681"/>
        <v/>
      </c>
      <c r="N2945" s="13"/>
    </row>
    <row r="2946" spans="1:14" hidden="1">
      <c r="A2946" s="23">
        <v>355</v>
      </c>
      <c r="B2946" s="272">
        <v>4200</v>
      </c>
      <c r="C2946" s="1845" t="s">
        <v>230</v>
      </c>
      <c r="D2946" s="1846"/>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v>0</v>
      </c>
      <c r="G2949" s="159">
        <v>0</v>
      </c>
      <c r="H2949" s="1408">
        <v>0</v>
      </c>
      <c r="I2949" s="158">
        <v>0</v>
      </c>
      <c r="J2949" s="159">
        <v>0</v>
      </c>
      <c r="K2949" s="1408">
        <v>0</v>
      </c>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v>0</v>
      </c>
      <c r="G2952" s="174">
        <v>0</v>
      </c>
      <c r="H2952" s="1409">
        <v>0</v>
      </c>
      <c r="I2952" s="173">
        <v>0</v>
      </c>
      <c r="J2952" s="174">
        <v>0</v>
      </c>
      <c r="K2952" s="1409">
        <v>0</v>
      </c>
      <c r="L2952" s="287">
        <f t="shared" si="686"/>
        <v>0</v>
      </c>
      <c r="M2952" s="12" t="str">
        <f t="shared" si="681"/>
        <v/>
      </c>
      <c r="N2952" s="13"/>
    </row>
    <row r="2953" spans="1:14" hidden="1">
      <c r="A2953" s="23">
        <v>395</v>
      </c>
      <c r="B2953" s="272">
        <v>4300</v>
      </c>
      <c r="C2953" s="1845" t="s">
        <v>1644</v>
      </c>
      <c r="D2953" s="1846"/>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v>0</v>
      </c>
      <c r="G2954" s="153">
        <v>0</v>
      </c>
      <c r="H2954" s="1406">
        <v>0</v>
      </c>
      <c r="I2954" s="152">
        <v>0</v>
      </c>
      <c r="J2954" s="153">
        <v>0</v>
      </c>
      <c r="K2954" s="1406">
        <v>0</v>
      </c>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845" t="s">
        <v>1641</v>
      </c>
      <c r="D2957" s="1846"/>
      <c r="E2957" s="310">
        <f t="shared" si="688"/>
        <v>0</v>
      </c>
      <c r="F2957" s="1410">
        <v>0</v>
      </c>
      <c r="G2957" s="1411">
        <v>0</v>
      </c>
      <c r="H2957" s="1412">
        <v>0</v>
      </c>
      <c r="I2957" s="1410">
        <v>0</v>
      </c>
      <c r="J2957" s="1411">
        <v>0</v>
      </c>
      <c r="K2957" s="1412">
        <v>0</v>
      </c>
      <c r="L2957" s="310">
        <f t="shared" si="689"/>
        <v>0</v>
      </c>
      <c r="M2957" s="12" t="str">
        <f t="shared" si="681"/>
        <v/>
      </c>
      <c r="N2957" s="13"/>
    </row>
    <row r="2958" spans="1:14" hidden="1">
      <c r="A2958" s="14">
        <v>401</v>
      </c>
      <c r="B2958" s="272">
        <v>4500</v>
      </c>
      <c r="C2958" s="1845" t="s">
        <v>1642</v>
      </c>
      <c r="D2958" s="1846"/>
      <c r="E2958" s="310">
        <f t="shared" si="688"/>
        <v>0</v>
      </c>
      <c r="F2958" s="1410">
        <v>0</v>
      </c>
      <c r="G2958" s="1411">
        <v>0</v>
      </c>
      <c r="H2958" s="1412">
        <v>0</v>
      </c>
      <c r="I2958" s="1410">
        <v>0</v>
      </c>
      <c r="J2958" s="1411">
        <v>0</v>
      </c>
      <c r="K2958" s="1412">
        <v>0</v>
      </c>
      <c r="L2958" s="310">
        <f t="shared" si="689"/>
        <v>0</v>
      </c>
      <c r="M2958" s="12" t="str">
        <f t="shared" si="681"/>
        <v/>
      </c>
      <c r="N2958" s="13"/>
    </row>
    <row r="2959" spans="1:14" hidden="1">
      <c r="A2959" s="40">
        <v>404</v>
      </c>
      <c r="B2959" s="272">
        <v>4600</v>
      </c>
      <c r="C2959" s="1849" t="s">
        <v>240</v>
      </c>
      <c r="D2959" s="1850"/>
      <c r="E2959" s="310">
        <f t="shared" si="688"/>
        <v>0</v>
      </c>
      <c r="F2959" s="1410">
        <v>0</v>
      </c>
      <c r="G2959" s="1411">
        <v>0</v>
      </c>
      <c r="H2959" s="1412">
        <v>0</v>
      </c>
      <c r="I2959" s="1410">
        <v>0</v>
      </c>
      <c r="J2959" s="1411">
        <v>0</v>
      </c>
      <c r="K2959" s="1412">
        <v>0</v>
      </c>
      <c r="L2959" s="310">
        <f t="shared" si="689"/>
        <v>0</v>
      </c>
      <c r="M2959" s="12" t="str">
        <f t="shared" si="681"/>
        <v/>
      </c>
      <c r="N2959" s="13"/>
    </row>
    <row r="2960" spans="1:14" hidden="1">
      <c r="A2960" s="40">
        <v>404</v>
      </c>
      <c r="B2960" s="272">
        <v>4900</v>
      </c>
      <c r="C2960" s="1845" t="s">
        <v>266</v>
      </c>
      <c r="D2960" s="1846"/>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267</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268</v>
      </c>
      <c r="E2962" s="287">
        <f>F2962+G2962+H2962</f>
        <v>0</v>
      </c>
      <c r="F2962" s="173"/>
      <c r="G2962" s="174"/>
      <c r="H2962" s="1409"/>
      <c r="I2962" s="173"/>
      <c r="J2962" s="174"/>
      <c r="K2962" s="1409"/>
      <c r="L2962" s="287">
        <f>I2962+J2962+K2962</f>
        <v>0</v>
      </c>
      <c r="M2962" s="12" t="str">
        <f t="shared" si="681"/>
        <v/>
      </c>
      <c r="N2962" s="13"/>
    </row>
    <row r="2963" spans="1:14" hidden="1">
      <c r="A2963" s="22">
        <v>495</v>
      </c>
      <c r="B2963" s="365">
        <v>5100</v>
      </c>
      <c r="C2963" s="1843" t="s">
        <v>241</v>
      </c>
      <c r="D2963" s="1844"/>
      <c r="E2963" s="310">
        <f>F2963+G2963+H2963</f>
        <v>0</v>
      </c>
      <c r="F2963" s="1410">
        <v>0</v>
      </c>
      <c r="G2963" s="1411">
        <v>0</v>
      </c>
      <c r="H2963" s="1412">
        <v>0</v>
      </c>
      <c r="I2963" s="1410">
        <v>0</v>
      </c>
      <c r="J2963" s="1411">
        <v>0</v>
      </c>
      <c r="K2963" s="1412">
        <v>0</v>
      </c>
      <c r="L2963" s="310">
        <f>I2963+J2963+K2963</f>
        <v>0</v>
      </c>
      <c r="M2963" s="12" t="str">
        <f t="shared" si="681"/>
        <v/>
      </c>
      <c r="N2963" s="13"/>
    </row>
    <row r="2964" spans="1:14" hidden="1">
      <c r="A2964" s="23">
        <v>500</v>
      </c>
      <c r="B2964" s="365">
        <v>5200</v>
      </c>
      <c r="C2964" s="1843" t="s">
        <v>242</v>
      </c>
      <c r="D2964" s="1844"/>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v>0</v>
      </c>
      <c r="G2965" s="153">
        <v>0</v>
      </c>
      <c r="H2965" s="1406">
        <v>0</v>
      </c>
      <c r="I2965" s="152">
        <v>0</v>
      </c>
      <c r="J2965" s="153">
        <v>0</v>
      </c>
      <c r="K2965" s="1406">
        <v>0</v>
      </c>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v>0</v>
      </c>
      <c r="G2966" s="159">
        <v>0</v>
      </c>
      <c r="H2966" s="1408">
        <v>0</v>
      </c>
      <c r="I2966" s="158">
        <v>0</v>
      </c>
      <c r="J2966" s="159">
        <v>0</v>
      </c>
      <c r="K2966" s="1408">
        <v>0</v>
      </c>
      <c r="L2966" s="295">
        <f t="shared" si="693"/>
        <v>0</v>
      </c>
      <c r="M2966" s="12" t="str">
        <f t="shared" si="681"/>
        <v/>
      </c>
      <c r="N2966" s="13"/>
    </row>
    <row r="2967" spans="1:14" hidden="1">
      <c r="A2967" s="23">
        <v>515</v>
      </c>
      <c r="B2967" s="366"/>
      <c r="C2967" s="369">
        <v>5203</v>
      </c>
      <c r="D2967" s="370" t="s">
        <v>608</v>
      </c>
      <c r="E2967" s="295">
        <f t="shared" si="692"/>
        <v>0</v>
      </c>
      <c r="F2967" s="158">
        <v>0</v>
      </c>
      <c r="G2967" s="159">
        <v>0</v>
      </c>
      <c r="H2967" s="1408">
        <v>0</v>
      </c>
      <c r="I2967" s="158">
        <v>0</v>
      </c>
      <c r="J2967" s="159">
        <v>0</v>
      </c>
      <c r="K2967" s="1408">
        <v>0</v>
      </c>
      <c r="L2967" s="295">
        <f t="shared" si="693"/>
        <v>0</v>
      </c>
      <c r="M2967" s="12" t="str">
        <f t="shared" si="681"/>
        <v/>
      </c>
      <c r="N2967" s="13"/>
    </row>
    <row r="2968" spans="1:14" hidden="1">
      <c r="A2968" s="23">
        <v>520</v>
      </c>
      <c r="B2968" s="366"/>
      <c r="C2968" s="369">
        <v>5204</v>
      </c>
      <c r="D2968" s="370" t="s">
        <v>609</v>
      </c>
      <c r="E2968" s="295">
        <f t="shared" si="692"/>
        <v>0</v>
      </c>
      <c r="F2968" s="158">
        <v>0</v>
      </c>
      <c r="G2968" s="159">
        <v>0</v>
      </c>
      <c r="H2968" s="1408">
        <v>0</v>
      </c>
      <c r="I2968" s="158">
        <v>0</v>
      </c>
      <c r="J2968" s="159">
        <v>0</v>
      </c>
      <c r="K2968" s="1408">
        <v>0</v>
      </c>
      <c r="L2968" s="295">
        <f t="shared" si="693"/>
        <v>0</v>
      </c>
      <c r="M2968" s="12" t="str">
        <f t="shared" si="681"/>
        <v/>
      </c>
      <c r="N2968" s="13"/>
    </row>
    <row r="2969" spans="1:14" hidden="1">
      <c r="A2969" s="23">
        <v>525</v>
      </c>
      <c r="B2969" s="366"/>
      <c r="C2969" s="369">
        <v>5205</v>
      </c>
      <c r="D2969" s="370" t="s">
        <v>610</v>
      </c>
      <c r="E2969" s="295">
        <f t="shared" si="692"/>
        <v>0</v>
      </c>
      <c r="F2969" s="158">
        <v>0</v>
      </c>
      <c r="G2969" s="159">
        <v>0</v>
      </c>
      <c r="H2969" s="1408">
        <v>0</v>
      </c>
      <c r="I2969" s="158">
        <v>0</v>
      </c>
      <c r="J2969" s="159">
        <v>0</v>
      </c>
      <c r="K2969" s="1408">
        <v>0</v>
      </c>
      <c r="L2969" s="295">
        <f t="shared" si="693"/>
        <v>0</v>
      </c>
      <c r="M2969" s="12" t="str">
        <f t="shared" si="681"/>
        <v/>
      </c>
      <c r="N2969" s="13"/>
    </row>
    <row r="2970" spans="1:14" hidden="1">
      <c r="A2970" s="22">
        <v>635</v>
      </c>
      <c r="B2970" s="366"/>
      <c r="C2970" s="369">
        <v>5206</v>
      </c>
      <c r="D2970" s="370" t="s">
        <v>611</v>
      </c>
      <c r="E2970" s="295">
        <f t="shared" si="692"/>
        <v>0</v>
      </c>
      <c r="F2970" s="158">
        <v>0</v>
      </c>
      <c r="G2970" s="159">
        <v>0</v>
      </c>
      <c r="H2970" s="1408">
        <v>0</v>
      </c>
      <c r="I2970" s="158">
        <v>0</v>
      </c>
      <c r="J2970" s="159">
        <v>0</v>
      </c>
      <c r="K2970" s="1408">
        <v>0</v>
      </c>
      <c r="L2970" s="295">
        <f t="shared" si="693"/>
        <v>0</v>
      </c>
      <c r="M2970" s="12" t="str">
        <f t="shared" si="681"/>
        <v/>
      </c>
      <c r="N2970" s="13"/>
    </row>
    <row r="2971" spans="1:14" hidden="1">
      <c r="A2971" s="23">
        <v>640</v>
      </c>
      <c r="B2971" s="366"/>
      <c r="C2971" s="371">
        <v>5219</v>
      </c>
      <c r="D2971" s="372" t="s">
        <v>612</v>
      </c>
      <c r="E2971" s="287">
        <f t="shared" si="692"/>
        <v>0</v>
      </c>
      <c r="F2971" s="173">
        <v>0</v>
      </c>
      <c r="G2971" s="174">
        <v>0</v>
      </c>
      <c r="H2971" s="1409">
        <v>0</v>
      </c>
      <c r="I2971" s="173">
        <v>0</v>
      </c>
      <c r="J2971" s="174">
        <v>0</v>
      </c>
      <c r="K2971" s="1409">
        <v>0</v>
      </c>
      <c r="L2971" s="287">
        <f t="shared" si="693"/>
        <v>0</v>
      </c>
      <c r="M2971" s="12" t="str">
        <f t="shared" si="681"/>
        <v/>
      </c>
      <c r="N2971" s="13"/>
    </row>
    <row r="2972" spans="1:14" hidden="1">
      <c r="A2972" s="23">
        <v>645</v>
      </c>
      <c r="B2972" s="365">
        <v>5300</v>
      </c>
      <c r="C2972" s="1843" t="s">
        <v>613</v>
      </c>
      <c r="D2972" s="1844"/>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300</v>
      </c>
      <c r="E2973" s="281">
        <f>F2973+G2973+H2973</f>
        <v>0</v>
      </c>
      <c r="F2973" s="152">
        <v>0</v>
      </c>
      <c r="G2973" s="153">
        <v>0</v>
      </c>
      <c r="H2973" s="1406">
        <v>0</v>
      </c>
      <c r="I2973" s="152">
        <v>0</v>
      </c>
      <c r="J2973" s="153">
        <v>0</v>
      </c>
      <c r="K2973" s="1406">
        <v>0</v>
      </c>
      <c r="L2973" s="281">
        <f>I2973+J2973+K2973</f>
        <v>0</v>
      </c>
      <c r="M2973" s="12" t="str">
        <f t="shared" si="681"/>
        <v/>
      </c>
      <c r="N2973" s="13"/>
    </row>
    <row r="2974" spans="1:14" hidden="1">
      <c r="A2974" s="22">
        <v>655</v>
      </c>
      <c r="B2974" s="366"/>
      <c r="C2974" s="371">
        <v>5309</v>
      </c>
      <c r="D2974" s="372" t="s">
        <v>614</v>
      </c>
      <c r="E2974" s="287">
        <f>F2974+G2974+H2974</f>
        <v>0</v>
      </c>
      <c r="F2974" s="173">
        <v>0</v>
      </c>
      <c r="G2974" s="174">
        <v>0</v>
      </c>
      <c r="H2974" s="1409">
        <v>0</v>
      </c>
      <c r="I2974" s="173">
        <v>0</v>
      </c>
      <c r="J2974" s="174">
        <v>0</v>
      </c>
      <c r="K2974" s="1409">
        <v>0</v>
      </c>
      <c r="L2974" s="287">
        <f>I2974+J2974+K2974</f>
        <v>0</v>
      </c>
      <c r="M2974" s="12" t="str">
        <f t="shared" si="681"/>
        <v/>
      </c>
      <c r="N2974" s="13"/>
    </row>
    <row r="2975" spans="1:14" hidden="1">
      <c r="A2975" s="22">
        <v>665</v>
      </c>
      <c r="B2975" s="365">
        <v>5400</v>
      </c>
      <c r="C2975" s="1843" t="s">
        <v>671</v>
      </c>
      <c r="D2975" s="1844"/>
      <c r="E2975" s="310">
        <f>F2975+G2975+H2975</f>
        <v>0</v>
      </c>
      <c r="F2975" s="1410"/>
      <c r="G2975" s="1411">
        <v>0</v>
      </c>
      <c r="H2975" s="1412">
        <v>0</v>
      </c>
      <c r="I2975" s="1410">
        <v>0</v>
      </c>
      <c r="J2975" s="1411"/>
      <c r="K2975" s="1412">
        <v>0</v>
      </c>
      <c r="L2975" s="310">
        <f>I2975+J2975+K2975</f>
        <v>0</v>
      </c>
      <c r="M2975" s="12" t="str">
        <f t="shared" si="681"/>
        <v/>
      </c>
      <c r="N2975" s="13"/>
    </row>
    <row r="2976" spans="1:14" hidden="1">
      <c r="A2976" s="22">
        <v>675</v>
      </c>
      <c r="B2976" s="272">
        <v>5500</v>
      </c>
      <c r="C2976" s="1845" t="s">
        <v>672</v>
      </c>
      <c r="D2976" s="1846"/>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673</v>
      </c>
      <c r="E2977" s="281">
        <f>F2977+G2977+H2977</f>
        <v>0</v>
      </c>
      <c r="F2977" s="152">
        <v>0</v>
      </c>
      <c r="G2977" s="153">
        <v>0</v>
      </c>
      <c r="H2977" s="1406">
        <v>0</v>
      </c>
      <c r="I2977" s="152">
        <v>0</v>
      </c>
      <c r="J2977" s="153">
        <v>0</v>
      </c>
      <c r="K2977" s="1406">
        <v>0</v>
      </c>
      <c r="L2977" s="281">
        <f>I2977+J2977+K2977</f>
        <v>0</v>
      </c>
      <c r="M2977" s="12" t="str">
        <f t="shared" si="681"/>
        <v/>
      </c>
      <c r="N2977" s="13"/>
    </row>
    <row r="2978" spans="1:14" hidden="1">
      <c r="A2978" s="23">
        <v>690</v>
      </c>
      <c r="B2978" s="362"/>
      <c r="C2978" s="293">
        <v>5502</v>
      </c>
      <c r="D2978" s="294" t="s">
        <v>674</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675</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676</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847" t="s">
        <v>898</v>
      </c>
      <c r="D2981" s="1848"/>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677</v>
      </c>
      <c r="E2982" s="281">
        <f>F2982+G2982+H2982</f>
        <v>0</v>
      </c>
      <c r="F2982" s="1459">
        <v>0</v>
      </c>
      <c r="G2982" s="1459">
        <v>0</v>
      </c>
      <c r="H2982" s="1460">
        <v>0</v>
      </c>
      <c r="I2982" s="1606">
        <v>0</v>
      </c>
      <c r="J2982" s="1459">
        <v>0</v>
      </c>
      <c r="K2982" s="1459">
        <v>0</v>
      </c>
      <c r="L2982" s="281">
        <f>I2982+J2982+K2982</f>
        <v>0</v>
      </c>
      <c r="M2982" s="12" t="str">
        <f t="shared" si="681"/>
        <v/>
      </c>
      <c r="N2982" s="13"/>
    </row>
    <row r="2983" spans="1:14" hidden="1">
      <c r="A2983" s="23">
        <v>720</v>
      </c>
      <c r="B2983" s="366"/>
      <c r="C2983" s="373">
        <v>5702</v>
      </c>
      <c r="D2983" s="374" t="s">
        <v>678</v>
      </c>
      <c r="E2983" s="314">
        <f>F2983+G2983+H2983</f>
        <v>0</v>
      </c>
      <c r="F2983" s="1459">
        <v>0</v>
      </c>
      <c r="G2983" s="1459">
        <v>0</v>
      </c>
      <c r="H2983" s="1460">
        <v>0</v>
      </c>
      <c r="I2983" s="1606">
        <v>0</v>
      </c>
      <c r="J2983" s="1459">
        <v>0</v>
      </c>
      <c r="K2983" s="1459">
        <v>0</v>
      </c>
      <c r="L2983" s="314">
        <f>I2983+J2983+K2983</f>
        <v>0</v>
      </c>
      <c r="M2983" s="12" t="str">
        <f t="shared" si="681"/>
        <v/>
      </c>
      <c r="N2983" s="13"/>
    </row>
    <row r="2984" spans="1:14" hidden="1">
      <c r="A2984" s="23">
        <v>725</v>
      </c>
      <c r="B2984" s="292"/>
      <c r="C2984" s="375">
        <v>4071</v>
      </c>
      <c r="D2984" s="376" t="s">
        <v>679</v>
      </c>
      <c r="E2984" s="377">
        <f>F2984+G2984+H2984</f>
        <v>0</v>
      </c>
      <c r="F2984" s="1459">
        <v>0</v>
      </c>
      <c r="G2984" s="1459">
        <v>0</v>
      </c>
      <c r="H2984" s="1460">
        <v>0</v>
      </c>
      <c r="I2984" s="1606">
        <v>0</v>
      </c>
      <c r="J2984" s="1459">
        <v>0</v>
      </c>
      <c r="K2984" s="1459">
        <v>0</v>
      </c>
      <c r="L2984" s="377">
        <f>I2984+J2984+K2984</f>
        <v>0</v>
      </c>
      <c r="M2984" s="12" t="str">
        <f t="shared" si="681"/>
        <v/>
      </c>
      <c r="N2984" s="13"/>
    </row>
    <row r="2985" spans="1:14" hidden="1">
      <c r="A2985" s="23">
        <v>730</v>
      </c>
      <c r="B2985" s="571"/>
      <c r="C2985" s="1841" t="s">
        <v>680</v>
      </c>
      <c r="D2985" s="1842"/>
      <c r="E2985" s="1426"/>
      <c r="F2985" s="1426"/>
      <c r="G2985" s="1426"/>
      <c r="H2985" s="1426"/>
      <c r="I2985" s="1426"/>
      <c r="J2985" s="1426"/>
      <c r="K2985" s="1426"/>
      <c r="L2985" s="1427"/>
      <c r="M2985" s="12" t="str">
        <f t="shared" si="681"/>
        <v/>
      </c>
      <c r="N2985" s="13"/>
    </row>
    <row r="2986" spans="1:14" hidden="1">
      <c r="A2986" s="23">
        <v>735</v>
      </c>
      <c r="B2986" s="381">
        <v>98</v>
      </c>
      <c r="C2986" s="1841" t="s">
        <v>680</v>
      </c>
      <c r="D2986" s="1842"/>
      <c r="E2986" s="382">
        <f>F2986+G2986+H2986</f>
        <v>0</v>
      </c>
      <c r="F2986" s="1417"/>
      <c r="G2986" s="1418"/>
      <c r="H2986" s="1419"/>
      <c r="I2986" s="1448">
        <v>0</v>
      </c>
      <c r="J2986" s="1449">
        <v>0</v>
      </c>
      <c r="K2986" s="1450">
        <v>0</v>
      </c>
      <c r="L2986" s="382">
        <f>I2986+J2986+K2986</f>
        <v>0</v>
      </c>
      <c r="M2986" s="12" t="str">
        <f t="shared" si="681"/>
        <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4</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hidden="1" thickBot="1">
      <c r="A2990" s="23">
        <v>755</v>
      </c>
      <c r="B2990" s="1451"/>
      <c r="C2990" s="393" t="s">
        <v>726</v>
      </c>
      <c r="D2990" s="1420">
        <f>+B2990</f>
        <v>0</v>
      </c>
      <c r="E2990" s="395">
        <f t="shared" ref="E2990:L2990" si="696">SUM(E2872,E2875,E2881,E2889,E2890,E2908,E2912,E2918,E2921,E2922,E2923,E2924,E2928,E2937,E2943,E2944,E2945,E2946,E2953,E2957,E2958,E2959,E2960,E2963,E2964,E2972,E2975,E2976,E2981)+E2986</f>
        <v>0</v>
      </c>
      <c r="F2990" s="396">
        <f t="shared" si="696"/>
        <v>0</v>
      </c>
      <c r="G2990" s="397">
        <f t="shared" si="696"/>
        <v>0</v>
      </c>
      <c r="H2990" s="398">
        <f t="shared" si="696"/>
        <v>0</v>
      </c>
      <c r="I2990" s="396">
        <f t="shared" si="696"/>
        <v>0</v>
      </c>
      <c r="J2990" s="397">
        <f t="shared" si="696"/>
        <v>0</v>
      </c>
      <c r="K2990" s="398">
        <f t="shared" si="696"/>
        <v>0</v>
      </c>
      <c r="L2990" s="395">
        <f t="shared" si="696"/>
        <v>0</v>
      </c>
      <c r="M2990" s="1652" t="str">
        <f t="shared" si="681"/>
        <v/>
      </c>
      <c r="N2990" s="65"/>
    </row>
    <row r="2991" spans="1:14" ht="18.75" hidden="1">
      <c r="A2991" s="23">
        <v>760</v>
      </c>
      <c r="B2991" s="79" t="s">
        <v>120</v>
      </c>
      <c r="C2991" s="1"/>
      <c r="L2991" s="6"/>
      <c r="M2991" s="1652" t="str">
        <f>(IF($E2990&lt;&gt;0,$M$2,IF($L2990&lt;&gt;0,$M$2,"")))</f>
        <v/>
      </c>
      <c r="N2991" s="65"/>
    </row>
    <row r="2992" spans="1:14" ht="18.75" hidden="1">
      <c r="A2992" s="22">
        <v>765</v>
      </c>
      <c r="B2992" s="1355"/>
      <c r="C2992" s="1355"/>
      <c r="D2992" s="1356"/>
      <c r="E2992" s="1355"/>
      <c r="F2992" s="1355"/>
      <c r="G2992" s="1355"/>
      <c r="H2992" s="1355"/>
      <c r="I2992" s="1355"/>
      <c r="J2992" s="1355"/>
      <c r="K2992" s="1355"/>
      <c r="L2992" s="1357"/>
      <c r="M2992" s="1652" t="str">
        <f>(IF($E2990&lt;&gt;0,$M$2,IF($L2990&lt;&gt;0,$M$2,"")))</f>
        <v/>
      </c>
      <c r="N2992" s="65"/>
    </row>
    <row r="2993" spans="1:14" ht="18.75" hidden="1">
      <c r="A2993" s="22">
        <v>775</v>
      </c>
      <c r="B2993" s="65"/>
      <c r="C2993" s="65"/>
      <c r="D2993" s="65"/>
      <c r="E2993" s="65"/>
      <c r="F2993" s="65"/>
      <c r="G2993" s="65"/>
      <c r="H2993" s="65"/>
      <c r="I2993" s="65"/>
      <c r="J2993" s="65"/>
      <c r="K2993" s="65"/>
      <c r="L2993" s="77"/>
      <c r="M2993" s="74" t="str">
        <f>(IF(E2990&lt;&gt;0,$G$2,IF(L2990&lt;&gt;0,$G$2,"")))</f>
        <v/>
      </c>
      <c r="N2993" s="65"/>
    </row>
    <row r="2994" spans="1:14" hidden="1">
      <c r="A2994" s="23">
        <v>780</v>
      </c>
      <c r="B2994" s="6"/>
      <c r="C2994" s="6"/>
      <c r="D2994" s="517"/>
      <c r="E2994" s="38"/>
      <c r="F2994" s="38"/>
      <c r="G2994" s="38"/>
      <c r="H2994" s="38"/>
      <c r="I2994" s="38"/>
      <c r="J2994" s="38"/>
      <c r="K2994" s="38"/>
      <c r="L2994" s="38"/>
      <c r="M2994" s="7" t="str">
        <f>(IF($E3130&lt;&gt;0,$M$2,IF($L3130&lt;&gt;0,$M$2,"")))</f>
        <v/>
      </c>
    </row>
    <row r="2995" spans="1:14" hidden="1">
      <c r="A2995" s="23">
        <v>785</v>
      </c>
      <c r="B2995" s="6"/>
      <c r="C2995" s="1353"/>
      <c r="D2995" s="1354"/>
      <c r="E2995" s="38"/>
      <c r="F2995" s="38"/>
      <c r="G2995" s="38"/>
      <c r="H2995" s="38"/>
      <c r="I2995" s="38"/>
      <c r="J2995" s="38"/>
      <c r="K2995" s="38"/>
      <c r="L2995" s="38"/>
      <c r="M2995" s="7" t="str">
        <f>(IF($E3130&lt;&gt;0,$M$2,IF($L3130&lt;&gt;0,$M$2,"")))</f>
        <v/>
      </c>
    </row>
    <row r="2996" spans="1:14" hidden="1">
      <c r="A2996" s="23">
        <v>790</v>
      </c>
      <c r="B2996" s="1865" t="str">
        <f>$B$7</f>
        <v>ОТЧЕТНИ ДАННИ ПО ЕБК ЗА ИЗПЪЛНЕНИЕТО НА БЮДЖЕТА</v>
      </c>
      <c r="C2996" s="1866"/>
      <c r="D2996" s="1866"/>
      <c r="E2996" s="242"/>
      <c r="F2996" s="242"/>
      <c r="G2996" s="237"/>
      <c r="H2996" s="237"/>
      <c r="I2996" s="237"/>
      <c r="J2996" s="237"/>
      <c r="K2996" s="237"/>
      <c r="L2996" s="237"/>
      <c r="M2996" s="7" t="str">
        <f>(IF($E3130&lt;&gt;0,$M$2,IF($L3130&lt;&gt;0,$M$2,"")))</f>
        <v/>
      </c>
    </row>
    <row r="2997" spans="1:14" hidden="1">
      <c r="A2997" s="23">
        <v>795</v>
      </c>
      <c r="B2997" s="228"/>
      <c r="C2997" s="391"/>
      <c r="D2997" s="400"/>
      <c r="E2997" s="406" t="s">
        <v>457</v>
      </c>
      <c r="F2997" s="406" t="s">
        <v>819</v>
      </c>
      <c r="G2997" s="237"/>
      <c r="H2997" s="1350" t="s">
        <v>1234</v>
      </c>
      <c r="I2997" s="1351"/>
      <c r="J2997" s="1352"/>
      <c r="K2997" s="237"/>
      <c r="L2997" s="237"/>
      <c r="M2997" s="7" t="str">
        <f>(IF($E3130&lt;&gt;0,$M$2,IF($L3130&lt;&gt;0,$M$2,"")))</f>
        <v/>
      </c>
    </row>
    <row r="2998" spans="1:14" ht="18.75" hidden="1">
      <c r="A2998" s="22">
        <v>805</v>
      </c>
      <c r="B2998" s="1867" t="str">
        <f>$B$9</f>
        <v>ДГ Радост Каблешково</v>
      </c>
      <c r="C2998" s="1868"/>
      <c r="D2998" s="1869"/>
      <c r="E2998" s="115">
        <f>$E$9</f>
        <v>45658</v>
      </c>
      <c r="F2998" s="226">
        <f>$F$9</f>
        <v>45747</v>
      </c>
      <c r="G2998" s="237"/>
      <c r="H2998" s="237"/>
      <c r="I2998" s="237"/>
      <c r="J2998" s="237"/>
      <c r="K2998" s="237"/>
      <c r="L2998" s="237"/>
      <c r="M2998" s="7" t="str">
        <f>(IF($E3130&lt;&gt;0,$M$2,IF($L3130&lt;&gt;0,$M$2,"")))</f>
        <v/>
      </c>
    </row>
    <row r="2999" spans="1:14" hidden="1">
      <c r="A2999" s="23">
        <v>810</v>
      </c>
      <c r="B2999" s="227" t="str">
        <f>$B$10</f>
        <v>(наименование на разпоредителя с бюджет)</v>
      </c>
      <c r="C2999" s="228"/>
      <c r="D2999" s="229"/>
      <c r="E2999" s="237"/>
      <c r="F2999" s="237"/>
      <c r="G2999" s="237"/>
      <c r="H2999" s="237"/>
      <c r="I2999" s="237"/>
      <c r="J2999" s="237"/>
      <c r="K2999" s="237"/>
      <c r="L2999" s="237"/>
      <c r="M2999" s="7" t="str">
        <f>(IF($E3130&lt;&gt;0,$M$2,IF($L3130&lt;&gt;0,$M$2,"")))</f>
        <v/>
      </c>
    </row>
    <row r="3000" spans="1:14" hidden="1">
      <c r="A3000" s="23">
        <v>815</v>
      </c>
      <c r="B3000" s="227"/>
      <c r="C3000" s="228"/>
      <c r="D3000" s="229"/>
      <c r="E3000" s="237"/>
      <c r="F3000" s="237"/>
      <c r="G3000" s="237"/>
      <c r="H3000" s="237"/>
      <c r="I3000" s="237"/>
      <c r="J3000" s="237"/>
      <c r="K3000" s="237"/>
      <c r="L3000" s="237"/>
      <c r="M3000" s="7" t="str">
        <f>(IF($E3130&lt;&gt;0,$M$2,IF($L3130&lt;&gt;0,$M$2,"")))</f>
        <v/>
      </c>
    </row>
    <row r="3001" spans="1:14" ht="19.5" hidden="1">
      <c r="A3001" s="28">
        <v>525</v>
      </c>
      <c r="B3001" s="1870" t="str">
        <f>$B$12</f>
        <v>Поморие</v>
      </c>
      <c r="C3001" s="1871"/>
      <c r="D3001" s="1872"/>
      <c r="E3001" s="410" t="s">
        <v>874</v>
      </c>
      <c r="F3001" s="1348" t="str">
        <f>$F$12</f>
        <v>5207</v>
      </c>
      <c r="G3001" s="237"/>
      <c r="H3001" s="237"/>
      <c r="I3001" s="237"/>
      <c r="J3001" s="237"/>
      <c r="K3001" s="237"/>
      <c r="L3001" s="237"/>
      <c r="M3001" s="7" t="str">
        <f>(IF($E3130&lt;&gt;0,$M$2,IF($L3130&lt;&gt;0,$M$2,"")))</f>
        <v/>
      </c>
    </row>
    <row r="3002" spans="1:14" hidden="1">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t="str">
        <f>(IF($E3130&lt;&gt;0,$M$2,IF($L3130&lt;&gt;0,$M$2,"")))</f>
        <v/>
      </c>
    </row>
    <row r="3003" spans="1:14" ht="19.5" hidden="1">
      <c r="A3003" s="23">
        <v>821</v>
      </c>
      <c r="B3003" s="236"/>
      <c r="C3003" s="237"/>
      <c r="D3003" s="124" t="s">
        <v>875</v>
      </c>
      <c r="E3003" s="238">
        <f>$E$15</f>
        <v>0</v>
      </c>
      <c r="F3003" s="414" t="str">
        <f>$F$15</f>
        <v>БЮДЖЕТ</v>
      </c>
      <c r="G3003" s="218"/>
      <c r="H3003" s="218"/>
      <c r="I3003" s="218"/>
      <c r="J3003" s="218"/>
      <c r="K3003" s="218"/>
      <c r="L3003" s="218"/>
      <c r="M3003" s="7" t="str">
        <f>(IF($E3130&lt;&gt;0,$M$2,IF($L3130&lt;&gt;0,$M$2,"")))</f>
        <v/>
      </c>
    </row>
    <row r="3004" spans="1:14" hidden="1">
      <c r="A3004" s="23">
        <v>822</v>
      </c>
      <c r="B3004" s="228"/>
      <c r="C3004" s="391"/>
      <c r="D3004" s="400"/>
      <c r="E3004" s="237"/>
      <c r="F3004" s="409"/>
      <c r="G3004" s="409"/>
      <c r="H3004" s="409"/>
      <c r="I3004" s="409"/>
      <c r="J3004" s="409"/>
      <c r="K3004" s="409"/>
      <c r="L3004" s="1365" t="s">
        <v>458</v>
      </c>
      <c r="M3004" s="7" t="str">
        <f>(IF($E3130&lt;&gt;0,$M$2,IF($L3130&lt;&gt;0,$M$2,"")))</f>
        <v/>
      </c>
    </row>
    <row r="3005" spans="1:14" ht="24.95" hidden="1" customHeight="1">
      <c r="A3005" s="23">
        <v>823</v>
      </c>
      <c r="B3005" s="247"/>
      <c r="C3005" s="248"/>
      <c r="D3005" s="249" t="s">
        <v>698</v>
      </c>
      <c r="E3005" s="1853" t="str">
        <f>CONCATENATE("Уточнен план ",$C$3)</f>
        <v>Уточнен план 2025</v>
      </c>
      <c r="F3005" s="1854"/>
      <c r="G3005" s="1854"/>
      <c r="H3005" s="1855"/>
      <c r="I3005" s="1856" t="str">
        <f>CONCATENATE("Отчет ",$C$3)</f>
        <v>Отчет 2025</v>
      </c>
      <c r="J3005" s="1857"/>
      <c r="K3005" s="1857"/>
      <c r="L3005" s="1858"/>
      <c r="M3005" s="7" t="str">
        <f>(IF($E3130&lt;&gt;0,$M$2,IF($L3130&lt;&gt;0,$M$2,"")))</f>
        <v/>
      </c>
    </row>
    <row r="3006" spans="1:14" ht="54.95" hidden="1" customHeight="1" thickBot="1">
      <c r="A3006" s="23">
        <v>825</v>
      </c>
      <c r="B3006" s="250" t="s">
        <v>62</v>
      </c>
      <c r="C3006" s="251" t="s">
        <v>459</v>
      </c>
      <c r="D3006" s="252" t="s">
        <v>699</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570" t="str">
        <f>$L$20</f>
        <v>ОТЧЕТ                                    ОБЩО</v>
      </c>
      <c r="M3006" s="7" t="str">
        <f>(IF($E3130&lt;&gt;0,$M$2,IF($L3130&lt;&gt;0,$M$2,"")))</f>
        <v/>
      </c>
    </row>
    <row r="3007" spans="1:14" ht="18.75" hidden="1">
      <c r="A3007" s="23"/>
      <c r="B3007" s="258"/>
      <c r="C3007" s="259"/>
      <c r="D3007" s="260" t="s">
        <v>728</v>
      </c>
      <c r="E3007" s="1442" t="str">
        <f>$E$21</f>
        <v>(1)</v>
      </c>
      <c r="F3007" s="143" t="str">
        <f>$F$21</f>
        <v>(2)</v>
      </c>
      <c r="G3007" s="144" t="str">
        <f>$G$21</f>
        <v>(3)</v>
      </c>
      <c r="H3007" s="145" t="str">
        <f>$H$21</f>
        <v>(4)</v>
      </c>
      <c r="I3007" s="261" t="str">
        <f>$I$21</f>
        <v>(5)</v>
      </c>
      <c r="J3007" s="262" t="str">
        <f>$J$21</f>
        <v>(6)</v>
      </c>
      <c r="K3007" s="263" t="str">
        <f>$K$21</f>
        <v>(7)</v>
      </c>
      <c r="L3007" s="264" t="str">
        <f>$L$21</f>
        <v>(8)</v>
      </c>
      <c r="M3007" s="7" t="str">
        <f>(IF($E3130&lt;&gt;0,$M$2,IF($L3130&lt;&gt;0,$M$2,"")))</f>
        <v/>
      </c>
    </row>
    <row r="3008" spans="1:14" hidden="1">
      <c r="A3008" s="23"/>
      <c r="B3008" s="1439"/>
      <c r="C3008" s="1540" t="e">
        <f>VLOOKUP(D3008,OP_LIST2,2,FALSE)</f>
        <v>#N/A</v>
      </c>
      <c r="D3008" s="1445"/>
      <c r="E3008" s="389"/>
      <c r="F3008" s="1429"/>
      <c r="G3008" s="1430"/>
      <c r="H3008" s="1431"/>
      <c r="I3008" s="1429"/>
      <c r="J3008" s="1430"/>
      <c r="K3008" s="1431"/>
      <c r="L3008" s="1428"/>
      <c r="M3008" s="7" t="str">
        <f>(IF($E3130&lt;&gt;0,$M$2,IF($L3130&lt;&gt;0,$M$2,"")))</f>
        <v/>
      </c>
    </row>
    <row r="3009" spans="1:14" hidden="1">
      <c r="A3009" s="23"/>
      <c r="B3009" s="1608" t="s">
        <v>2003</v>
      </c>
      <c r="C3009" s="1446">
        <f>VLOOKUP(D3010,EBK_DEIN2,2,FALSE)</f>
        <v>4431</v>
      </c>
      <c r="D3009" s="1445" t="s">
        <v>777</v>
      </c>
      <c r="E3009" s="389"/>
      <c r="F3009" s="1432"/>
      <c r="G3009" s="1433"/>
      <c r="H3009" s="1434"/>
      <c r="I3009" s="1432"/>
      <c r="J3009" s="1433"/>
      <c r="K3009" s="1434"/>
      <c r="L3009" s="1428"/>
      <c r="M3009" s="7" t="str">
        <f>(IF($E3130&lt;&gt;0,$M$2,IF($L3130&lt;&gt;0,$M$2,"")))</f>
        <v/>
      </c>
    </row>
    <row r="3010" spans="1:14" hidden="1">
      <c r="A3010" s="23"/>
      <c r="B3010" s="1438"/>
      <c r="C3010" s="1531">
        <f>+C3009</f>
        <v>4431</v>
      </c>
      <c r="D3010" s="1440" t="s">
        <v>1951</v>
      </c>
      <c r="E3010" s="389"/>
      <c r="F3010" s="1432"/>
      <c r="G3010" s="1433"/>
      <c r="H3010" s="1434"/>
      <c r="I3010" s="1432"/>
      <c r="J3010" s="1433"/>
      <c r="K3010" s="1434"/>
      <c r="L3010" s="1428"/>
      <c r="M3010" s="7" t="str">
        <f>(IF($E3130&lt;&gt;0,$M$2,IF($L3130&lt;&gt;0,$M$2,"")))</f>
        <v/>
      </c>
    </row>
    <row r="3011" spans="1:14" hidden="1">
      <c r="A3011" s="23"/>
      <c r="B3011" s="1443"/>
      <c r="C3011" s="1441"/>
      <c r="D3011" s="1444" t="s">
        <v>700</v>
      </c>
      <c r="E3011" s="389"/>
      <c r="F3011" s="1435"/>
      <c r="G3011" s="1436"/>
      <c r="H3011" s="1437"/>
      <c r="I3011" s="1435"/>
      <c r="J3011" s="1436"/>
      <c r="K3011" s="1437"/>
      <c r="L3011" s="1428"/>
      <c r="M3011" s="7" t="str">
        <f>(IF($E3130&lt;&gt;0,$M$2,IF($L3130&lt;&gt;0,$M$2,"")))</f>
        <v/>
      </c>
    </row>
    <row r="3012" spans="1:14" hidden="1">
      <c r="A3012" s="23"/>
      <c r="B3012" s="272">
        <v>100</v>
      </c>
      <c r="C3012" s="1859" t="s">
        <v>729</v>
      </c>
      <c r="D3012" s="1860"/>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730</v>
      </c>
      <c r="E3013" s="281">
        <f>F3013+G3013+H3013</f>
        <v>0</v>
      </c>
      <c r="F3013" s="152">
        <v>0</v>
      </c>
      <c r="G3013" s="153">
        <v>0</v>
      </c>
      <c r="H3013" s="1406">
        <v>0</v>
      </c>
      <c r="I3013" s="152">
        <v>0</v>
      </c>
      <c r="J3013" s="153">
        <v>0</v>
      </c>
      <c r="K3013" s="1406">
        <v>0</v>
      </c>
      <c r="L3013" s="281">
        <f>I3013+J3013+K3013</f>
        <v>0</v>
      </c>
      <c r="M3013" s="12" t="str">
        <f t="shared" ref="M3013:M3076" si="698">(IF($E3013&lt;&gt;0,$M$2,IF($L3013&lt;&gt;0,$M$2,"")))</f>
        <v/>
      </c>
      <c r="N3013" s="13"/>
    </row>
    <row r="3014" spans="1:14" hidden="1">
      <c r="A3014" s="10"/>
      <c r="B3014" s="278"/>
      <c r="C3014" s="285">
        <v>102</v>
      </c>
      <c r="D3014" s="286" t="s">
        <v>731</v>
      </c>
      <c r="E3014" s="287">
        <f>F3014+G3014+H3014</f>
        <v>0</v>
      </c>
      <c r="F3014" s="173">
        <v>0</v>
      </c>
      <c r="G3014" s="174">
        <v>0</v>
      </c>
      <c r="H3014" s="1409">
        <v>0</v>
      </c>
      <c r="I3014" s="173">
        <v>0</v>
      </c>
      <c r="J3014" s="174">
        <v>0</v>
      </c>
      <c r="K3014" s="1409">
        <v>0</v>
      </c>
      <c r="L3014" s="287">
        <f>I3014+J3014+K3014</f>
        <v>0</v>
      </c>
      <c r="M3014" s="12" t="str">
        <f t="shared" si="698"/>
        <v/>
      </c>
      <c r="N3014" s="13"/>
    </row>
    <row r="3015" spans="1:14" hidden="1">
      <c r="A3015" s="10"/>
      <c r="B3015" s="272">
        <v>200</v>
      </c>
      <c r="C3015" s="1851" t="s">
        <v>732</v>
      </c>
      <c r="D3015" s="1852"/>
      <c r="E3015" s="273">
        <f t="shared" ref="E3015:L3015" si="699">SUM(E3016:E3020)</f>
        <v>0</v>
      </c>
      <c r="F3015" s="274">
        <f t="shared" si="699"/>
        <v>0</v>
      </c>
      <c r="G3015" s="275">
        <f t="shared" si="699"/>
        <v>0</v>
      </c>
      <c r="H3015" s="276">
        <f>SUM(H3016:H3020)</f>
        <v>0</v>
      </c>
      <c r="I3015" s="274">
        <f t="shared" si="699"/>
        <v>0</v>
      </c>
      <c r="J3015" s="275">
        <f t="shared" si="699"/>
        <v>0</v>
      </c>
      <c r="K3015" s="276">
        <f t="shared" si="699"/>
        <v>0</v>
      </c>
      <c r="L3015" s="273">
        <f t="shared" si="699"/>
        <v>0</v>
      </c>
      <c r="M3015" s="12" t="str">
        <f t="shared" si="698"/>
        <v/>
      </c>
      <c r="N3015" s="13"/>
    </row>
    <row r="3016" spans="1:14" hidden="1">
      <c r="A3016" s="10"/>
      <c r="B3016" s="291"/>
      <c r="C3016" s="279">
        <v>201</v>
      </c>
      <c r="D3016" s="280" t="s">
        <v>733</v>
      </c>
      <c r="E3016" s="281">
        <f>F3016+G3016+H3016</f>
        <v>0</v>
      </c>
      <c r="F3016" s="152">
        <v>0</v>
      </c>
      <c r="G3016" s="153">
        <v>0</v>
      </c>
      <c r="H3016" s="1406">
        <v>0</v>
      </c>
      <c r="I3016" s="152">
        <v>0</v>
      </c>
      <c r="J3016" s="153">
        <v>0</v>
      </c>
      <c r="K3016" s="1406">
        <v>0</v>
      </c>
      <c r="L3016" s="281">
        <f>I3016+J3016+K3016</f>
        <v>0</v>
      </c>
      <c r="M3016" s="12" t="str">
        <f t="shared" si="698"/>
        <v/>
      </c>
      <c r="N3016" s="13"/>
    </row>
    <row r="3017" spans="1:14" hidden="1">
      <c r="A3017" s="10"/>
      <c r="B3017" s="292"/>
      <c r="C3017" s="293">
        <v>202</v>
      </c>
      <c r="D3017" s="294" t="s">
        <v>734</v>
      </c>
      <c r="E3017" s="295">
        <f>F3017+G3017+H3017</f>
        <v>0</v>
      </c>
      <c r="F3017" s="158">
        <v>0</v>
      </c>
      <c r="G3017" s="159">
        <v>0</v>
      </c>
      <c r="H3017" s="1408">
        <v>0</v>
      </c>
      <c r="I3017" s="158">
        <v>0</v>
      </c>
      <c r="J3017" s="159">
        <v>0</v>
      </c>
      <c r="K3017" s="1408">
        <v>0</v>
      </c>
      <c r="L3017" s="295">
        <f>I3017+J3017+K3017</f>
        <v>0</v>
      </c>
      <c r="M3017" s="12" t="str">
        <f t="shared" si="698"/>
        <v/>
      </c>
      <c r="N3017" s="13"/>
    </row>
    <row r="3018" spans="1:14" ht="31.5" hidden="1">
      <c r="A3018" s="10"/>
      <c r="B3018" s="299"/>
      <c r="C3018" s="293">
        <v>205</v>
      </c>
      <c r="D3018" s="294" t="s">
        <v>585</v>
      </c>
      <c r="E3018" s="295">
        <f>F3018+G3018+H3018</f>
        <v>0</v>
      </c>
      <c r="F3018" s="158">
        <v>0</v>
      </c>
      <c r="G3018" s="159">
        <v>0</v>
      </c>
      <c r="H3018" s="1408">
        <v>0</v>
      </c>
      <c r="I3018" s="158">
        <v>0</v>
      </c>
      <c r="J3018" s="159">
        <v>0</v>
      </c>
      <c r="K3018" s="1408">
        <v>0</v>
      </c>
      <c r="L3018" s="295">
        <f>I3018+J3018+K3018</f>
        <v>0</v>
      </c>
      <c r="M3018" s="12" t="str">
        <f t="shared" si="698"/>
        <v/>
      </c>
      <c r="N3018" s="13"/>
    </row>
    <row r="3019" spans="1:14" hidden="1">
      <c r="A3019" s="10"/>
      <c r="B3019" s="299"/>
      <c r="C3019" s="293">
        <v>208</v>
      </c>
      <c r="D3019" s="300" t="s">
        <v>586</v>
      </c>
      <c r="E3019" s="295">
        <f>F3019+G3019+H3019</f>
        <v>0</v>
      </c>
      <c r="F3019" s="158">
        <v>0</v>
      </c>
      <c r="G3019" s="159">
        <v>0</v>
      </c>
      <c r="H3019" s="1408">
        <v>0</v>
      </c>
      <c r="I3019" s="158">
        <v>0</v>
      </c>
      <c r="J3019" s="159">
        <v>0</v>
      </c>
      <c r="K3019" s="1408">
        <v>0</v>
      </c>
      <c r="L3019" s="295">
        <f>I3019+J3019+K3019</f>
        <v>0</v>
      </c>
      <c r="M3019" s="12" t="str">
        <f t="shared" si="698"/>
        <v/>
      </c>
      <c r="N3019" s="13"/>
    </row>
    <row r="3020" spans="1:14" hidden="1">
      <c r="A3020" s="10"/>
      <c r="B3020" s="291"/>
      <c r="C3020" s="285">
        <v>209</v>
      </c>
      <c r="D3020" s="301" t="s">
        <v>587</v>
      </c>
      <c r="E3020" s="287">
        <f>F3020+G3020+H3020</f>
        <v>0</v>
      </c>
      <c r="F3020" s="173">
        <v>0</v>
      </c>
      <c r="G3020" s="174">
        <v>0</v>
      </c>
      <c r="H3020" s="1409">
        <v>0</v>
      </c>
      <c r="I3020" s="173">
        <v>0</v>
      </c>
      <c r="J3020" s="174">
        <v>0</v>
      </c>
      <c r="K3020" s="1409">
        <v>0</v>
      </c>
      <c r="L3020" s="287">
        <f>I3020+J3020+K3020</f>
        <v>0</v>
      </c>
      <c r="M3020" s="12" t="str">
        <f t="shared" si="698"/>
        <v/>
      </c>
      <c r="N3020" s="13"/>
    </row>
    <row r="3021" spans="1:14" hidden="1">
      <c r="A3021" s="10"/>
      <c r="B3021" s="272">
        <v>500</v>
      </c>
      <c r="C3021" s="1861" t="s">
        <v>188</v>
      </c>
      <c r="D3021" s="1862"/>
      <c r="E3021" s="273">
        <f t="shared" ref="E3021:L3021" si="700">SUM(E3022:E3028)</f>
        <v>0</v>
      </c>
      <c r="F3021" s="274">
        <f t="shared" si="700"/>
        <v>0</v>
      </c>
      <c r="G3021" s="275">
        <f t="shared" si="700"/>
        <v>0</v>
      </c>
      <c r="H3021" s="276">
        <f>SUM(H3022:H3028)</f>
        <v>0</v>
      </c>
      <c r="I3021" s="274">
        <f t="shared" si="700"/>
        <v>0</v>
      </c>
      <c r="J3021" s="275">
        <f t="shared" si="700"/>
        <v>0</v>
      </c>
      <c r="K3021" s="276">
        <f t="shared" si="700"/>
        <v>0</v>
      </c>
      <c r="L3021" s="273">
        <f t="shared" si="700"/>
        <v>0</v>
      </c>
      <c r="M3021" s="12" t="str">
        <f t="shared" si="698"/>
        <v/>
      </c>
      <c r="N3021" s="13"/>
    </row>
    <row r="3022" spans="1:14" ht="18" hidden="1" customHeight="1">
      <c r="A3022" s="10"/>
      <c r="B3022" s="291"/>
      <c r="C3022" s="302">
        <v>551</v>
      </c>
      <c r="D3022" s="303" t="s">
        <v>189</v>
      </c>
      <c r="E3022" s="281">
        <f t="shared" ref="E3022:E3029" si="701">F3022+G3022+H3022</f>
        <v>0</v>
      </c>
      <c r="F3022" s="152">
        <v>0</v>
      </c>
      <c r="G3022" s="153">
        <v>0</v>
      </c>
      <c r="H3022" s="1406">
        <v>0</v>
      </c>
      <c r="I3022" s="152">
        <v>0</v>
      </c>
      <c r="J3022" s="153">
        <v>0</v>
      </c>
      <c r="K3022" s="1406">
        <v>0</v>
      </c>
      <c r="L3022" s="281">
        <f t="shared" ref="L3022:L3029" si="702">I3022+J3022+K3022</f>
        <v>0</v>
      </c>
      <c r="M3022" s="12" t="str">
        <f t="shared" si="698"/>
        <v/>
      </c>
      <c r="N3022" s="13"/>
    </row>
    <row r="3023" spans="1:14" hidden="1">
      <c r="A3023" s="10"/>
      <c r="B3023" s="291"/>
      <c r="C3023" s="304">
        <v>552</v>
      </c>
      <c r="D3023" s="305" t="s">
        <v>893</v>
      </c>
      <c r="E3023" s="295">
        <f t="shared" si="701"/>
        <v>0</v>
      </c>
      <c r="F3023" s="158">
        <v>0</v>
      </c>
      <c r="G3023" s="159">
        <v>0</v>
      </c>
      <c r="H3023" s="1408">
        <v>0</v>
      </c>
      <c r="I3023" s="158">
        <v>0</v>
      </c>
      <c r="J3023" s="159">
        <v>0</v>
      </c>
      <c r="K3023" s="1408">
        <v>0</v>
      </c>
      <c r="L3023" s="295">
        <f t="shared" si="702"/>
        <v>0</v>
      </c>
      <c r="M3023" s="12" t="str">
        <f t="shared" si="698"/>
        <v/>
      </c>
      <c r="N3023" s="13"/>
    </row>
    <row r="3024" spans="1:14" hidden="1">
      <c r="A3024" s="10"/>
      <c r="B3024" s="306"/>
      <c r="C3024" s="304">
        <v>558</v>
      </c>
      <c r="D3024" s="307" t="s">
        <v>855</v>
      </c>
      <c r="E3024" s="295">
        <f>F3024+G3024+H3024</f>
        <v>0</v>
      </c>
      <c r="F3024" s="484">
        <v>0</v>
      </c>
      <c r="G3024" s="485">
        <v>0</v>
      </c>
      <c r="H3024" s="160">
        <v>0</v>
      </c>
      <c r="I3024" s="484">
        <v>0</v>
      </c>
      <c r="J3024" s="485">
        <v>0</v>
      </c>
      <c r="K3024" s="160">
        <v>0</v>
      </c>
      <c r="L3024" s="295">
        <f>I3024+J3024+K3024</f>
        <v>0</v>
      </c>
      <c r="M3024" s="12" t="str">
        <f t="shared" si="698"/>
        <v/>
      </c>
      <c r="N3024" s="13"/>
    </row>
    <row r="3025" spans="1:14" hidden="1">
      <c r="A3025" s="10"/>
      <c r="B3025" s="306"/>
      <c r="C3025" s="304">
        <v>560</v>
      </c>
      <c r="D3025" s="307" t="s">
        <v>190</v>
      </c>
      <c r="E3025" s="295">
        <f t="shared" si="701"/>
        <v>0</v>
      </c>
      <c r="F3025" s="158">
        <v>0</v>
      </c>
      <c r="G3025" s="159">
        <v>0</v>
      </c>
      <c r="H3025" s="1408">
        <v>0</v>
      </c>
      <c r="I3025" s="158">
        <v>0</v>
      </c>
      <c r="J3025" s="159">
        <v>0</v>
      </c>
      <c r="K3025" s="1408">
        <v>0</v>
      </c>
      <c r="L3025" s="295">
        <f t="shared" si="702"/>
        <v>0</v>
      </c>
      <c r="M3025" s="12" t="str">
        <f t="shared" si="698"/>
        <v/>
      </c>
      <c r="N3025" s="13"/>
    </row>
    <row r="3026" spans="1:14" hidden="1">
      <c r="A3026" s="10"/>
      <c r="B3026" s="306"/>
      <c r="C3026" s="304">
        <v>580</v>
      </c>
      <c r="D3026" s="305" t="s">
        <v>191</v>
      </c>
      <c r="E3026" s="295">
        <f t="shared" si="701"/>
        <v>0</v>
      </c>
      <c r="F3026" s="158">
        <v>0</v>
      </c>
      <c r="G3026" s="159">
        <v>0</v>
      </c>
      <c r="H3026" s="1408">
        <v>0</v>
      </c>
      <c r="I3026" s="158">
        <v>0</v>
      </c>
      <c r="J3026" s="159">
        <v>0</v>
      </c>
      <c r="K3026" s="1408">
        <v>0</v>
      </c>
      <c r="L3026" s="295">
        <f t="shared" si="702"/>
        <v>0</v>
      </c>
      <c r="M3026" s="12" t="str">
        <f t="shared" si="698"/>
        <v/>
      </c>
      <c r="N3026" s="13"/>
    </row>
    <row r="3027" spans="1:14" hidden="1">
      <c r="A3027" s="10"/>
      <c r="B3027" s="291"/>
      <c r="C3027" s="304">
        <v>588</v>
      </c>
      <c r="D3027" s="305" t="s">
        <v>857</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863" t="s">
        <v>193</v>
      </c>
      <c r="D3029" s="1864"/>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851" t="s">
        <v>194</v>
      </c>
      <c r="D3030" s="1852"/>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v>0</v>
      </c>
      <c r="G3031" s="153">
        <v>0</v>
      </c>
      <c r="H3031" s="1406">
        <v>0</v>
      </c>
      <c r="I3031" s="152">
        <v>0</v>
      </c>
      <c r="J3031" s="153">
        <v>0</v>
      </c>
      <c r="K3031" s="1406">
        <v>0</v>
      </c>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v>0</v>
      </c>
      <c r="G3032" s="159">
        <v>0</v>
      </c>
      <c r="H3032" s="1408">
        <v>0</v>
      </c>
      <c r="I3032" s="158">
        <v>0</v>
      </c>
      <c r="J3032" s="159">
        <v>0</v>
      </c>
      <c r="K3032" s="1408">
        <v>0</v>
      </c>
      <c r="L3032" s="295">
        <f t="shared" si="705"/>
        <v>0</v>
      </c>
      <c r="M3032" s="12" t="str">
        <f t="shared" si="698"/>
        <v/>
      </c>
      <c r="N3032" s="13"/>
    </row>
    <row r="3033" spans="1:14" hidden="1">
      <c r="A3033" s="23">
        <v>40</v>
      </c>
      <c r="B3033" s="292"/>
      <c r="C3033" s="293">
        <v>1013</v>
      </c>
      <c r="D3033" s="294" t="s">
        <v>197</v>
      </c>
      <c r="E3033" s="295">
        <f t="shared" si="704"/>
        <v>0</v>
      </c>
      <c r="F3033" s="158">
        <v>0</v>
      </c>
      <c r="G3033" s="159">
        <v>0</v>
      </c>
      <c r="H3033" s="1408">
        <v>0</v>
      </c>
      <c r="I3033" s="158">
        <v>0</v>
      </c>
      <c r="J3033" s="159">
        <v>0</v>
      </c>
      <c r="K3033" s="1408">
        <v>0</v>
      </c>
      <c r="L3033" s="295">
        <f t="shared" si="705"/>
        <v>0</v>
      </c>
      <c r="M3033" s="12" t="str">
        <f t="shared" si="698"/>
        <v/>
      </c>
      <c r="N3033" s="13"/>
    </row>
    <row r="3034" spans="1:14" hidden="1">
      <c r="A3034" s="23">
        <v>45</v>
      </c>
      <c r="B3034" s="292"/>
      <c r="C3034" s="293">
        <v>1014</v>
      </c>
      <c r="D3034" s="294" t="s">
        <v>198</v>
      </c>
      <c r="E3034" s="295">
        <f t="shared" si="704"/>
        <v>0</v>
      </c>
      <c r="F3034" s="158">
        <v>0</v>
      </c>
      <c r="G3034" s="159">
        <v>0</v>
      </c>
      <c r="H3034" s="1408">
        <v>0</v>
      </c>
      <c r="I3034" s="158">
        <v>0</v>
      </c>
      <c r="J3034" s="159">
        <v>0</v>
      </c>
      <c r="K3034" s="1408">
        <v>0</v>
      </c>
      <c r="L3034" s="295">
        <f t="shared" si="705"/>
        <v>0</v>
      </c>
      <c r="M3034" s="12" t="str">
        <f t="shared" si="698"/>
        <v/>
      </c>
      <c r="N3034" s="13"/>
    </row>
    <row r="3035" spans="1:14" hidden="1">
      <c r="A3035" s="23">
        <v>50</v>
      </c>
      <c r="B3035" s="292"/>
      <c r="C3035" s="293">
        <v>1015</v>
      </c>
      <c r="D3035" s="294" t="s">
        <v>199</v>
      </c>
      <c r="E3035" s="295">
        <f t="shared" si="704"/>
        <v>0</v>
      </c>
      <c r="F3035" s="158">
        <v>0</v>
      </c>
      <c r="G3035" s="159">
        <v>0</v>
      </c>
      <c r="H3035" s="1408">
        <v>0</v>
      </c>
      <c r="I3035" s="158">
        <v>0</v>
      </c>
      <c r="J3035" s="159">
        <v>0</v>
      </c>
      <c r="K3035" s="1408">
        <v>0</v>
      </c>
      <c r="L3035" s="295">
        <f t="shared" si="705"/>
        <v>0</v>
      </c>
      <c r="M3035" s="12" t="str">
        <f t="shared" si="698"/>
        <v/>
      </c>
      <c r="N3035" s="13"/>
    </row>
    <row r="3036" spans="1:14" hidden="1">
      <c r="A3036" s="23">
        <v>55</v>
      </c>
      <c r="B3036" s="292"/>
      <c r="C3036" s="312">
        <v>1016</v>
      </c>
      <c r="D3036" s="313" t="s">
        <v>200</v>
      </c>
      <c r="E3036" s="314">
        <f t="shared" si="704"/>
        <v>0</v>
      </c>
      <c r="F3036" s="164">
        <v>0</v>
      </c>
      <c r="G3036" s="165">
        <v>0</v>
      </c>
      <c r="H3036" s="1407">
        <v>0</v>
      </c>
      <c r="I3036" s="164">
        <v>0</v>
      </c>
      <c r="J3036" s="165">
        <v>0</v>
      </c>
      <c r="K3036" s="1407">
        <v>0</v>
      </c>
      <c r="L3036" s="314">
        <f t="shared" si="705"/>
        <v>0</v>
      </c>
      <c r="M3036" s="12" t="str">
        <f t="shared" si="698"/>
        <v/>
      </c>
      <c r="N3036" s="13"/>
    </row>
    <row r="3037" spans="1:14" hidden="1">
      <c r="A3037" s="23">
        <v>60</v>
      </c>
      <c r="B3037" s="278"/>
      <c r="C3037" s="318">
        <v>1020</v>
      </c>
      <c r="D3037" s="319" t="s">
        <v>201</v>
      </c>
      <c r="E3037" s="320">
        <f t="shared" si="704"/>
        <v>0</v>
      </c>
      <c r="F3037" s="450">
        <v>0</v>
      </c>
      <c r="G3037" s="451">
        <v>0</v>
      </c>
      <c r="H3037" s="1416">
        <v>0</v>
      </c>
      <c r="I3037" s="450">
        <v>0</v>
      </c>
      <c r="J3037" s="451">
        <v>0</v>
      </c>
      <c r="K3037" s="1416">
        <v>0</v>
      </c>
      <c r="L3037" s="320">
        <f t="shared" si="705"/>
        <v>0</v>
      </c>
      <c r="M3037" s="12" t="str">
        <f t="shared" si="698"/>
        <v/>
      </c>
      <c r="N3037" s="13"/>
    </row>
    <row r="3038" spans="1:14" hidden="1">
      <c r="A3038" s="22">
        <v>65</v>
      </c>
      <c r="B3038" s="292"/>
      <c r="C3038" s="324">
        <v>1030</v>
      </c>
      <c r="D3038" s="325" t="s">
        <v>202</v>
      </c>
      <c r="E3038" s="326">
        <f t="shared" si="704"/>
        <v>0</v>
      </c>
      <c r="F3038" s="445">
        <v>0</v>
      </c>
      <c r="G3038" s="446">
        <v>0</v>
      </c>
      <c r="H3038" s="1413">
        <v>0</v>
      </c>
      <c r="I3038" s="445">
        <v>0</v>
      </c>
      <c r="J3038" s="446">
        <v>0</v>
      </c>
      <c r="K3038" s="1413">
        <v>0</v>
      </c>
      <c r="L3038" s="326">
        <f t="shared" si="705"/>
        <v>0</v>
      </c>
      <c r="M3038" s="12" t="str">
        <f t="shared" si="698"/>
        <v/>
      </c>
      <c r="N3038" s="13"/>
    </row>
    <row r="3039" spans="1:14" hidden="1">
      <c r="A3039" s="23">
        <v>70</v>
      </c>
      <c r="B3039" s="292"/>
      <c r="C3039" s="318">
        <v>1051</v>
      </c>
      <c r="D3039" s="331" t="s">
        <v>203</v>
      </c>
      <c r="E3039" s="320">
        <f t="shared" si="704"/>
        <v>0</v>
      </c>
      <c r="F3039" s="450">
        <v>0</v>
      </c>
      <c r="G3039" s="451">
        <v>0</v>
      </c>
      <c r="H3039" s="1416">
        <v>0</v>
      </c>
      <c r="I3039" s="450">
        <v>0</v>
      </c>
      <c r="J3039" s="451">
        <v>0</v>
      </c>
      <c r="K3039" s="1416">
        <v>0</v>
      </c>
      <c r="L3039" s="320">
        <f t="shared" si="705"/>
        <v>0</v>
      </c>
      <c r="M3039" s="12" t="str">
        <f t="shared" si="698"/>
        <v/>
      </c>
      <c r="N3039" s="13"/>
    </row>
    <row r="3040" spans="1:14" hidden="1">
      <c r="A3040" s="23">
        <v>75</v>
      </c>
      <c r="B3040" s="292"/>
      <c r="C3040" s="293">
        <v>1052</v>
      </c>
      <c r="D3040" s="294" t="s">
        <v>204</v>
      </c>
      <c r="E3040" s="295">
        <f t="shared" si="704"/>
        <v>0</v>
      </c>
      <c r="F3040" s="158">
        <v>0</v>
      </c>
      <c r="G3040" s="159"/>
      <c r="H3040" s="1408"/>
      <c r="I3040" s="158">
        <v>0</v>
      </c>
      <c r="J3040" s="159"/>
      <c r="K3040" s="1408"/>
      <c r="L3040" s="295">
        <f t="shared" si="705"/>
        <v>0</v>
      </c>
      <c r="M3040" s="12" t="str">
        <f t="shared" si="698"/>
        <v/>
      </c>
      <c r="N3040" s="13"/>
    </row>
    <row r="3041" spans="1:14" hidden="1">
      <c r="A3041" s="23">
        <v>80</v>
      </c>
      <c r="B3041" s="292"/>
      <c r="C3041" s="324">
        <v>1053</v>
      </c>
      <c r="D3041" s="325" t="s">
        <v>858</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v>0</v>
      </c>
      <c r="G3042" s="451">
        <v>0</v>
      </c>
      <c r="H3042" s="1416">
        <v>0</v>
      </c>
      <c r="I3042" s="450">
        <v>0</v>
      </c>
      <c r="J3042" s="451">
        <v>0</v>
      </c>
      <c r="K3042" s="1416">
        <v>0</v>
      </c>
      <c r="L3042" s="320">
        <f t="shared" si="705"/>
        <v>0</v>
      </c>
      <c r="M3042" s="12" t="str">
        <f t="shared" si="698"/>
        <v/>
      </c>
      <c r="N3042" s="13"/>
    </row>
    <row r="3043" spans="1:14" hidden="1">
      <c r="A3043" s="23">
        <v>85</v>
      </c>
      <c r="B3043" s="292"/>
      <c r="C3043" s="324">
        <v>1063</v>
      </c>
      <c r="D3043" s="332" t="s">
        <v>786</v>
      </c>
      <c r="E3043" s="326">
        <f t="shared" si="704"/>
        <v>0</v>
      </c>
      <c r="F3043" s="445">
        <v>0</v>
      </c>
      <c r="G3043" s="446">
        <v>0</v>
      </c>
      <c r="H3043" s="1413">
        <v>0</v>
      </c>
      <c r="I3043" s="445">
        <v>0</v>
      </c>
      <c r="J3043" s="446">
        <v>0</v>
      </c>
      <c r="K3043" s="1413">
        <v>0</v>
      </c>
      <c r="L3043" s="326">
        <f t="shared" si="705"/>
        <v>0</v>
      </c>
      <c r="M3043" s="12" t="str">
        <f t="shared" si="698"/>
        <v/>
      </c>
      <c r="N3043" s="13"/>
    </row>
    <row r="3044" spans="1:14" hidden="1">
      <c r="A3044" s="23">
        <v>90</v>
      </c>
      <c r="B3044" s="292"/>
      <c r="C3044" s="333">
        <v>1069</v>
      </c>
      <c r="D3044" s="334" t="s">
        <v>206</v>
      </c>
      <c r="E3044" s="335">
        <f t="shared" si="704"/>
        <v>0</v>
      </c>
      <c r="F3044" s="589">
        <v>0</v>
      </c>
      <c r="G3044" s="590">
        <v>0</v>
      </c>
      <c r="H3044" s="1415">
        <v>0</v>
      </c>
      <c r="I3044" s="589">
        <v>0</v>
      </c>
      <c r="J3044" s="590">
        <v>0</v>
      </c>
      <c r="K3044" s="1415">
        <v>0</v>
      </c>
      <c r="L3044" s="335">
        <f t="shared" si="705"/>
        <v>0</v>
      </c>
      <c r="M3044" s="12" t="str">
        <f t="shared" si="698"/>
        <v/>
      </c>
      <c r="N3044" s="13"/>
    </row>
    <row r="3045" spans="1:14" hidden="1">
      <c r="A3045" s="23">
        <v>90</v>
      </c>
      <c r="B3045" s="278"/>
      <c r="C3045" s="318">
        <v>1091</v>
      </c>
      <c r="D3045" s="331" t="s">
        <v>894</v>
      </c>
      <c r="E3045" s="320">
        <f t="shared" si="704"/>
        <v>0</v>
      </c>
      <c r="F3045" s="450">
        <v>0</v>
      </c>
      <c r="G3045" s="451">
        <v>0</v>
      </c>
      <c r="H3045" s="1416">
        <v>0</v>
      </c>
      <c r="I3045" s="450">
        <v>0</v>
      </c>
      <c r="J3045" s="451">
        <v>0</v>
      </c>
      <c r="K3045" s="1416">
        <v>0</v>
      </c>
      <c r="L3045" s="320">
        <f t="shared" si="705"/>
        <v>0</v>
      </c>
      <c r="M3045" s="12" t="str">
        <f t="shared" si="698"/>
        <v/>
      </c>
      <c r="N3045" s="13"/>
    </row>
    <row r="3046" spans="1:14" hidden="1">
      <c r="A3046" s="22">
        <v>115</v>
      </c>
      <c r="B3046" s="292"/>
      <c r="C3046" s="293">
        <v>1092</v>
      </c>
      <c r="D3046" s="294" t="s">
        <v>298</v>
      </c>
      <c r="E3046" s="295">
        <f t="shared" si="704"/>
        <v>0</v>
      </c>
      <c r="F3046" s="158">
        <v>0</v>
      </c>
      <c r="G3046" s="159">
        <v>0</v>
      </c>
      <c r="H3046" s="1408">
        <v>0</v>
      </c>
      <c r="I3046" s="158">
        <v>0</v>
      </c>
      <c r="J3046" s="159">
        <v>0</v>
      </c>
      <c r="K3046" s="1408">
        <v>0</v>
      </c>
      <c r="L3046" s="295">
        <f t="shared" si="705"/>
        <v>0</v>
      </c>
      <c r="M3046" s="12" t="str">
        <f t="shared" si="698"/>
        <v/>
      </c>
      <c r="N3046" s="13"/>
    </row>
    <row r="3047" spans="1:14" hidden="1">
      <c r="A3047" s="22">
        <v>125</v>
      </c>
      <c r="B3047" s="292"/>
      <c r="C3047" s="285">
        <v>1098</v>
      </c>
      <c r="D3047" s="339" t="s">
        <v>207</v>
      </c>
      <c r="E3047" s="287">
        <f t="shared" si="704"/>
        <v>0</v>
      </c>
      <c r="F3047" s="173">
        <v>0</v>
      </c>
      <c r="G3047" s="174">
        <v>0</v>
      </c>
      <c r="H3047" s="1409">
        <v>0</v>
      </c>
      <c r="I3047" s="173">
        <v>0</v>
      </c>
      <c r="J3047" s="174">
        <v>0</v>
      </c>
      <c r="K3047" s="1409">
        <v>0</v>
      </c>
      <c r="L3047" s="287">
        <f t="shared" si="705"/>
        <v>0</v>
      </c>
      <c r="M3047" s="12" t="str">
        <f t="shared" si="698"/>
        <v/>
      </c>
      <c r="N3047" s="13"/>
    </row>
    <row r="3048" spans="1:14" hidden="1">
      <c r="A3048" s="23">
        <v>130</v>
      </c>
      <c r="B3048" s="272">
        <v>1900</v>
      </c>
      <c r="C3048" s="1845" t="s">
        <v>265</v>
      </c>
      <c r="D3048" s="1846"/>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895</v>
      </c>
      <c r="E3049" s="281">
        <f>F3049+G3049+H3049</f>
        <v>0</v>
      </c>
      <c r="F3049" s="152">
        <v>0</v>
      </c>
      <c r="G3049" s="153">
        <v>0</v>
      </c>
      <c r="H3049" s="1406">
        <v>0</v>
      </c>
      <c r="I3049" s="152">
        <v>0</v>
      </c>
      <c r="J3049" s="153">
        <v>0</v>
      </c>
      <c r="K3049" s="1406">
        <v>0</v>
      </c>
      <c r="L3049" s="281">
        <f>I3049+J3049+K3049</f>
        <v>0</v>
      </c>
      <c r="M3049" s="12" t="str">
        <f t="shared" si="698"/>
        <v/>
      </c>
      <c r="N3049" s="13"/>
    </row>
    <row r="3050" spans="1:14" hidden="1">
      <c r="A3050" s="23">
        <v>140</v>
      </c>
      <c r="B3050" s="341"/>
      <c r="C3050" s="293">
        <v>1981</v>
      </c>
      <c r="D3050" s="342" t="s">
        <v>896</v>
      </c>
      <c r="E3050" s="295">
        <f>F3050+G3050+H3050</f>
        <v>0</v>
      </c>
      <c r="F3050" s="158">
        <v>0</v>
      </c>
      <c r="G3050" s="159">
        <v>0</v>
      </c>
      <c r="H3050" s="1408">
        <v>0</v>
      </c>
      <c r="I3050" s="158">
        <v>0</v>
      </c>
      <c r="J3050" s="159">
        <v>0</v>
      </c>
      <c r="K3050" s="1408">
        <v>0</v>
      </c>
      <c r="L3050" s="295">
        <f>I3050+J3050+K3050</f>
        <v>0</v>
      </c>
      <c r="M3050" s="12" t="str">
        <f t="shared" si="698"/>
        <v/>
      </c>
      <c r="N3050" s="13"/>
    </row>
    <row r="3051" spans="1:14" hidden="1">
      <c r="A3051" s="23">
        <v>145</v>
      </c>
      <c r="B3051" s="292"/>
      <c r="C3051" s="285">
        <v>1991</v>
      </c>
      <c r="D3051" s="343" t="s">
        <v>897</v>
      </c>
      <c r="E3051" s="287">
        <f>F3051+G3051+H3051</f>
        <v>0</v>
      </c>
      <c r="F3051" s="173"/>
      <c r="G3051" s="174">
        <v>0</v>
      </c>
      <c r="H3051" s="1409">
        <v>0</v>
      </c>
      <c r="I3051" s="173"/>
      <c r="J3051" s="174">
        <v>0</v>
      </c>
      <c r="K3051" s="1409">
        <v>0</v>
      </c>
      <c r="L3051" s="287">
        <f>I3051+J3051+K3051</f>
        <v>0</v>
      </c>
      <c r="M3051" s="12" t="str">
        <f t="shared" si="698"/>
        <v/>
      </c>
      <c r="N3051" s="13"/>
    </row>
    <row r="3052" spans="1:14" hidden="1">
      <c r="A3052" s="23">
        <v>150</v>
      </c>
      <c r="B3052" s="272">
        <v>2100</v>
      </c>
      <c r="C3052" s="1845" t="s">
        <v>707</v>
      </c>
      <c r="D3052" s="1846"/>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v>0</v>
      </c>
      <c r="G3053" s="153">
        <v>0</v>
      </c>
      <c r="H3053" s="1406">
        <v>0</v>
      </c>
      <c r="I3053" s="152">
        <v>0</v>
      </c>
      <c r="J3053" s="153">
        <v>0</v>
      </c>
      <c r="K3053" s="1406">
        <v>0</v>
      </c>
      <c r="L3053" s="281">
        <f>I3053+J3053+K3053</f>
        <v>0</v>
      </c>
      <c r="M3053" s="12" t="str">
        <f t="shared" si="698"/>
        <v/>
      </c>
      <c r="N3053" s="13"/>
    </row>
    <row r="3054" spans="1:14" hidden="1">
      <c r="A3054" s="23">
        <v>160</v>
      </c>
      <c r="B3054" s="341"/>
      <c r="C3054" s="293">
        <v>2120</v>
      </c>
      <c r="D3054" s="300" t="s">
        <v>209</v>
      </c>
      <c r="E3054" s="295">
        <f>F3054+G3054+H3054</f>
        <v>0</v>
      </c>
      <c r="F3054" s="158">
        <v>0</v>
      </c>
      <c r="G3054" s="159">
        <v>0</v>
      </c>
      <c r="H3054" s="1408">
        <v>0</v>
      </c>
      <c r="I3054" s="158">
        <v>0</v>
      </c>
      <c r="J3054" s="159">
        <v>0</v>
      </c>
      <c r="K3054" s="1408">
        <v>0</v>
      </c>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v>0</v>
      </c>
      <c r="G3057" s="174">
        <v>0</v>
      </c>
      <c r="H3057" s="1409">
        <v>0</v>
      </c>
      <c r="I3057" s="173">
        <v>0</v>
      </c>
      <c r="J3057" s="174">
        <v>0</v>
      </c>
      <c r="K3057" s="1409">
        <v>0</v>
      </c>
      <c r="L3057" s="287">
        <f>I3057+J3057+K3057</f>
        <v>0</v>
      </c>
      <c r="M3057" s="12" t="str">
        <f t="shared" si="698"/>
        <v/>
      </c>
      <c r="N3057" s="13"/>
    </row>
    <row r="3058" spans="1:14" hidden="1">
      <c r="A3058" s="23">
        <v>185</v>
      </c>
      <c r="B3058" s="272">
        <v>2200</v>
      </c>
      <c r="C3058" s="1845" t="s">
        <v>213</v>
      </c>
      <c r="D3058" s="1846"/>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299</v>
      </c>
      <c r="E3059" s="281">
        <f>F3059+G3059+H3059</f>
        <v>0</v>
      </c>
      <c r="F3059" s="152">
        <v>0</v>
      </c>
      <c r="G3059" s="153">
        <v>0</v>
      </c>
      <c r="H3059" s="1406">
        <v>0</v>
      </c>
      <c r="I3059" s="152">
        <v>0</v>
      </c>
      <c r="J3059" s="153">
        <v>0</v>
      </c>
      <c r="K3059" s="1406">
        <v>0</v>
      </c>
      <c r="L3059" s="281">
        <f>I3059+J3059+K3059</f>
        <v>0</v>
      </c>
      <c r="M3059" s="12" t="str">
        <f t="shared" si="698"/>
        <v/>
      </c>
      <c r="N3059" s="13"/>
    </row>
    <row r="3060" spans="1:14" hidden="1">
      <c r="A3060" s="23">
        <v>200</v>
      </c>
      <c r="B3060" s="292"/>
      <c r="C3060" s="285">
        <v>2224</v>
      </c>
      <c r="D3060" s="286" t="s">
        <v>214</v>
      </c>
      <c r="E3060" s="287">
        <f>F3060+G3060+H3060</f>
        <v>0</v>
      </c>
      <c r="F3060" s="173">
        <v>0</v>
      </c>
      <c r="G3060" s="174">
        <v>0</v>
      </c>
      <c r="H3060" s="1409">
        <v>0</v>
      </c>
      <c r="I3060" s="173">
        <v>0</v>
      </c>
      <c r="J3060" s="174">
        <v>0</v>
      </c>
      <c r="K3060" s="1409">
        <v>0</v>
      </c>
      <c r="L3060" s="287">
        <f>I3060+J3060+K3060</f>
        <v>0</v>
      </c>
      <c r="M3060" s="12" t="str">
        <f t="shared" si="698"/>
        <v/>
      </c>
      <c r="N3060" s="13"/>
    </row>
    <row r="3061" spans="1:14" hidden="1">
      <c r="A3061" s="23">
        <v>200</v>
      </c>
      <c r="B3061" s="272">
        <v>2500</v>
      </c>
      <c r="C3061" s="1845" t="s">
        <v>215</v>
      </c>
      <c r="D3061" s="1846"/>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849" t="s">
        <v>216</v>
      </c>
      <c r="D3062" s="1850"/>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849" t="s">
        <v>217</v>
      </c>
      <c r="D3063" s="1850"/>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849" t="s">
        <v>1643</v>
      </c>
      <c r="D3064" s="1850"/>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2078</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2079</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2080</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845" t="s">
        <v>218</v>
      </c>
      <c r="D3068" s="1846"/>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1935</v>
      </c>
      <c r="E3069" s="281">
        <f>F3069+G3069+H3069</f>
        <v>0</v>
      </c>
      <c r="F3069" s="152">
        <v>0</v>
      </c>
      <c r="G3069" s="153"/>
      <c r="H3069" s="1406"/>
      <c r="I3069" s="152">
        <v>0</v>
      </c>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1954</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1985</v>
      </c>
      <c r="D3077" s="1759"/>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701</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2081</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1996</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845" t="s">
        <v>227</v>
      </c>
      <c r="D3083" s="1846"/>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845" t="s">
        <v>228</v>
      </c>
      <c r="D3084" s="1846"/>
      <c r="E3084" s="310">
        <f t="shared" si="715"/>
        <v>0</v>
      </c>
      <c r="F3084" s="1410">
        <v>0</v>
      </c>
      <c r="G3084" s="1411">
        <v>0</v>
      </c>
      <c r="H3084" s="1412">
        <v>0</v>
      </c>
      <c r="I3084" s="1410">
        <v>0</v>
      </c>
      <c r="J3084" s="1411">
        <v>0</v>
      </c>
      <c r="K3084" s="1412">
        <v>0</v>
      </c>
      <c r="L3084" s="310">
        <f t="shared" si="716"/>
        <v>0</v>
      </c>
      <c r="M3084" s="12" t="str">
        <f t="shared" si="714"/>
        <v/>
      </c>
      <c r="N3084" s="13"/>
    </row>
    <row r="3085" spans="1:14" hidden="1">
      <c r="A3085" s="22">
        <v>350</v>
      </c>
      <c r="B3085" s="272">
        <v>4100</v>
      </c>
      <c r="C3085" s="1845" t="s">
        <v>229</v>
      </c>
      <c r="D3085" s="1846"/>
      <c r="E3085" s="310">
        <f t="shared" si="715"/>
        <v>0</v>
      </c>
      <c r="F3085" s="1459">
        <v>0</v>
      </c>
      <c r="G3085" s="1459">
        <v>0</v>
      </c>
      <c r="H3085" s="1460">
        <v>0</v>
      </c>
      <c r="I3085" s="1606">
        <v>0</v>
      </c>
      <c r="J3085" s="1459">
        <v>0</v>
      </c>
      <c r="K3085" s="1459">
        <v>0</v>
      </c>
      <c r="L3085" s="310">
        <f t="shared" si="716"/>
        <v>0</v>
      </c>
      <c r="M3085" s="12" t="str">
        <f t="shared" si="714"/>
        <v/>
      </c>
      <c r="N3085" s="13"/>
    </row>
    <row r="3086" spans="1:14" hidden="1">
      <c r="A3086" s="23">
        <v>355</v>
      </c>
      <c r="B3086" s="272">
        <v>4200</v>
      </c>
      <c r="C3086" s="1845" t="s">
        <v>230</v>
      </c>
      <c r="D3086" s="1846"/>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v>0</v>
      </c>
      <c r="G3089" s="159">
        <v>0</v>
      </c>
      <c r="H3089" s="1408">
        <v>0</v>
      </c>
      <c r="I3089" s="158">
        <v>0</v>
      </c>
      <c r="J3089" s="159">
        <v>0</v>
      </c>
      <c r="K3089" s="1408">
        <v>0</v>
      </c>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v>0</v>
      </c>
      <c r="G3092" s="174">
        <v>0</v>
      </c>
      <c r="H3092" s="1409">
        <v>0</v>
      </c>
      <c r="I3092" s="173">
        <v>0</v>
      </c>
      <c r="J3092" s="174">
        <v>0</v>
      </c>
      <c r="K3092" s="1409">
        <v>0</v>
      </c>
      <c r="L3092" s="287">
        <f t="shared" si="719"/>
        <v>0</v>
      </c>
      <c r="M3092" s="12" t="str">
        <f t="shared" si="714"/>
        <v/>
      </c>
      <c r="N3092" s="13"/>
    </row>
    <row r="3093" spans="1:14" hidden="1">
      <c r="A3093" s="23">
        <v>395</v>
      </c>
      <c r="B3093" s="272">
        <v>4300</v>
      </c>
      <c r="C3093" s="1845" t="s">
        <v>1644</v>
      </c>
      <c r="D3093" s="1846"/>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v>0</v>
      </c>
      <c r="G3094" s="153">
        <v>0</v>
      </c>
      <c r="H3094" s="1406">
        <v>0</v>
      </c>
      <c r="I3094" s="152">
        <v>0</v>
      </c>
      <c r="J3094" s="153">
        <v>0</v>
      </c>
      <c r="K3094" s="1406">
        <v>0</v>
      </c>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845" t="s">
        <v>1641</v>
      </c>
      <c r="D3097" s="1846"/>
      <c r="E3097" s="310">
        <f t="shared" si="721"/>
        <v>0</v>
      </c>
      <c r="F3097" s="1410">
        <v>0</v>
      </c>
      <c r="G3097" s="1411">
        <v>0</v>
      </c>
      <c r="H3097" s="1412">
        <v>0</v>
      </c>
      <c r="I3097" s="1410">
        <v>0</v>
      </c>
      <c r="J3097" s="1411">
        <v>0</v>
      </c>
      <c r="K3097" s="1412">
        <v>0</v>
      </c>
      <c r="L3097" s="310">
        <f t="shared" si="722"/>
        <v>0</v>
      </c>
      <c r="M3097" s="12" t="str">
        <f t="shared" si="714"/>
        <v/>
      </c>
      <c r="N3097" s="13"/>
    </row>
    <row r="3098" spans="1:14" hidden="1">
      <c r="A3098" s="14">
        <v>401</v>
      </c>
      <c r="B3098" s="272">
        <v>4500</v>
      </c>
      <c r="C3098" s="1845" t="s">
        <v>1642</v>
      </c>
      <c r="D3098" s="1846"/>
      <c r="E3098" s="310">
        <f t="shared" si="721"/>
        <v>0</v>
      </c>
      <c r="F3098" s="1410">
        <v>0</v>
      </c>
      <c r="G3098" s="1411">
        <v>0</v>
      </c>
      <c r="H3098" s="1412">
        <v>0</v>
      </c>
      <c r="I3098" s="1410">
        <v>0</v>
      </c>
      <c r="J3098" s="1411">
        <v>0</v>
      </c>
      <c r="K3098" s="1412">
        <v>0</v>
      </c>
      <c r="L3098" s="310">
        <f t="shared" si="722"/>
        <v>0</v>
      </c>
      <c r="M3098" s="12" t="str">
        <f t="shared" si="714"/>
        <v/>
      </c>
      <c r="N3098" s="13"/>
    </row>
    <row r="3099" spans="1:14" hidden="1">
      <c r="A3099" s="40">
        <v>404</v>
      </c>
      <c r="B3099" s="272">
        <v>4600</v>
      </c>
      <c r="C3099" s="1849" t="s">
        <v>240</v>
      </c>
      <c r="D3099" s="1850"/>
      <c r="E3099" s="310">
        <f t="shared" si="721"/>
        <v>0</v>
      </c>
      <c r="F3099" s="1410">
        <v>0</v>
      </c>
      <c r="G3099" s="1411">
        <v>0</v>
      </c>
      <c r="H3099" s="1412">
        <v>0</v>
      </c>
      <c r="I3099" s="1410">
        <v>0</v>
      </c>
      <c r="J3099" s="1411">
        <v>0</v>
      </c>
      <c r="K3099" s="1412">
        <v>0</v>
      </c>
      <c r="L3099" s="310">
        <f t="shared" si="722"/>
        <v>0</v>
      </c>
      <c r="M3099" s="12" t="str">
        <f t="shared" si="714"/>
        <v/>
      </c>
      <c r="N3099" s="13"/>
    </row>
    <row r="3100" spans="1:14" hidden="1">
      <c r="A3100" s="40">
        <v>404</v>
      </c>
      <c r="B3100" s="272">
        <v>4900</v>
      </c>
      <c r="C3100" s="1845" t="s">
        <v>266</v>
      </c>
      <c r="D3100" s="1846"/>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267</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268</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843" t="s">
        <v>241</v>
      </c>
      <c r="D3103" s="1844"/>
      <c r="E3103" s="310">
        <f>F3103+G3103+H3103</f>
        <v>0</v>
      </c>
      <c r="F3103" s="1410">
        <v>0</v>
      </c>
      <c r="G3103" s="1411">
        <v>0</v>
      </c>
      <c r="H3103" s="1412">
        <v>0</v>
      </c>
      <c r="I3103" s="1410">
        <v>0</v>
      </c>
      <c r="J3103" s="1411">
        <v>0</v>
      </c>
      <c r="K3103" s="1412">
        <v>0</v>
      </c>
      <c r="L3103" s="310">
        <f>I3103+J3103+K3103</f>
        <v>0</v>
      </c>
      <c r="M3103" s="12" t="str">
        <f t="shared" si="714"/>
        <v/>
      </c>
      <c r="N3103" s="13"/>
    </row>
    <row r="3104" spans="1:14" hidden="1">
      <c r="A3104" s="23">
        <v>500</v>
      </c>
      <c r="B3104" s="365">
        <v>5200</v>
      </c>
      <c r="C3104" s="1843" t="s">
        <v>242</v>
      </c>
      <c r="D3104" s="1844"/>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v>0</v>
      </c>
      <c r="G3105" s="153">
        <v>0</v>
      </c>
      <c r="H3105" s="1406">
        <v>0</v>
      </c>
      <c r="I3105" s="152">
        <v>0</v>
      </c>
      <c r="J3105" s="153">
        <v>0</v>
      </c>
      <c r="K3105" s="1406">
        <v>0</v>
      </c>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v>0</v>
      </c>
      <c r="G3106" s="159">
        <v>0</v>
      </c>
      <c r="H3106" s="1408">
        <v>0</v>
      </c>
      <c r="I3106" s="158">
        <v>0</v>
      </c>
      <c r="J3106" s="159">
        <v>0</v>
      </c>
      <c r="K3106" s="1408">
        <v>0</v>
      </c>
      <c r="L3106" s="295">
        <f t="shared" si="726"/>
        <v>0</v>
      </c>
      <c r="M3106" s="12" t="str">
        <f t="shared" si="714"/>
        <v/>
      </c>
      <c r="N3106" s="13"/>
    </row>
    <row r="3107" spans="1:14" hidden="1">
      <c r="A3107" s="23">
        <v>515</v>
      </c>
      <c r="B3107" s="366"/>
      <c r="C3107" s="369">
        <v>5203</v>
      </c>
      <c r="D3107" s="370" t="s">
        <v>608</v>
      </c>
      <c r="E3107" s="295">
        <f t="shared" si="725"/>
        <v>0</v>
      </c>
      <c r="F3107" s="158">
        <v>0</v>
      </c>
      <c r="G3107" s="159">
        <v>0</v>
      </c>
      <c r="H3107" s="1408">
        <v>0</v>
      </c>
      <c r="I3107" s="158">
        <v>0</v>
      </c>
      <c r="J3107" s="159">
        <v>0</v>
      </c>
      <c r="K3107" s="1408">
        <v>0</v>
      </c>
      <c r="L3107" s="295">
        <f t="shared" si="726"/>
        <v>0</v>
      </c>
      <c r="M3107" s="12" t="str">
        <f t="shared" si="714"/>
        <v/>
      </c>
      <c r="N3107" s="13"/>
    </row>
    <row r="3108" spans="1:14" hidden="1">
      <c r="A3108" s="23">
        <v>520</v>
      </c>
      <c r="B3108" s="366"/>
      <c r="C3108" s="369">
        <v>5204</v>
      </c>
      <c r="D3108" s="370" t="s">
        <v>609</v>
      </c>
      <c r="E3108" s="295">
        <f t="shared" si="725"/>
        <v>0</v>
      </c>
      <c r="F3108" s="158">
        <v>0</v>
      </c>
      <c r="G3108" s="159">
        <v>0</v>
      </c>
      <c r="H3108" s="1408">
        <v>0</v>
      </c>
      <c r="I3108" s="158">
        <v>0</v>
      </c>
      <c r="J3108" s="159">
        <v>0</v>
      </c>
      <c r="K3108" s="1408">
        <v>0</v>
      </c>
      <c r="L3108" s="295">
        <f t="shared" si="726"/>
        <v>0</v>
      </c>
      <c r="M3108" s="12" t="str">
        <f t="shared" si="714"/>
        <v/>
      </c>
      <c r="N3108" s="13"/>
    </row>
    <row r="3109" spans="1:14" hidden="1">
      <c r="A3109" s="23">
        <v>525</v>
      </c>
      <c r="B3109" s="366"/>
      <c r="C3109" s="369">
        <v>5205</v>
      </c>
      <c r="D3109" s="370" t="s">
        <v>610</v>
      </c>
      <c r="E3109" s="295">
        <f t="shared" si="725"/>
        <v>0</v>
      </c>
      <c r="F3109" s="158">
        <v>0</v>
      </c>
      <c r="G3109" s="159">
        <v>0</v>
      </c>
      <c r="H3109" s="1408">
        <v>0</v>
      </c>
      <c r="I3109" s="158">
        <v>0</v>
      </c>
      <c r="J3109" s="159">
        <v>0</v>
      </c>
      <c r="K3109" s="1408">
        <v>0</v>
      </c>
      <c r="L3109" s="295">
        <f t="shared" si="726"/>
        <v>0</v>
      </c>
      <c r="M3109" s="12" t="str">
        <f t="shared" si="714"/>
        <v/>
      </c>
      <c r="N3109" s="13"/>
    </row>
    <row r="3110" spans="1:14" hidden="1">
      <c r="A3110" s="22">
        <v>635</v>
      </c>
      <c r="B3110" s="366"/>
      <c r="C3110" s="369">
        <v>5206</v>
      </c>
      <c r="D3110" s="370" t="s">
        <v>611</v>
      </c>
      <c r="E3110" s="295">
        <f t="shared" si="725"/>
        <v>0</v>
      </c>
      <c r="F3110" s="158">
        <v>0</v>
      </c>
      <c r="G3110" s="159">
        <v>0</v>
      </c>
      <c r="H3110" s="1408">
        <v>0</v>
      </c>
      <c r="I3110" s="158">
        <v>0</v>
      </c>
      <c r="J3110" s="159">
        <v>0</v>
      </c>
      <c r="K3110" s="1408">
        <v>0</v>
      </c>
      <c r="L3110" s="295">
        <f t="shared" si="726"/>
        <v>0</v>
      </c>
      <c r="M3110" s="12" t="str">
        <f t="shared" si="714"/>
        <v/>
      </c>
      <c r="N3110" s="13"/>
    </row>
    <row r="3111" spans="1:14" hidden="1">
      <c r="A3111" s="23">
        <v>640</v>
      </c>
      <c r="B3111" s="366"/>
      <c r="C3111" s="371">
        <v>5219</v>
      </c>
      <c r="D3111" s="372" t="s">
        <v>612</v>
      </c>
      <c r="E3111" s="287">
        <f t="shared" si="725"/>
        <v>0</v>
      </c>
      <c r="F3111" s="173">
        <v>0</v>
      </c>
      <c r="G3111" s="174">
        <v>0</v>
      </c>
      <c r="H3111" s="1409">
        <v>0</v>
      </c>
      <c r="I3111" s="173">
        <v>0</v>
      </c>
      <c r="J3111" s="174">
        <v>0</v>
      </c>
      <c r="K3111" s="1409">
        <v>0</v>
      </c>
      <c r="L3111" s="287">
        <f t="shared" si="726"/>
        <v>0</v>
      </c>
      <c r="M3111" s="12" t="str">
        <f t="shared" si="714"/>
        <v/>
      </c>
      <c r="N3111" s="13"/>
    </row>
    <row r="3112" spans="1:14" hidden="1">
      <c r="A3112" s="23">
        <v>645</v>
      </c>
      <c r="B3112" s="365">
        <v>5300</v>
      </c>
      <c r="C3112" s="1843" t="s">
        <v>613</v>
      </c>
      <c r="D3112" s="1844"/>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300</v>
      </c>
      <c r="E3113" s="281">
        <f>F3113+G3113+H3113</f>
        <v>0</v>
      </c>
      <c r="F3113" s="152">
        <v>0</v>
      </c>
      <c r="G3113" s="153">
        <v>0</v>
      </c>
      <c r="H3113" s="1406">
        <v>0</v>
      </c>
      <c r="I3113" s="152">
        <v>0</v>
      </c>
      <c r="J3113" s="153">
        <v>0</v>
      </c>
      <c r="K3113" s="1406">
        <v>0</v>
      </c>
      <c r="L3113" s="281">
        <f>I3113+J3113+K3113</f>
        <v>0</v>
      </c>
      <c r="M3113" s="12" t="str">
        <f t="shared" si="714"/>
        <v/>
      </c>
      <c r="N3113" s="13"/>
    </row>
    <row r="3114" spans="1:14" hidden="1">
      <c r="A3114" s="22">
        <v>655</v>
      </c>
      <c r="B3114" s="366"/>
      <c r="C3114" s="371">
        <v>5309</v>
      </c>
      <c r="D3114" s="372" t="s">
        <v>614</v>
      </c>
      <c r="E3114" s="287">
        <f>F3114+G3114+H3114</f>
        <v>0</v>
      </c>
      <c r="F3114" s="173">
        <v>0</v>
      </c>
      <c r="G3114" s="174">
        <v>0</v>
      </c>
      <c r="H3114" s="1409">
        <v>0</v>
      </c>
      <c r="I3114" s="173">
        <v>0</v>
      </c>
      <c r="J3114" s="174">
        <v>0</v>
      </c>
      <c r="K3114" s="1409">
        <v>0</v>
      </c>
      <c r="L3114" s="287">
        <f>I3114+J3114+K3114</f>
        <v>0</v>
      </c>
      <c r="M3114" s="12" t="str">
        <f t="shared" si="714"/>
        <v/>
      </c>
      <c r="N3114" s="13"/>
    </row>
    <row r="3115" spans="1:14" hidden="1">
      <c r="A3115" s="22">
        <v>665</v>
      </c>
      <c r="B3115" s="365">
        <v>5400</v>
      </c>
      <c r="C3115" s="1843" t="s">
        <v>671</v>
      </c>
      <c r="D3115" s="1844"/>
      <c r="E3115" s="310">
        <f>F3115+G3115+H3115</f>
        <v>0</v>
      </c>
      <c r="F3115" s="1410"/>
      <c r="G3115" s="1411">
        <v>0</v>
      </c>
      <c r="H3115" s="1412">
        <v>0</v>
      </c>
      <c r="I3115" s="1410">
        <v>0</v>
      </c>
      <c r="J3115" s="1411"/>
      <c r="K3115" s="1412">
        <v>0</v>
      </c>
      <c r="L3115" s="310">
        <f>I3115+J3115+K3115</f>
        <v>0</v>
      </c>
      <c r="M3115" s="12" t="str">
        <f t="shared" si="714"/>
        <v/>
      </c>
      <c r="N3115" s="13"/>
    </row>
    <row r="3116" spans="1:14" hidden="1">
      <c r="A3116" s="22">
        <v>675</v>
      </c>
      <c r="B3116" s="272">
        <v>5500</v>
      </c>
      <c r="C3116" s="1845" t="s">
        <v>672</v>
      </c>
      <c r="D3116" s="1846"/>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673</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674</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675</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676</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847" t="s">
        <v>898</v>
      </c>
      <c r="D3121" s="1848"/>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677</v>
      </c>
      <c r="E3122" s="281">
        <f>F3122+G3122+H3122</f>
        <v>0</v>
      </c>
      <c r="F3122" s="1459">
        <v>0</v>
      </c>
      <c r="G3122" s="1459">
        <v>0</v>
      </c>
      <c r="H3122" s="1460">
        <v>0</v>
      </c>
      <c r="I3122" s="1606">
        <v>0</v>
      </c>
      <c r="J3122" s="1459">
        <v>0</v>
      </c>
      <c r="K3122" s="1459">
        <v>0</v>
      </c>
      <c r="L3122" s="281">
        <f>I3122+J3122+K3122</f>
        <v>0</v>
      </c>
      <c r="M3122" s="12" t="str">
        <f t="shared" si="714"/>
        <v/>
      </c>
      <c r="N3122" s="13"/>
    </row>
    <row r="3123" spans="1:14" hidden="1">
      <c r="A3123" s="23">
        <v>720</v>
      </c>
      <c r="B3123" s="366"/>
      <c r="C3123" s="373">
        <v>5702</v>
      </c>
      <c r="D3123" s="374" t="s">
        <v>678</v>
      </c>
      <c r="E3123" s="314">
        <f>F3123+G3123+H3123</f>
        <v>0</v>
      </c>
      <c r="F3123" s="1459">
        <v>0</v>
      </c>
      <c r="G3123" s="1459">
        <v>0</v>
      </c>
      <c r="H3123" s="1460">
        <v>0</v>
      </c>
      <c r="I3123" s="1606">
        <v>0</v>
      </c>
      <c r="J3123" s="1459">
        <v>0</v>
      </c>
      <c r="K3123" s="1459">
        <v>0</v>
      </c>
      <c r="L3123" s="314">
        <f>I3123+J3123+K3123</f>
        <v>0</v>
      </c>
      <c r="M3123" s="12" t="str">
        <f t="shared" si="714"/>
        <v/>
      </c>
      <c r="N3123" s="13"/>
    </row>
    <row r="3124" spans="1:14" hidden="1">
      <c r="A3124" s="23">
        <v>725</v>
      </c>
      <c r="B3124" s="292"/>
      <c r="C3124" s="375">
        <v>4071</v>
      </c>
      <c r="D3124" s="376" t="s">
        <v>679</v>
      </c>
      <c r="E3124" s="377">
        <f>F3124+G3124+H3124</f>
        <v>0</v>
      </c>
      <c r="F3124" s="1459">
        <v>0</v>
      </c>
      <c r="G3124" s="1459">
        <v>0</v>
      </c>
      <c r="H3124" s="1460">
        <v>0</v>
      </c>
      <c r="I3124" s="1606">
        <v>0</v>
      </c>
      <c r="J3124" s="1459">
        <v>0</v>
      </c>
      <c r="K3124" s="1459">
        <v>0</v>
      </c>
      <c r="L3124" s="377">
        <f>I3124+J3124+K3124</f>
        <v>0</v>
      </c>
      <c r="M3124" s="12" t="str">
        <f t="shared" si="714"/>
        <v/>
      </c>
      <c r="N3124" s="13"/>
    </row>
    <row r="3125" spans="1:14" hidden="1">
      <c r="A3125" s="23">
        <v>730</v>
      </c>
      <c r="B3125" s="571"/>
      <c r="C3125" s="1841" t="s">
        <v>680</v>
      </c>
      <c r="D3125" s="1842"/>
      <c r="E3125" s="1426"/>
      <c r="F3125" s="1426"/>
      <c r="G3125" s="1426"/>
      <c r="H3125" s="1426"/>
      <c r="I3125" s="1426"/>
      <c r="J3125" s="1426"/>
      <c r="K3125" s="1426"/>
      <c r="L3125" s="1427"/>
      <c r="M3125" s="12" t="str">
        <f t="shared" si="714"/>
        <v/>
      </c>
      <c r="N3125" s="13"/>
    </row>
    <row r="3126" spans="1:14" hidden="1">
      <c r="A3126" s="23">
        <v>735</v>
      </c>
      <c r="B3126" s="381">
        <v>98</v>
      </c>
      <c r="C3126" s="1841" t="s">
        <v>680</v>
      </c>
      <c r="D3126" s="1842"/>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4</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hidden="1" thickBot="1">
      <c r="A3130" s="23">
        <v>755</v>
      </c>
      <c r="B3130" s="1451"/>
      <c r="C3130" s="393" t="s">
        <v>726</v>
      </c>
      <c r="D3130" s="1420">
        <f>+B3130</f>
        <v>0</v>
      </c>
      <c r="E3130" s="395">
        <f t="shared" ref="E3130:L3130" si="729">SUM(E3012,E3015,E3021,E3029,E3030,E3048,E3052,E3058,E3061,E3062,E3063,E3064,E3068,E3077,E3083,E3084,E3085,E3086,E3093,E3097,E3098,E3099,E3100,E3103,E3104,E3112,E3115,E3116,E3121)+E3126</f>
        <v>0</v>
      </c>
      <c r="F3130" s="396">
        <f t="shared" si="729"/>
        <v>0</v>
      </c>
      <c r="G3130" s="397">
        <f t="shared" si="729"/>
        <v>0</v>
      </c>
      <c r="H3130" s="398">
        <f t="shared" si="729"/>
        <v>0</v>
      </c>
      <c r="I3130" s="396">
        <f t="shared" si="729"/>
        <v>0</v>
      </c>
      <c r="J3130" s="397">
        <f t="shared" si="729"/>
        <v>0</v>
      </c>
      <c r="K3130" s="398">
        <f t="shared" si="729"/>
        <v>0</v>
      </c>
      <c r="L3130" s="395">
        <f t="shared" si="729"/>
        <v>0</v>
      </c>
      <c r="M3130" s="1652" t="str">
        <f t="shared" si="714"/>
        <v/>
      </c>
      <c r="N3130" s="65"/>
    </row>
    <row r="3131" spans="1:14" ht="18.75" hidden="1">
      <c r="A3131" s="23">
        <v>760</v>
      </c>
      <c r="B3131" s="79" t="s">
        <v>120</v>
      </c>
      <c r="C3131" s="1"/>
      <c r="L3131" s="6"/>
      <c r="M3131" s="1652" t="str">
        <f>(IF($E3130&lt;&gt;0,$M$2,IF($L3130&lt;&gt;0,$M$2,"")))</f>
        <v/>
      </c>
      <c r="N3131" s="65"/>
    </row>
    <row r="3132" spans="1:14" ht="18.75" hidden="1">
      <c r="A3132" s="22">
        <v>765</v>
      </c>
      <c r="B3132" s="1355"/>
      <c r="C3132" s="1355"/>
      <c r="D3132" s="1356"/>
      <c r="E3132" s="1355"/>
      <c r="F3132" s="1355"/>
      <c r="G3132" s="1355"/>
      <c r="H3132" s="1355"/>
      <c r="I3132" s="1355"/>
      <c r="J3132" s="1355"/>
      <c r="K3132" s="1355"/>
      <c r="L3132" s="1357"/>
      <c r="M3132" s="1652" t="str">
        <f>(IF($E3130&lt;&gt;0,$M$2,IF($L3130&lt;&gt;0,$M$2,"")))</f>
        <v/>
      </c>
      <c r="N3132" s="65"/>
    </row>
    <row r="3133" spans="1:14" ht="18.75" hidden="1">
      <c r="A3133" s="22">
        <v>775</v>
      </c>
      <c r="B3133" s="65"/>
      <c r="C3133" s="65"/>
      <c r="D3133" s="65"/>
      <c r="E3133" s="65"/>
      <c r="F3133" s="65"/>
      <c r="G3133" s="65"/>
      <c r="H3133" s="65"/>
      <c r="I3133" s="65"/>
      <c r="J3133" s="65"/>
      <c r="K3133" s="65"/>
      <c r="L3133" s="77"/>
      <c r="M3133" s="74" t="str">
        <f>(IF(E3130&lt;&gt;0,$G$2,IF(L3130&lt;&gt;0,$G$2,"")))</f>
        <v/>
      </c>
      <c r="N3133" s="65"/>
    </row>
    <row r="3134" spans="1:14" hidden="1">
      <c r="A3134" s="23">
        <v>780</v>
      </c>
      <c r="B3134" s="6"/>
      <c r="C3134" s="6"/>
      <c r="D3134" s="517"/>
      <c r="E3134" s="38"/>
      <c r="F3134" s="38"/>
      <c r="G3134" s="38"/>
      <c r="H3134" s="38"/>
      <c r="I3134" s="38"/>
      <c r="J3134" s="38"/>
      <c r="K3134" s="38"/>
      <c r="L3134" s="38"/>
      <c r="M3134" s="7" t="str">
        <f>(IF($E3270&lt;&gt;0,$M$2,IF($L3270&lt;&gt;0,$M$2,"")))</f>
        <v/>
      </c>
    </row>
    <row r="3135" spans="1:14" hidden="1">
      <c r="A3135" s="23">
        <v>785</v>
      </c>
      <c r="B3135" s="6"/>
      <c r="C3135" s="1353"/>
      <c r="D3135" s="1354"/>
      <c r="E3135" s="38"/>
      <c r="F3135" s="38"/>
      <c r="G3135" s="38"/>
      <c r="H3135" s="38"/>
      <c r="I3135" s="38"/>
      <c r="J3135" s="38"/>
      <c r="K3135" s="38"/>
      <c r="L3135" s="38"/>
      <c r="M3135" s="7" t="str">
        <f>(IF($E3270&lt;&gt;0,$M$2,IF($L3270&lt;&gt;0,$M$2,"")))</f>
        <v/>
      </c>
    </row>
    <row r="3136" spans="1:14" hidden="1">
      <c r="A3136" s="23">
        <v>790</v>
      </c>
      <c r="B3136" s="1865" t="str">
        <f>$B$7</f>
        <v>ОТЧЕТНИ ДАННИ ПО ЕБК ЗА ИЗПЪЛНЕНИЕТО НА БЮДЖЕТА</v>
      </c>
      <c r="C3136" s="1866"/>
      <c r="D3136" s="1866"/>
      <c r="E3136" s="242"/>
      <c r="F3136" s="242"/>
      <c r="G3136" s="237"/>
      <c r="H3136" s="237"/>
      <c r="I3136" s="237"/>
      <c r="J3136" s="237"/>
      <c r="K3136" s="237"/>
      <c r="L3136" s="237"/>
      <c r="M3136" s="7" t="str">
        <f>(IF($E3270&lt;&gt;0,$M$2,IF($L3270&lt;&gt;0,$M$2,"")))</f>
        <v/>
      </c>
    </row>
    <row r="3137" spans="1:14" hidden="1">
      <c r="A3137" s="23">
        <v>795</v>
      </c>
      <c r="B3137" s="228"/>
      <c r="C3137" s="391"/>
      <c r="D3137" s="400"/>
      <c r="E3137" s="406" t="s">
        <v>457</v>
      </c>
      <c r="F3137" s="406" t="s">
        <v>819</v>
      </c>
      <c r="G3137" s="237"/>
      <c r="H3137" s="1350" t="s">
        <v>1234</v>
      </c>
      <c r="I3137" s="1351"/>
      <c r="J3137" s="1352"/>
      <c r="K3137" s="237"/>
      <c r="L3137" s="237"/>
      <c r="M3137" s="7" t="str">
        <f>(IF($E3270&lt;&gt;0,$M$2,IF($L3270&lt;&gt;0,$M$2,"")))</f>
        <v/>
      </c>
    </row>
    <row r="3138" spans="1:14" ht="18.75" hidden="1">
      <c r="A3138" s="22">
        <v>805</v>
      </c>
      <c r="B3138" s="1867" t="str">
        <f>$B$9</f>
        <v>ДГ Радост Каблешково</v>
      </c>
      <c r="C3138" s="1868"/>
      <c r="D3138" s="1869"/>
      <c r="E3138" s="115">
        <f>$E$9</f>
        <v>45658</v>
      </c>
      <c r="F3138" s="226">
        <f>$F$9</f>
        <v>45747</v>
      </c>
      <c r="G3138" s="237"/>
      <c r="H3138" s="237"/>
      <c r="I3138" s="237"/>
      <c r="J3138" s="237"/>
      <c r="K3138" s="237"/>
      <c r="L3138" s="237"/>
      <c r="M3138" s="7" t="str">
        <f>(IF($E3270&lt;&gt;0,$M$2,IF($L3270&lt;&gt;0,$M$2,"")))</f>
        <v/>
      </c>
    </row>
    <row r="3139" spans="1:14" hidden="1">
      <c r="A3139" s="23">
        <v>810</v>
      </c>
      <c r="B3139" s="227" t="str">
        <f>$B$10</f>
        <v>(наименование на разпоредителя с бюджет)</v>
      </c>
      <c r="C3139" s="228"/>
      <c r="D3139" s="229"/>
      <c r="E3139" s="237"/>
      <c r="F3139" s="237"/>
      <c r="G3139" s="237"/>
      <c r="H3139" s="237"/>
      <c r="I3139" s="237"/>
      <c r="J3139" s="237"/>
      <c r="K3139" s="237"/>
      <c r="L3139" s="237"/>
      <c r="M3139" s="7" t="str">
        <f>(IF($E3270&lt;&gt;0,$M$2,IF($L3270&lt;&gt;0,$M$2,"")))</f>
        <v/>
      </c>
    </row>
    <row r="3140" spans="1:14" hidden="1">
      <c r="A3140" s="23">
        <v>815</v>
      </c>
      <c r="B3140" s="227"/>
      <c r="C3140" s="228"/>
      <c r="D3140" s="229"/>
      <c r="E3140" s="237"/>
      <c r="F3140" s="237"/>
      <c r="G3140" s="237"/>
      <c r="H3140" s="237"/>
      <c r="I3140" s="237"/>
      <c r="J3140" s="237"/>
      <c r="K3140" s="237"/>
      <c r="L3140" s="237"/>
      <c r="M3140" s="7" t="str">
        <f>(IF($E3270&lt;&gt;0,$M$2,IF($L3270&lt;&gt;0,$M$2,"")))</f>
        <v/>
      </c>
    </row>
    <row r="3141" spans="1:14" ht="19.5" hidden="1">
      <c r="A3141" s="28">
        <v>525</v>
      </c>
      <c r="B3141" s="1870" t="str">
        <f>$B$12</f>
        <v>Поморие</v>
      </c>
      <c r="C3141" s="1871"/>
      <c r="D3141" s="1872"/>
      <c r="E3141" s="410" t="s">
        <v>874</v>
      </c>
      <c r="F3141" s="1348" t="str">
        <f>$F$12</f>
        <v>5207</v>
      </c>
      <c r="G3141" s="237"/>
      <c r="H3141" s="237"/>
      <c r="I3141" s="237"/>
      <c r="J3141" s="237"/>
      <c r="K3141" s="237"/>
      <c r="L3141" s="237"/>
      <c r="M3141" s="7" t="str">
        <f>(IF($E3270&lt;&gt;0,$M$2,IF($L3270&lt;&gt;0,$M$2,"")))</f>
        <v/>
      </c>
    </row>
    <row r="3142" spans="1:14" hidden="1">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t="str">
        <f>(IF($E3270&lt;&gt;0,$M$2,IF($L3270&lt;&gt;0,$M$2,"")))</f>
        <v/>
      </c>
    </row>
    <row r="3143" spans="1:14" ht="19.5" hidden="1">
      <c r="A3143" s="23">
        <v>821</v>
      </c>
      <c r="B3143" s="236"/>
      <c r="C3143" s="237"/>
      <c r="D3143" s="124" t="s">
        <v>875</v>
      </c>
      <c r="E3143" s="238">
        <f>$E$15</f>
        <v>0</v>
      </c>
      <c r="F3143" s="414" t="str">
        <f>$F$15</f>
        <v>БЮДЖЕТ</v>
      </c>
      <c r="G3143" s="218"/>
      <c r="H3143" s="218"/>
      <c r="I3143" s="218"/>
      <c r="J3143" s="218"/>
      <c r="K3143" s="218"/>
      <c r="L3143" s="218"/>
      <c r="M3143" s="7" t="str">
        <f>(IF($E3270&lt;&gt;0,$M$2,IF($L3270&lt;&gt;0,$M$2,"")))</f>
        <v/>
      </c>
    </row>
    <row r="3144" spans="1:14" hidden="1">
      <c r="A3144" s="23">
        <v>822</v>
      </c>
      <c r="B3144" s="228"/>
      <c r="C3144" s="391"/>
      <c r="D3144" s="400"/>
      <c r="E3144" s="237"/>
      <c r="F3144" s="409"/>
      <c r="G3144" s="409"/>
      <c r="H3144" s="409"/>
      <c r="I3144" s="409"/>
      <c r="J3144" s="409"/>
      <c r="K3144" s="409"/>
      <c r="L3144" s="1365" t="s">
        <v>458</v>
      </c>
      <c r="M3144" s="7" t="str">
        <f>(IF($E3270&lt;&gt;0,$M$2,IF($L3270&lt;&gt;0,$M$2,"")))</f>
        <v/>
      </c>
    </row>
    <row r="3145" spans="1:14" ht="24.95" hidden="1" customHeight="1">
      <c r="A3145" s="23">
        <v>823</v>
      </c>
      <c r="B3145" s="247"/>
      <c r="C3145" s="248"/>
      <c r="D3145" s="249" t="s">
        <v>698</v>
      </c>
      <c r="E3145" s="1853" t="str">
        <f>CONCATENATE("Уточнен план ",$C$3)</f>
        <v>Уточнен план 2025</v>
      </c>
      <c r="F3145" s="1854"/>
      <c r="G3145" s="1854"/>
      <c r="H3145" s="1855"/>
      <c r="I3145" s="1856" t="str">
        <f>CONCATENATE("Отчет ",$C$3)</f>
        <v>Отчет 2025</v>
      </c>
      <c r="J3145" s="1857"/>
      <c r="K3145" s="1857"/>
      <c r="L3145" s="1858"/>
      <c r="M3145" s="7" t="str">
        <f>(IF($E3270&lt;&gt;0,$M$2,IF($L3270&lt;&gt;0,$M$2,"")))</f>
        <v/>
      </c>
    </row>
    <row r="3146" spans="1:14" ht="54.95" hidden="1" customHeight="1" thickBot="1">
      <c r="A3146" s="23">
        <v>825</v>
      </c>
      <c r="B3146" s="250" t="s">
        <v>62</v>
      </c>
      <c r="C3146" s="251" t="s">
        <v>459</v>
      </c>
      <c r="D3146" s="252" t="s">
        <v>699</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570" t="str">
        <f>$L$20</f>
        <v>ОТЧЕТ                                    ОБЩО</v>
      </c>
      <c r="M3146" s="7" t="str">
        <f>(IF($E3270&lt;&gt;0,$M$2,IF($L3270&lt;&gt;0,$M$2,"")))</f>
        <v/>
      </c>
    </row>
    <row r="3147" spans="1:14" ht="18.75" hidden="1">
      <c r="A3147" s="23"/>
      <c r="B3147" s="258"/>
      <c r="C3147" s="259"/>
      <c r="D3147" s="260" t="s">
        <v>728</v>
      </c>
      <c r="E3147" s="1442" t="str">
        <f>$E$21</f>
        <v>(1)</v>
      </c>
      <c r="F3147" s="143" t="str">
        <f>$F$21</f>
        <v>(2)</v>
      </c>
      <c r="G3147" s="144" t="str">
        <f>$G$21</f>
        <v>(3)</v>
      </c>
      <c r="H3147" s="145" t="str">
        <f>$H$21</f>
        <v>(4)</v>
      </c>
      <c r="I3147" s="261" t="str">
        <f>$I$21</f>
        <v>(5)</v>
      </c>
      <c r="J3147" s="262" t="str">
        <f>$J$21</f>
        <v>(6)</v>
      </c>
      <c r="K3147" s="263" t="str">
        <f>$K$21</f>
        <v>(7)</v>
      </c>
      <c r="L3147" s="264" t="str">
        <f>$L$21</f>
        <v>(8)</v>
      </c>
      <c r="M3147" s="7" t="str">
        <f>(IF($E3270&lt;&gt;0,$M$2,IF($L3270&lt;&gt;0,$M$2,"")))</f>
        <v/>
      </c>
    </row>
    <row r="3148" spans="1:14" hidden="1">
      <c r="A3148" s="23"/>
      <c r="B3148" s="1439"/>
      <c r="C3148" s="1540" t="e">
        <f>VLOOKUP(D3148,OP_LIST2,2,FALSE)</f>
        <v>#N/A</v>
      </c>
      <c r="D3148" s="1445"/>
      <c r="E3148" s="389"/>
      <c r="F3148" s="1429"/>
      <c r="G3148" s="1430"/>
      <c r="H3148" s="1431"/>
      <c r="I3148" s="1429"/>
      <c r="J3148" s="1430"/>
      <c r="K3148" s="1431"/>
      <c r="L3148" s="1428"/>
      <c r="M3148" s="7" t="str">
        <f>(IF($E3270&lt;&gt;0,$M$2,IF($L3270&lt;&gt;0,$M$2,"")))</f>
        <v/>
      </c>
    </row>
    <row r="3149" spans="1:14" hidden="1">
      <c r="A3149" s="23"/>
      <c r="B3149" s="1608" t="s">
        <v>2003</v>
      </c>
      <c r="C3149" s="1446">
        <f>VLOOKUP(D3150,EBK_DEIN2,2,FALSE)</f>
        <v>4437</v>
      </c>
      <c r="D3149" s="1445" t="s">
        <v>777</v>
      </c>
      <c r="E3149" s="389"/>
      <c r="F3149" s="1432"/>
      <c r="G3149" s="1433"/>
      <c r="H3149" s="1434"/>
      <c r="I3149" s="1432"/>
      <c r="J3149" s="1433"/>
      <c r="K3149" s="1434"/>
      <c r="L3149" s="1428"/>
      <c r="M3149" s="7" t="str">
        <f>(IF($E3270&lt;&gt;0,$M$2,IF($L3270&lt;&gt;0,$M$2,"")))</f>
        <v/>
      </c>
    </row>
    <row r="3150" spans="1:14" hidden="1">
      <c r="A3150" s="23"/>
      <c r="B3150" s="1438"/>
      <c r="C3150" s="1531">
        <f>+C3149</f>
        <v>4437</v>
      </c>
      <c r="D3150" s="1440" t="s">
        <v>9</v>
      </c>
      <c r="E3150" s="389"/>
      <c r="F3150" s="1432"/>
      <c r="G3150" s="1433"/>
      <c r="H3150" s="1434"/>
      <c r="I3150" s="1432"/>
      <c r="J3150" s="1433"/>
      <c r="K3150" s="1434"/>
      <c r="L3150" s="1428"/>
      <c r="M3150" s="7" t="str">
        <f>(IF($E3270&lt;&gt;0,$M$2,IF($L3270&lt;&gt;0,$M$2,"")))</f>
        <v/>
      </c>
    </row>
    <row r="3151" spans="1:14" hidden="1">
      <c r="A3151" s="23"/>
      <c r="B3151" s="1443"/>
      <c r="C3151" s="1441"/>
      <c r="D3151" s="1444" t="s">
        <v>700</v>
      </c>
      <c r="E3151" s="389"/>
      <c r="F3151" s="1435"/>
      <c r="G3151" s="1436"/>
      <c r="H3151" s="1437"/>
      <c r="I3151" s="1435"/>
      <c r="J3151" s="1436"/>
      <c r="K3151" s="1437"/>
      <c r="L3151" s="1428"/>
      <c r="M3151" s="7" t="str">
        <f>(IF($E3270&lt;&gt;0,$M$2,IF($L3270&lt;&gt;0,$M$2,"")))</f>
        <v/>
      </c>
    </row>
    <row r="3152" spans="1:14" hidden="1">
      <c r="A3152" s="23"/>
      <c r="B3152" s="272">
        <v>100</v>
      </c>
      <c r="C3152" s="1859" t="s">
        <v>729</v>
      </c>
      <c r="D3152" s="1860"/>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730</v>
      </c>
      <c r="E3153" s="281">
        <f>F3153+G3153+H3153</f>
        <v>0</v>
      </c>
      <c r="F3153" s="152">
        <v>0</v>
      </c>
      <c r="G3153" s="153">
        <v>0</v>
      </c>
      <c r="H3153" s="1406">
        <v>0</v>
      </c>
      <c r="I3153" s="152">
        <v>0</v>
      </c>
      <c r="J3153" s="153">
        <v>0</v>
      </c>
      <c r="K3153" s="1406">
        <v>0</v>
      </c>
      <c r="L3153" s="281">
        <f>I3153+J3153+K3153</f>
        <v>0</v>
      </c>
      <c r="M3153" s="12" t="str">
        <f t="shared" ref="M3153:M3216" si="731">(IF($E3153&lt;&gt;0,$M$2,IF($L3153&lt;&gt;0,$M$2,"")))</f>
        <v/>
      </c>
      <c r="N3153" s="13"/>
    </row>
    <row r="3154" spans="1:14" hidden="1">
      <c r="A3154" s="10"/>
      <c r="B3154" s="278"/>
      <c r="C3154" s="285">
        <v>102</v>
      </c>
      <c r="D3154" s="286" t="s">
        <v>731</v>
      </c>
      <c r="E3154" s="287">
        <f>F3154+G3154+H3154</f>
        <v>0</v>
      </c>
      <c r="F3154" s="173">
        <v>0</v>
      </c>
      <c r="G3154" s="174">
        <v>0</v>
      </c>
      <c r="H3154" s="1409">
        <v>0</v>
      </c>
      <c r="I3154" s="173">
        <v>0</v>
      </c>
      <c r="J3154" s="174">
        <v>0</v>
      </c>
      <c r="K3154" s="1409">
        <v>0</v>
      </c>
      <c r="L3154" s="287">
        <f>I3154+J3154+K3154</f>
        <v>0</v>
      </c>
      <c r="M3154" s="12" t="str">
        <f t="shared" si="731"/>
        <v/>
      </c>
      <c r="N3154" s="13"/>
    </row>
    <row r="3155" spans="1:14" hidden="1">
      <c r="A3155" s="10"/>
      <c r="B3155" s="272">
        <v>200</v>
      </c>
      <c r="C3155" s="1851" t="s">
        <v>732</v>
      </c>
      <c r="D3155" s="1852"/>
      <c r="E3155" s="273">
        <f t="shared" ref="E3155:L3155" si="732">SUM(E3156:E3160)</f>
        <v>0</v>
      </c>
      <c r="F3155" s="274">
        <f t="shared" si="732"/>
        <v>0</v>
      </c>
      <c r="G3155" s="275">
        <f t="shared" si="732"/>
        <v>0</v>
      </c>
      <c r="H3155" s="276">
        <f>SUM(H3156:H3160)</f>
        <v>0</v>
      </c>
      <c r="I3155" s="274">
        <f t="shared" si="732"/>
        <v>0</v>
      </c>
      <c r="J3155" s="275">
        <f t="shared" si="732"/>
        <v>0</v>
      </c>
      <c r="K3155" s="276">
        <f t="shared" si="732"/>
        <v>0</v>
      </c>
      <c r="L3155" s="273">
        <f t="shared" si="732"/>
        <v>0</v>
      </c>
      <c r="M3155" s="12" t="str">
        <f t="shared" si="731"/>
        <v/>
      </c>
      <c r="N3155" s="13"/>
    </row>
    <row r="3156" spans="1:14" hidden="1">
      <c r="A3156" s="10"/>
      <c r="B3156" s="291"/>
      <c r="C3156" s="279">
        <v>201</v>
      </c>
      <c r="D3156" s="280" t="s">
        <v>733</v>
      </c>
      <c r="E3156" s="281">
        <f>F3156+G3156+H3156</f>
        <v>0</v>
      </c>
      <c r="F3156" s="152">
        <v>0</v>
      </c>
      <c r="G3156" s="153">
        <v>0</v>
      </c>
      <c r="H3156" s="1406">
        <v>0</v>
      </c>
      <c r="I3156" s="152">
        <v>0</v>
      </c>
      <c r="J3156" s="153">
        <v>0</v>
      </c>
      <c r="K3156" s="1406">
        <v>0</v>
      </c>
      <c r="L3156" s="281">
        <f>I3156+J3156+K3156</f>
        <v>0</v>
      </c>
      <c r="M3156" s="12" t="str">
        <f t="shared" si="731"/>
        <v/>
      </c>
      <c r="N3156" s="13"/>
    </row>
    <row r="3157" spans="1:14" hidden="1">
      <c r="A3157" s="10"/>
      <c r="B3157" s="292"/>
      <c r="C3157" s="293">
        <v>202</v>
      </c>
      <c r="D3157" s="294" t="s">
        <v>734</v>
      </c>
      <c r="E3157" s="295">
        <f>F3157+G3157+H3157</f>
        <v>0</v>
      </c>
      <c r="F3157" s="158">
        <v>0</v>
      </c>
      <c r="G3157" s="159">
        <v>0</v>
      </c>
      <c r="H3157" s="1408">
        <v>0</v>
      </c>
      <c r="I3157" s="158">
        <v>0</v>
      </c>
      <c r="J3157" s="159">
        <v>0</v>
      </c>
      <c r="K3157" s="1408">
        <v>0</v>
      </c>
      <c r="L3157" s="295">
        <f>I3157+J3157+K3157</f>
        <v>0</v>
      </c>
      <c r="M3157" s="12" t="str">
        <f t="shared" si="731"/>
        <v/>
      </c>
      <c r="N3157" s="13"/>
    </row>
    <row r="3158" spans="1:14" ht="31.5" hidden="1">
      <c r="A3158" s="10"/>
      <c r="B3158" s="299"/>
      <c r="C3158" s="293">
        <v>205</v>
      </c>
      <c r="D3158" s="294" t="s">
        <v>585</v>
      </c>
      <c r="E3158" s="295">
        <f>F3158+G3158+H3158</f>
        <v>0</v>
      </c>
      <c r="F3158" s="158">
        <v>0</v>
      </c>
      <c r="G3158" s="159">
        <v>0</v>
      </c>
      <c r="H3158" s="1408">
        <v>0</v>
      </c>
      <c r="I3158" s="158">
        <v>0</v>
      </c>
      <c r="J3158" s="159">
        <v>0</v>
      </c>
      <c r="K3158" s="1408">
        <v>0</v>
      </c>
      <c r="L3158" s="295">
        <f>I3158+J3158+K3158</f>
        <v>0</v>
      </c>
      <c r="M3158" s="12" t="str">
        <f t="shared" si="731"/>
        <v/>
      </c>
      <c r="N3158" s="13"/>
    </row>
    <row r="3159" spans="1:14" hidden="1">
      <c r="A3159" s="10"/>
      <c r="B3159" s="299"/>
      <c r="C3159" s="293">
        <v>208</v>
      </c>
      <c r="D3159" s="300" t="s">
        <v>586</v>
      </c>
      <c r="E3159" s="295">
        <f>F3159+G3159+H3159</f>
        <v>0</v>
      </c>
      <c r="F3159" s="158">
        <v>0</v>
      </c>
      <c r="G3159" s="159">
        <v>0</v>
      </c>
      <c r="H3159" s="1408">
        <v>0</v>
      </c>
      <c r="I3159" s="158">
        <v>0</v>
      </c>
      <c r="J3159" s="159">
        <v>0</v>
      </c>
      <c r="K3159" s="1408">
        <v>0</v>
      </c>
      <c r="L3159" s="295">
        <f>I3159+J3159+K3159</f>
        <v>0</v>
      </c>
      <c r="M3159" s="12" t="str">
        <f t="shared" si="731"/>
        <v/>
      </c>
      <c r="N3159" s="13"/>
    </row>
    <row r="3160" spans="1:14" hidden="1">
      <c r="A3160" s="10"/>
      <c r="B3160" s="291"/>
      <c r="C3160" s="285">
        <v>209</v>
      </c>
      <c r="D3160" s="301" t="s">
        <v>587</v>
      </c>
      <c r="E3160" s="287">
        <f>F3160+G3160+H3160</f>
        <v>0</v>
      </c>
      <c r="F3160" s="173">
        <v>0</v>
      </c>
      <c r="G3160" s="174">
        <v>0</v>
      </c>
      <c r="H3160" s="1409">
        <v>0</v>
      </c>
      <c r="I3160" s="173">
        <v>0</v>
      </c>
      <c r="J3160" s="174">
        <v>0</v>
      </c>
      <c r="K3160" s="1409">
        <v>0</v>
      </c>
      <c r="L3160" s="287">
        <f>I3160+J3160+K3160</f>
        <v>0</v>
      </c>
      <c r="M3160" s="12" t="str">
        <f t="shared" si="731"/>
        <v/>
      </c>
      <c r="N3160" s="13"/>
    </row>
    <row r="3161" spans="1:14" hidden="1">
      <c r="A3161" s="10"/>
      <c r="B3161" s="272">
        <v>500</v>
      </c>
      <c r="C3161" s="1861" t="s">
        <v>188</v>
      </c>
      <c r="D3161" s="1862"/>
      <c r="E3161" s="273">
        <f t="shared" ref="E3161:L3161" si="733">SUM(E3162:E3168)</f>
        <v>0</v>
      </c>
      <c r="F3161" s="274">
        <f t="shared" si="733"/>
        <v>0</v>
      </c>
      <c r="G3161" s="275">
        <f t="shared" si="733"/>
        <v>0</v>
      </c>
      <c r="H3161" s="276">
        <f>SUM(H3162:H3168)</f>
        <v>0</v>
      </c>
      <c r="I3161" s="274">
        <f t="shared" si="733"/>
        <v>0</v>
      </c>
      <c r="J3161" s="275">
        <f t="shared" si="733"/>
        <v>0</v>
      </c>
      <c r="K3161" s="276">
        <f t="shared" si="733"/>
        <v>0</v>
      </c>
      <c r="L3161" s="273">
        <f t="shared" si="733"/>
        <v>0</v>
      </c>
      <c r="M3161" s="12" t="str">
        <f t="shared" si="731"/>
        <v/>
      </c>
      <c r="N3161" s="13"/>
    </row>
    <row r="3162" spans="1:14" ht="18" hidden="1" customHeight="1">
      <c r="A3162" s="10"/>
      <c r="B3162" s="291"/>
      <c r="C3162" s="302">
        <v>551</v>
      </c>
      <c r="D3162" s="303" t="s">
        <v>189</v>
      </c>
      <c r="E3162" s="281">
        <f t="shared" ref="E3162:E3169" si="734">F3162+G3162+H3162</f>
        <v>0</v>
      </c>
      <c r="F3162" s="152">
        <v>0</v>
      </c>
      <c r="G3162" s="153">
        <v>0</v>
      </c>
      <c r="H3162" s="1406">
        <v>0</v>
      </c>
      <c r="I3162" s="152">
        <v>0</v>
      </c>
      <c r="J3162" s="153">
        <v>0</v>
      </c>
      <c r="K3162" s="1406">
        <v>0</v>
      </c>
      <c r="L3162" s="281">
        <f t="shared" ref="L3162:L3169" si="735">I3162+J3162+K3162</f>
        <v>0</v>
      </c>
      <c r="M3162" s="12" t="str">
        <f t="shared" si="731"/>
        <v/>
      </c>
      <c r="N3162" s="13"/>
    </row>
    <row r="3163" spans="1:14" hidden="1">
      <c r="A3163" s="10"/>
      <c r="B3163" s="291"/>
      <c r="C3163" s="304">
        <v>552</v>
      </c>
      <c r="D3163" s="305" t="s">
        <v>893</v>
      </c>
      <c r="E3163" s="295">
        <f t="shared" si="734"/>
        <v>0</v>
      </c>
      <c r="F3163" s="158">
        <v>0</v>
      </c>
      <c r="G3163" s="159">
        <v>0</v>
      </c>
      <c r="H3163" s="1408">
        <v>0</v>
      </c>
      <c r="I3163" s="158">
        <v>0</v>
      </c>
      <c r="J3163" s="159">
        <v>0</v>
      </c>
      <c r="K3163" s="1408">
        <v>0</v>
      </c>
      <c r="L3163" s="295">
        <f t="shared" si="735"/>
        <v>0</v>
      </c>
      <c r="M3163" s="12" t="str">
        <f t="shared" si="731"/>
        <v/>
      </c>
      <c r="N3163" s="13"/>
    </row>
    <row r="3164" spans="1:14" hidden="1">
      <c r="A3164" s="10"/>
      <c r="B3164" s="306"/>
      <c r="C3164" s="304">
        <v>558</v>
      </c>
      <c r="D3164" s="307" t="s">
        <v>855</v>
      </c>
      <c r="E3164" s="295">
        <f>F3164+G3164+H3164</f>
        <v>0</v>
      </c>
      <c r="F3164" s="484">
        <v>0</v>
      </c>
      <c r="G3164" s="485">
        <v>0</v>
      </c>
      <c r="H3164" s="160">
        <v>0</v>
      </c>
      <c r="I3164" s="484">
        <v>0</v>
      </c>
      <c r="J3164" s="485">
        <v>0</v>
      </c>
      <c r="K3164" s="160">
        <v>0</v>
      </c>
      <c r="L3164" s="295">
        <f>I3164+J3164+K3164</f>
        <v>0</v>
      </c>
      <c r="M3164" s="12" t="str">
        <f t="shared" si="731"/>
        <v/>
      </c>
      <c r="N3164" s="13"/>
    </row>
    <row r="3165" spans="1:14" hidden="1">
      <c r="A3165" s="10"/>
      <c r="B3165" s="306"/>
      <c r="C3165" s="304">
        <v>560</v>
      </c>
      <c r="D3165" s="307" t="s">
        <v>190</v>
      </c>
      <c r="E3165" s="295">
        <f t="shared" si="734"/>
        <v>0</v>
      </c>
      <c r="F3165" s="158">
        <v>0</v>
      </c>
      <c r="G3165" s="159">
        <v>0</v>
      </c>
      <c r="H3165" s="1408">
        <v>0</v>
      </c>
      <c r="I3165" s="158">
        <v>0</v>
      </c>
      <c r="J3165" s="159">
        <v>0</v>
      </c>
      <c r="K3165" s="1408">
        <v>0</v>
      </c>
      <c r="L3165" s="295">
        <f t="shared" si="735"/>
        <v>0</v>
      </c>
      <c r="M3165" s="12" t="str">
        <f t="shared" si="731"/>
        <v/>
      </c>
      <c r="N3165" s="13"/>
    </row>
    <row r="3166" spans="1:14" hidden="1">
      <c r="A3166" s="10"/>
      <c r="B3166" s="306"/>
      <c r="C3166" s="304">
        <v>580</v>
      </c>
      <c r="D3166" s="305" t="s">
        <v>191</v>
      </c>
      <c r="E3166" s="295">
        <f t="shared" si="734"/>
        <v>0</v>
      </c>
      <c r="F3166" s="158">
        <v>0</v>
      </c>
      <c r="G3166" s="159">
        <v>0</v>
      </c>
      <c r="H3166" s="1408">
        <v>0</v>
      </c>
      <c r="I3166" s="158">
        <v>0</v>
      </c>
      <c r="J3166" s="159">
        <v>0</v>
      </c>
      <c r="K3166" s="1408">
        <v>0</v>
      </c>
      <c r="L3166" s="295">
        <f t="shared" si="735"/>
        <v>0</v>
      </c>
      <c r="M3166" s="12" t="str">
        <f t="shared" si="731"/>
        <v/>
      </c>
      <c r="N3166" s="13"/>
    </row>
    <row r="3167" spans="1:14" hidden="1">
      <c r="A3167" s="10"/>
      <c r="B3167" s="291"/>
      <c r="C3167" s="304">
        <v>588</v>
      </c>
      <c r="D3167" s="305" t="s">
        <v>857</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863" t="s">
        <v>193</v>
      </c>
      <c r="D3169" s="1864"/>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851" t="s">
        <v>194</v>
      </c>
      <c r="D3170" s="1852"/>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v>0</v>
      </c>
      <c r="G3171" s="153">
        <v>0</v>
      </c>
      <c r="H3171" s="1406">
        <v>0</v>
      </c>
      <c r="I3171" s="152">
        <v>0</v>
      </c>
      <c r="J3171" s="153">
        <v>0</v>
      </c>
      <c r="K3171" s="1406">
        <v>0</v>
      </c>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v>0</v>
      </c>
      <c r="G3172" s="159">
        <v>0</v>
      </c>
      <c r="H3172" s="1408">
        <v>0</v>
      </c>
      <c r="I3172" s="158">
        <v>0</v>
      </c>
      <c r="J3172" s="159">
        <v>0</v>
      </c>
      <c r="K3172" s="1408">
        <v>0</v>
      </c>
      <c r="L3172" s="295">
        <f t="shared" si="738"/>
        <v>0</v>
      </c>
      <c r="M3172" s="12" t="str">
        <f t="shared" si="731"/>
        <v/>
      </c>
      <c r="N3172" s="13"/>
    </row>
    <row r="3173" spans="1:14" hidden="1">
      <c r="A3173" s="23">
        <v>40</v>
      </c>
      <c r="B3173" s="292"/>
      <c r="C3173" s="293">
        <v>1013</v>
      </c>
      <c r="D3173" s="294" t="s">
        <v>197</v>
      </c>
      <c r="E3173" s="295">
        <f t="shared" si="737"/>
        <v>0</v>
      </c>
      <c r="F3173" s="158">
        <v>0</v>
      </c>
      <c r="G3173" s="159">
        <v>0</v>
      </c>
      <c r="H3173" s="1408">
        <v>0</v>
      </c>
      <c r="I3173" s="158">
        <v>0</v>
      </c>
      <c r="J3173" s="159">
        <v>0</v>
      </c>
      <c r="K3173" s="1408">
        <v>0</v>
      </c>
      <c r="L3173" s="295">
        <f t="shared" si="738"/>
        <v>0</v>
      </c>
      <c r="M3173" s="12" t="str">
        <f t="shared" si="731"/>
        <v/>
      </c>
      <c r="N3173" s="13"/>
    </row>
    <row r="3174" spans="1:14" hidden="1">
      <c r="A3174" s="23">
        <v>45</v>
      </c>
      <c r="B3174" s="292"/>
      <c r="C3174" s="293">
        <v>1014</v>
      </c>
      <c r="D3174" s="294" t="s">
        <v>198</v>
      </c>
      <c r="E3174" s="295">
        <f t="shared" si="737"/>
        <v>0</v>
      </c>
      <c r="F3174" s="158">
        <v>0</v>
      </c>
      <c r="G3174" s="159">
        <v>0</v>
      </c>
      <c r="H3174" s="1408">
        <v>0</v>
      </c>
      <c r="I3174" s="158">
        <v>0</v>
      </c>
      <c r="J3174" s="159">
        <v>0</v>
      </c>
      <c r="K3174" s="1408">
        <v>0</v>
      </c>
      <c r="L3174" s="295">
        <f t="shared" si="738"/>
        <v>0</v>
      </c>
      <c r="M3174" s="12" t="str">
        <f t="shared" si="731"/>
        <v/>
      </c>
      <c r="N3174" s="13"/>
    </row>
    <row r="3175" spans="1:14" hidden="1">
      <c r="A3175" s="23">
        <v>50</v>
      </c>
      <c r="B3175" s="292"/>
      <c r="C3175" s="293">
        <v>1015</v>
      </c>
      <c r="D3175" s="294" t="s">
        <v>199</v>
      </c>
      <c r="E3175" s="295">
        <f t="shared" si="737"/>
        <v>0</v>
      </c>
      <c r="F3175" s="158">
        <v>0</v>
      </c>
      <c r="G3175" s="159">
        <v>0</v>
      </c>
      <c r="H3175" s="1408">
        <v>0</v>
      </c>
      <c r="I3175" s="158">
        <v>0</v>
      </c>
      <c r="J3175" s="159">
        <v>0</v>
      </c>
      <c r="K3175" s="1408">
        <v>0</v>
      </c>
      <c r="L3175" s="295">
        <f t="shared" si="738"/>
        <v>0</v>
      </c>
      <c r="M3175" s="12" t="str">
        <f t="shared" si="731"/>
        <v/>
      </c>
      <c r="N3175" s="13"/>
    </row>
    <row r="3176" spans="1:14" hidden="1">
      <c r="A3176" s="23">
        <v>55</v>
      </c>
      <c r="B3176" s="292"/>
      <c r="C3176" s="312">
        <v>1016</v>
      </c>
      <c r="D3176" s="313" t="s">
        <v>200</v>
      </c>
      <c r="E3176" s="314">
        <f t="shared" si="737"/>
        <v>0</v>
      </c>
      <c r="F3176" s="164">
        <v>0</v>
      </c>
      <c r="G3176" s="165">
        <v>0</v>
      </c>
      <c r="H3176" s="1407">
        <v>0</v>
      </c>
      <c r="I3176" s="164">
        <v>0</v>
      </c>
      <c r="J3176" s="165">
        <v>0</v>
      </c>
      <c r="K3176" s="1407">
        <v>0</v>
      </c>
      <c r="L3176" s="314">
        <f t="shared" si="738"/>
        <v>0</v>
      </c>
      <c r="M3176" s="12" t="str">
        <f t="shared" si="731"/>
        <v/>
      </c>
      <c r="N3176" s="13"/>
    </row>
    <row r="3177" spans="1:14" hidden="1">
      <c r="A3177" s="23">
        <v>60</v>
      </c>
      <c r="B3177" s="278"/>
      <c r="C3177" s="318">
        <v>1020</v>
      </c>
      <c r="D3177" s="319" t="s">
        <v>201</v>
      </c>
      <c r="E3177" s="320">
        <f t="shared" si="737"/>
        <v>0</v>
      </c>
      <c r="F3177" s="450">
        <v>0</v>
      </c>
      <c r="G3177" s="451">
        <v>0</v>
      </c>
      <c r="H3177" s="1416">
        <v>0</v>
      </c>
      <c r="I3177" s="450">
        <v>0</v>
      </c>
      <c r="J3177" s="451">
        <v>0</v>
      </c>
      <c r="K3177" s="1416">
        <v>0</v>
      </c>
      <c r="L3177" s="320">
        <f t="shared" si="738"/>
        <v>0</v>
      </c>
      <c r="M3177" s="12" t="str">
        <f t="shared" si="731"/>
        <v/>
      </c>
      <c r="N3177" s="13"/>
    </row>
    <row r="3178" spans="1:14" hidden="1">
      <c r="A3178" s="22">
        <v>65</v>
      </c>
      <c r="B3178" s="292"/>
      <c r="C3178" s="324">
        <v>1030</v>
      </c>
      <c r="D3178" s="325" t="s">
        <v>202</v>
      </c>
      <c r="E3178" s="326">
        <f t="shared" si="737"/>
        <v>0</v>
      </c>
      <c r="F3178" s="445">
        <v>0</v>
      </c>
      <c r="G3178" s="446">
        <v>0</v>
      </c>
      <c r="H3178" s="1413">
        <v>0</v>
      </c>
      <c r="I3178" s="445">
        <v>0</v>
      </c>
      <c r="J3178" s="446">
        <v>0</v>
      </c>
      <c r="K3178" s="1413">
        <v>0</v>
      </c>
      <c r="L3178" s="326">
        <f t="shared" si="738"/>
        <v>0</v>
      </c>
      <c r="M3178" s="12" t="str">
        <f t="shared" si="731"/>
        <v/>
      </c>
      <c r="N3178" s="13"/>
    </row>
    <row r="3179" spans="1:14" hidden="1">
      <c r="A3179" s="23">
        <v>70</v>
      </c>
      <c r="B3179" s="292"/>
      <c r="C3179" s="318">
        <v>1051</v>
      </c>
      <c r="D3179" s="331" t="s">
        <v>203</v>
      </c>
      <c r="E3179" s="320">
        <f t="shared" si="737"/>
        <v>0</v>
      </c>
      <c r="F3179" s="450">
        <v>0</v>
      </c>
      <c r="G3179" s="451">
        <v>0</v>
      </c>
      <c r="H3179" s="1416">
        <v>0</v>
      </c>
      <c r="I3179" s="450">
        <v>0</v>
      </c>
      <c r="J3179" s="451">
        <v>0</v>
      </c>
      <c r="K3179" s="1416">
        <v>0</v>
      </c>
      <c r="L3179" s="320">
        <f t="shared" si="738"/>
        <v>0</v>
      </c>
      <c r="M3179" s="12" t="str">
        <f t="shared" si="731"/>
        <v/>
      </c>
      <c r="N3179" s="13"/>
    </row>
    <row r="3180" spans="1:14" hidden="1">
      <c r="A3180" s="23">
        <v>75</v>
      </c>
      <c r="B3180" s="292"/>
      <c r="C3180" s="293">
        <v>1052</v>
      </c>
      <c r="D3180" s="294" t="s">
        <v>204</v>
      </c>
      <c r="E3180" s="295">
        <f t="shared" si="737"/>
        <v>0</v>
      </c>
      <c r="F3180" s="158">
        <v>0</v>
      </c>
      <c r="G3180" s="159"/>
      <c r="H3180" s="1408"/>
      <c r="I3180" s="158">
        <v>0</v>
      </c>
      <c r="J3180" s="159"/>
      <c r="K3180" s="1408"/>
      <c r="L3180" s="295">
        <f t="shared" si="738"/>
        <v>0</v>
      </c>
      <c r="M3180" s="12" t="str">
        <f t="shared" si="731"/>
        <v/>
      </c>
      <c r="N3180" s="13"/>
    </row>
    <row r="3181" spans="1:14" hidden="1">
      <c r="A3181" s="23">
        <v>80</v>
      </c>
      <c r="B3181" s="292"/>
      <c r="C3181" s="324">
        <v>1053</v>
      </c>
      <c r="D3181" s="325" t="s">
        <v>858</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v>0</v>
      </c>
      <c r="G3182" s="451">
        <v>0</v>
      </c>
      <c r="H3182" s="1416">
        <v>0</v>
      </c>
      <c r="I3182" s="450">
        <v>0</v>
      </c>
      <c r="J3182" s="451">
        <v>0</v>
      </c>
      <c r="K3182" s="1416">
        <v>0</v>
      </c>
      <c r="L3182" s="320">
        <f t="shared" si="738"/>
        <v>0</v>
      </c>
      <c r="M3182" s="12" t="str">
        <f t="shared" si="731"/>
        <v/>
      </c>
      <c r="N3182" s="13"/>
    </row>
    <row r="3183" spans="1:14" hidden="1">
      <c r="A3183" s="23">
        <v>85</v>
      </c>
      <c r="B3183" s="292"/>
      <c r="C3183" s="324">
        <v>1063</v>
      </c>
      <c r="D3183" s="332" t="s">
        <v>786</v>
      </c>
      <c r="E3183" s="326">
        <f t="shared" si="737"/>
        <v>0</v>
      </c>
      <c r="F3183" s="445">
        <v>0</v>
      </c>
      <c r="G3183" s="446">
        <v>0</v>
      </c>
      <c r="H3183" s="1413">
        <v>0</v>
      </c>
      <c r="I3183" s="445">
        <v>0</v>
      </c>
      <c r="J3183" s="446">
        <v>0</v>
      </c>
      <c r="K3183" s="1413">
        <v>0</v>
      </c>
      <c r="L3183" s="326">
        <f t="shared" si="738"/>
        <v>0</v>
      </c>
      <c r="M3183" s="12" t="str">
        <f t="shared" si="731"/>
        <v/>
      </c>
      <c r="N3183" s="13"/>
    </row>
    <row r="3184" spans="1:14" hidden="1">
      <c r="A3184" s="23">
        <v>90</v>
      </c>
      <c r="B3184" s="292"/>
      <c r="C3184" s="333">
        <v>1069</v>
      </c>
      <c r="D3184" s="334" t="s">
        <v>206</v>
      </c>
      <c r="E3184" s="335">
        <f t="shared" si="737"/>
        <v>0</v>
      </c>
      <c r="F3184" s="589">
        <v>0</v>
      </c>
      <c r="G3184" s="590">
        <v>0</v>
      </c>
      <c r="H3184" s="1415">
        <v>0</v>
      </c>
      <c r="I3184" s="589">
        <v>0</v>
      </c>
      <c r="J3184" s="590">
        <v>0</v>
      </c>
      <c r="K3184" s="1415">
        <v>0</v>
      </c>
      <c r="L3184" s="335">
        <f t="shared" si="738"/>
        <v>0</v>
      </c>
      <c r="M3184" s="12" t="str">
        <f t="shared" si="731"/>
        <v/>
      </c>
      <c r="N3184" s="13"/>
    </row>
    <row r="3185" spans="1:14" hidden="1">
      <c r="A3185" s="23">
        <v>90</v>
      </c>
      <c r="B3185" s="278"/>
      <c r="C3185" s="318">
        <v>1091</v>
      </c>
      <c r="D3185" s="331" t="s">
        <v>894</v>
      </c>
      <c r="E3185" s="320">
        <f t="shared" si="737"/>
        <v>0</v>
      </c>
      <c r="F3185" s="450">
        <v>0</v>
      </c>
      <c r="G3185" s="451">
        <v>0</v>
      </c>
      <c r="H3185" s="1416">
        <v>0</v>
      </c>
      <c r="I3185" s="450">
        <v>0</v>
      </c>
      <c r="J3185" s="451">
        <v>0</v>
      </c>
      <c r="K3185" s="1416">
        <v>0</v>
      </c>
      <c r="L3185" s="320">
        <f t="shared" si="738"/>
        <v>0</v>
      </c>
      <c r="M3185" s="12" t="str">
        <f t="shared" si="731"/>
        <v/>
      </c>
      <c r="N3185" s="13"/>
    </row>
    <row r="3186" spans="1:14" hidden="1">
      <c r="A3186" s="22">
        <v>115</v>
      </c>
      <c r="B3186" s="292"/>
      <c r="C3186" s="293">
        <v>1092</v>
      </c>
      <c r="D3186" s="294" t="s">
        <v>298</v>
      </c>
      <c r="E3186" s="295">
        <f t="shared" si="737"/>
        <v>0</v>
      </c>
      <c r="F3186" s="158">
        <v>0</v>
      </c>
      <c r="G3186" s="159">
        <v>0</v>
      </c>
      <c r="H3186" s="1408">
        <v>0</v>
      </c>
      <c r="I3186" s="158">
        <v>0</v>
      </c>
      <c r="J3186" s="159">
        <v>0</v>
      </c>
      <c r="K3186" s="1408">
        <v>0</v>
      </c>
      <c r="L3186" s="295">
        <f t="shared" si="738"/>
        <v>0</v>
      </c>
      <c r="M3186" s="12" t="str">
        <f t="shared" si="731"/>
        <v/>
      </c>
      <c r="N3186" s="13"/>
    </row>
    <row r="3187" spans="1:14" hidden="1">
      <c r="A3187" s="22">
        <v>125</v>
      </c>
      <c r="B3187" s="292"/>
      <c r="C3187" s="285">
        <v>1098</v>
      </c>
      <c r="D3187" s="339" t="s">
        <v>207</v>
      </c>
      <c r="E3187" s="287">
        <f t="shared" si="737"/>
        <v>0</v>
      </c>
      <c r="F3187" s="173">
        <v>0</v>
      </c>
      <c r="G3187" s="174">
        <v>0</v>
      </c>
      <c r="H3187" s="1409">
        <v>0</v>
      </c>
      <c r="I3187" s="173">
        <v>0</v>
      </c>
      <c r="J3187" s="174">
        <v>0</v>
      </c>
      <c r="K3187" s="1409">
        <v>0</v>
      </c>
      <c r="L3187" s="287">
        <f t="shared" si="738"/>
        <v>0</v>
      </c>
      <c r="M3187" s="12" t="str">
        <f t="shared" si="731"/>
        <v/>
      </c>
      <c r="N3187" s="13"/>
    </row>
    <row r="3188" spans="1:14" hidden="1">
      <c r="A3188" s="23">
        <v>130</v>
      </c>
      <c r="B3188" s="272">
        <v>1900</v>
      </c>
      <c r="C3188" s="1845" t="s">
        <v>265</v>
      </c>
      <c r="D3188" s="1846"/>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895</v>
      </c>
      <c r="E3189" s="281">
        <f>F3189+G3189+H3189</f>
        <v>0</v>
      </c>
      <c r="F3189" s="152">
        <v>0</v>
      </c>
      <c r="G3189" s="153">
        <v>0</v>
      </c>
      <c r="H3189" s="1406">
        <v>0</v>
      </c>
      <c r="I3189" s="152">
        <v>0</v>
      </c>
      <c r="J3189" s="153">
        <v>0</v>
      </c>
      <c r="K3189" s="1406">
        <v>0</v>
      </c>
      <c r="L3189" s="281">
        <f>I3189+J3189+K3189</f>
        <v>0</v>
      </c>
      <c r="M3189" s="12" t="str">
        <f t="shared" si="731"/>
        <v/>
      </c>
      <c r="N3189" s="13"/>
    </row>
    <row r="3190" spans="1:14" hidden="1">
      <c r="A3190" s="23">
        <v>140</v>
      </c>
      <c r="B3190" s="341"/>
      <c r="C3190" s="293">
        <v>1981</v>
      </c>
      <c r="D3190" s="342" t="s">
        <v>896</v>
      </c>
      <c r="E3190" s="295">
        <f>F3190+G3190+H3190</f>
        <v>0</v>
      </c>
      <c r="F3190" s="158">
        <v>0</v>
      </c>
      <c r="G3190" s="159">
        <v>0</v>
      </c>
      <c r="H3190" s="1408">
        <v>0</v>
      </c>
      <c r="I3190" s="158">
        <v>0</v>
      </c>
      <c r="J3190" s="159">
        <v>0</v>
      </c>
      <c r="K3190" s="1408">
        <v>0</v>
      </c>
      <c r="L3190" s="295">
        <f>I3190+J3190+K3190</f>
        <v>0</v>
      </c>
      <c r="M3190" s="12" t="str">
        <f t="shared" si="731"/>
        <v/>
      </c>
      <c r="N3190" s="13"/>
    </row>
    <row r="3191" spans="1:14" hidden="1">
      <c r="A3191" s="23">
        <v>145</v>
      </c>
      <c r="B3191" s="292"/>
      <c r="C3191" s="285">
        <v>1991</v>
      </c>
      <c r="D3191" s="343" t="s">
        <v>897</v>
      </c>
      <c r="E3191" s="287">
        <f>F3191+G3191+H3191</f>
        <v>0</v>
      </c>
      <c r="F3191" s="173"/>
      <c r="G3191" s="174">
        <v>0</v>
      </c>
      <c r="H3191" s="1409">
        <v>0</v>
      </c>
      <c r="I3191" s="173"/>
      <c r="J3191" s="174">
        <v>0</v>
      </c>
      <c r="K3191" s="1409">
        <v>0</v>
      </c>
      <c r="L3191" s="287">
        <f>I3191+J3191+K3191</f>
        <v>0</v>
      </c>
      <c r="M3191" s="12" t="str">
        <f t="shared" si="731"/>
        <v/>
      </c>
      <c r="N3191" s="13"/>
    </row>
    <row r="3192" spans="1:14" hidden="1">
      <c r="A3192" s="23">
        <v>150</v>
      </c>
      <c r="B3192" s="272">
        <v>2100</v>
      </c>
      <c r="C3192" s="1845" t="s">
        <v>707</v>
      </c>
      <c r="D3192" s="1846"/>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v>0</v>
      </c>
      <c r="G3193" s="153">
        <v>0</v>
      </c>
      <c r="H3193" s="1406">
        <v>0</v>
      </c>
      <c r="I3193" s="152">
        <v>0</v>
      </c>
      <c r="J3193" s="153">
        <v>0</v>
      </c>
      <c r="K3193" s="1406">
        <v>0</v>
      </c>
      <c r="L3193" s="281">
        <f>I3193+J3193+K3193</f>
        <v>0</v>
      </c>
      <c r="M3193" s="12" t="str">
        <f t="shared" si="731"/>
        <v/>
      </c>
      <c r="N3193" s="13"/>
    </row>
    <row r="3194" spans="1:14" hidden="1">
      <c r="A3194" s="23">
        <v>160</v>
      </c>
      <c r="B3194" s="341"/>
      <c r="C3194" s="293">
        <v>2120</v>
      </c>
      <c r="D3194" s="300" t="s">
        <v>209</v>
      </c>
      <c r="E3194" s="295">
        <f>F3194+G3194+H3194</f>
        <v>0</v>
      </c>
      <c r="F3194" s="158">
        <v>0</v>
      </c>
      <c r="G3194" s="159">
        <v>0</v>
      </c>
      <c r="H3194" s="1408">
        <v>0</v>
      </c>
      <c r="I3194" s="158">
        <v>0</v>
      </c>
      <c r="J3194" s="159">
        <v>0</v>
      </c>
      <c r="K3194" s="1408">
        <v>0</v>
      </c>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v>0</v>
      </c>
      <c r="G3197" s="174">
        <v>0</v>
      </c>
      <c r="H3197" s="1409">
        <v>0</v>
      </c>
      <c r="I3197" s="173">
        <v>0</v>
      </c>
      <c r="J3197" s="174">
        <v>0</v>
      </c>
      <c r="K3197" s="1409">
        <v>0</v>
      </c>
      <c r="L3197" s="287">
        <f>I3197+J3197+K3197</f>
        <v>0</v>
      </c>
      <c r="M3197" s="12" t="str">
        <f t="shared" si="731"/>
        <v/>
      </c>
      <c r="N3197" s="13"/>
    </row>
    <row r="3198" spans="1:14" hidden="1">
      <c r="A3198" s="23">
        <v>185</v>
      </c>
      <c r="B3198" s="272">
        <v>2200</v>
      </c>
      <c r="C3198" s="1845" t="s">
        <v>213</v>
      </c>
      <c r="D3198" s="1846"/>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299</v>
      </c>
      <c r="E3199" s="281">
        <f>F3199+G3199+H3199</f>
        <v>0</v>
      </c>
      <c r="F3199" s="152">
        <v>0</v>
      </c>
      <c r="G3199" s="153">
        <v>0</v>
      </c>
      <c r="H3199" s="1406">
        <v>0</v>
      </c>
      <c r="I3199" s="152">
        <v>0</v>
      </c>
      <c r="J3199" s="153">
        <v>0</v>
      </c>
      <c r="K3199" s="1406">
        <v>0</v>
      </c>
      <c r="L3199" s="281">
        <f>I3199+J3199+K3199</f>
        <v>0</v>
      </c>
      <c r="M3199" s="12" t="str">
        <f t="shared" si="731"/>
        <v/>
      </c>
      <c r="N3199" s="13"/>
    </row>
    <row r="3200" spans="1:14" hidden="1">
      <c r="A3200" s="23">
        <v>200</v>
      </c>
      <c r="B3200" s="292"/>
      <c r="C3200" s="285">
        <v>2224</v>
      </c>
      <c r="D3200" s="286" t="s">
        <v>214</v>
      </c>
      <c r="E3200" s="287">
        <f>F3200+G3200+H3200</f>
        <v>0</v>
      </c>
      <c r="F3200" s="173">
        <v>0</v>
      </c>
      <c r="G3200" s="174">
        <v>0</v>
      </c>
      <c r="H3200" s="1409">
        <v>0</v>
      </c>
      <c r="I3200" s="173">
        <v>0</v>
      </c>
      <c r="J3200" s="174">
        <v>0</v>
      </c>
      <c r="K3200" s="1409">
        <v>0</v>
      </c>
      <c r="L3200" s="287">
        <f>I3200+J3200+K3200</f>
        <v>0</v>
      </c>
      <c r="M3200" s="12" t="str">
        <f t="shared" si="731"/>
        <v/>
      </c>
      <c r="N3200" s="13"/>
    </row>
    <row r="3201" spans="1:14" hidden="1">
      <c r="A3201" s="23">
        <v>200</v>
      </c>
      <c r="B3201" s="272">
        <v>2500</v>
      </c>
      <c r="C3201" s="1845" t="s">
        <v>215</v>
      </c>
      <c r="D3201" s="1846"/>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849" t="s">
        <v>216</v>
      </c>
      <c r="D3202" s="1850"/>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849" t="s">
        <v>217</v>
      </c>
      <c r="D3203" s="1850"/>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849" t="s">
        <v>1643</v>
      </c>
      <c r="D3204" s="1850"/>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2078</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2079</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2080</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845" t="s">
        <v>218</v>
      </c>
      <c r="D3208" s="1846"/>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1935</v>
      </c>
      <c r="E3209" s="281">
        <f>F3209+G3209+H3209</f>
        <v>0</v>
      </c>
      <c r="F3209" s="152">
        <v>0</v>
      </c>
      <c r="G3209" s="153"/>
      <c r="H3209" s="1406"/>
      <c r="I3209" s="152">
        <v>0</v>
      </c>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1954</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1985</v>
      </c>
      <c r="D3217" s="1759"/>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701</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2081</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1996</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845" t="s">
        <v>227</v>
      </c>
      <c r="D3223" s="1846"/>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845" t="s">
        <v>228</v>
      </c>
      <c r="D3224" s="1846"/>
      <c r="E3224" s="310">
        <f t="shared" si="748"/>
        <v>0</v>
      </c>
      <c r="F3224" s="1410">
        <v>0</v>
      </c>
      <c r="G3224" s="1411">
        <v>0</v>
      </c>
      <c r="H3224" s="1412">
        <v>0</v>
      </c>
      <c r="I3224" s="1410">
        <v>0</v>
      </c>
      <c r="J3224" s="1411">
        <v>0</v>
      </c>
      <c r="K3224" s="1412">
        <v>0</v>
      </c>
      <c r="L3224" s="310">
        <f t="shared" si="749"/>
        <v>0</v>
      </c>
      <c r="M3224" s="12" t="str">
        <f t="shared" si="747"/>
        <v/>
      </c>
      <c r="N3224" s="13"/>
    </row>
    <row r="3225" spans="1:14" hidden="1">
      <c r="A3225" s="22">
        <v>350</v>
      </c>
      <c r="B3225" s="272">
        <v>4100</v>
      </c>
      <c r="C3225" s="1845" t="s">
        <v>229</v>
      </c>
      <c r="D3225" s="1846"/>
      <c r="E3225" s="310">
        <f t="shared" si="748"/>
        <v>0</v>
      </c>
      <c r="F3225" s="1459">
        <v>0</v>
      </c>
      <c r="G3225" s="1459">
        <v>0</v>
      </c>
      <c r="H3225" s="1460">
        <v>0</v>
      </c>
      <c r="I3225" s="1606">
        <v>0</v>
      </c>
      <c r="J3225" s="1459">
        <v>0</v>
      </c>
      <c r="K3225" s="1459">
        <v>0</v>
      </c>
      <c r="L3225" s="310">
        <f t="shared" si="749"/>
        <v>0</v>
      </c>
      <c r="M3225" s="12" t="str">
        <f t="shared" si="747"/>
        <v/>
      </c>
      <c r="N3225" s="13"/>
    </row>
    <row r="3226" spans="1:14" hidden="1">
      <c r="A3226" s="23">
        <v>355</v>
      </c>
      <c r="B3226" s="272">
        <v>4200</v>
      </c>
      <c r="C3226" s="1845" t="s">
        <v>230</v>
      </c>
      <c r="D3226" s="1846"/>
      <c r="E3226" s="310">
        <f t="shared" ref="E3226:L3226" si="750">SUM(E3227:E3232)</f>
        <v>0</v>
      </c>
      <c r="F3226" s="274">
        <f t="shared" si="750"/>
        <v>0</v>
      </c>
      <c r="G3226" s="275">
        <f t="shared" si="750"/>
        <v>0</v>
      </c>
      <c r="H3226" s="276">
        <f>SUM(H3227:H3232)</f>
        <v>0</v>
      </c>
      <c r="I3226" s="274">
        <f t="shared" si="750"/>
        <v>0</v>
      </c>
      <c r="J3226" s="275">
        <f t="shared" si="750"/>
        <v>0</v>
      </c>
      <c r="K3226" s="276">
        <f t="shared" si="750"/>
        <v>0</v>
      </c>
      <c r="L3226" s="310">
        <f t="shared" si="750"/>
        <v>0</v>
      </c>
      <c r="M3226" s="12" t="str">
        <f t="shared" si="747"/>
        <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v>0</v>
      </c>
      <c r="G3229" s="159">
        <v>0</v>
      </c>
      <c r="H3229" s="1408">
        <v>0</v>
      </c>
      <c r="I3229" s="158">
        <v>0</v>
      </c>
      <c r="J3229" s="159">
        <v>0</v>
      </c>
      <c r="K3229" s="1408">
        <v>0</v>
      </c>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hidden="1">
      <c r="A3232" s="23">
        <v>390</v>
      </c>
      <c r="B3232" s="362"/>
      <c r="C3232" s="285">
        <v>4219</v>
      </c>
      <c r="D3232" s="343" t="s">
        <v>236</v>
      </c>
      <c r="E3232" s="287">
        <f t="shared" si="751"/>
        <v>0</v>
      </c>
      <c r="F3232" s="173">
        <v>0</v>
      </c>
      <c r="G3232" s="174">
        <v>0</v>
      </c>
      <c r="H3232" s="1409">
        <v>0</v>
      </c>
      <c r="I3232" s="173">
        <v>0</v>
      </c>
      <c r="J3232" s="174">
        <v>0</v>
      </c>
      <c r="K3232" s="1409">
        <v>0</v>
      </c>
      <c r="L3232" s="287">
        <f t="shared" si="752"/>
        <v>0</v>
      </c>
      <c r="M3232" s="12" t="str">
        <f t="shared" si="747"/>
        <v/>
      </c>
      <c r="N3232" s="13"/>
    </row>
    <row r="3233" spans="1:14" hidden="1">
      <c r="A3233" s="23">
        <v>395</v>
      </c>
      <c r="B3233" s="272">
        <v>4300</v>
      </c>
      <c r="C3233" s="1845" t="s">
        <v>1644</v>
      </c>
      <c r="D3233" s="1846"/>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v>0</v>
      </c>
      <c r="G3234" s="153">
        <v>0</v>
      </c>
      <c r="H3234" s="1406">
        <v>0</v>
      </c>
      <c r="I3234" s="152">
        <v>0</v>
      </c>
      <c r="J3234" s="153">
        <v>0</v>
      </c>
      <c r="K3234" s="1406">
        <v>0</v>
      </c>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845" t="s">
        <v>1641</v>
      </c>
      <c r="D3237" s="1846"/>
      <c r="E3237" s="310">
        <f t="shared" si="754"/>
        <v>0</v>
      </c>
      <c r="F3237" s="1410">
        <v>0</v>
      </c>
      <c r="G3237" s="1411">
        <v>0</v>
      </c>
      <c r="H3237" s="1412">
        <v>0</v>
      </c>
      <c r="I3237" s="1410">
        <v>0</v>
      </c>
      <c r="J3237" s="1411">
        <v>0</v>
      </c>
      <c r="K3237" s="1412">
        <v>0</v>
      </c>
      <c r="L3237" s="310">
        <f t="shared" si="755"/>
        <v>0</v>
      </c>
      <c r="M3237" s="12" t="str">
        <f t="shared" si="747"/>
        <v/>
      </c>
      <c r="N3237" s="13"/>
    </row>
    <row r="3238" spans="1:14" hidden="1">
      <c r="A3238" s="14">
        <v>401</v>
      </c>
      <c r="B3238" s="272">
        <v>4500</v>
      </c>
      <c r="C3238" s="1845" t="s">
        <v>1642</v>
      </c>
      <c r="D3238" s="1846"/>
      <c r="E3238" s="310">
        <f t="shared" si="754"/>
        <v>0</v>
      </c>
      <c r="F3238" s="1410">
        <v>0</v>
      </c>
      <c r="G3238" s="1411">
        <v>0</v>
      </c>
      <c r="H3238" s="1412">
        <v>0</v>
      </c>
      <c r="I3238" s="1410">
        <v>0</v>
      </c>
      <c r="J3238" s="1411">
        <v>0</v>
      </c>
      <c r="K3238" s="1412">
        <v>0</v>
      </c>
      <c r="L3238" s="310">
        <f t="shared" si="755"/>
        <v>0</v>
      </c>
      <c r="M3238" s="12" t="str">
        <f t="shared" si="747"/>
        <v/>
      </c>
      <c r="N3238" s="13"/>
    </row>
    <row r="3239" spans="1:14" hidden="1">
      <c r="A3239" s="40">
        <v>404</v>
      </c>
      <c r="B3239" s="272">
        <v>4600</v>
      </c>
      <c r="C3239" s="1849" t="s">
        <v>240</v>
      </c>
      <c r="D3239" s="1850"/>
      <c r="E3239" s="310">
        <f t="shared" si="754"/>
        <v>0</v>
      </c>
      <c r="F3239" s="1410">
        <v>0</v>
      </c>
      <c r="G3239" s="1411">
        <v>0</v>
      </c>
      <c r="H3239" s="1412">
        <v>0</v>
      </c>
      <c r="I3239" s="1410">
        <v>0</v>
      </c>
      <c r="J3239" s="1411">
        <v>0</v>
      </c>
      <c r="K3239" s="1412">
        <v>0</v>
      </c>
      <c r="L3239" s="310">
        <f t="shared" si="755"/>
        <v>0</v>
      </c>
      <c r="M3239" s="12" t="str">
        <f t="shared" si="747"/>
        <v/>
      </c>
      <c r="N3239" s="13"/>
    </row>
    <row r="3240" spans="1:14" hidden="1">
      <c r="A3240" s="40">
        <v>404</v>
      </c>
      <c r="B3240" s="272">
        <v>4900</v>
      </c>
      <c r="C3240" s="1845" t="s">
        <v>266</v>
      </c>
      <c r="D3240" s="1846"/>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267</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268</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843" t="s">
        <v>241</v>
      </c>
      <c r="D3243" s="1844"/>
      <c r="E3243" s="310">
        <f>F3243+G3243+H3243</f>
        <v>0</v>
      </c>
      <c r="F3243" s="1410">
        <v>0</v>
      </c>
      <c r="G3243" s="1411">
        <v>0</v>
      </c>
      <c r="H3243" s="1412">
        <v>0</v>
      </c>
      <c r="I3243" s="1410">
        <v>0</v>
      </c>
      <c r="J3243" s="1411">
        <v>0</v>
      </c>
      <c r="K3243" s="1412">
        <v>0</v>
      </c>
      <c r="L3243" s="310">
        <f>I3243+J3243+K3243</f>
        <v>0</v>
      </c>
      <c r="M3243" s="12" t="str">
        <f t="shared" si="747"/>
        <v/>
      </c>
      <c r="N3243" s="13"/>
    </row>
    <row r="3244" spans="1:14" hidden="1">
      <c r="A3244" s="23">
        <v>500</v>
      </c>
      <c r="B3244" s="365">
        <v>5200</v>
      </c>
      <c r="C3244" s="1843" t="s">
        <v>242</v>
      </c>
      <c r="D3244" s="1844"/>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v>0</v>
      </c>
      <c r="G3245" s="153">
        <v>0</v>
      </c>
      <c r="H3245" s="1406">
        <v>0</v>
      </c>
      <c r="I3245" s="152">
        <v>0</v>
      </c>
      <c r="J3245" s="153">
        <v>0</v>
      </c>
      <c r="K3245" s="1406">
        <v>0</v>
      </c>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v>0</v>
      </c>
      <c r="G3246" s="159">
        <v>0</v>
      </c>
      <c r="H3246" s="1408">
        <v>0</v>
      </c>
      <c r="I3246" s="158">
        <v>0</v>
      </c>
      <c r="J3246" s="159">
        <v>0</v>
      </c>
      <c r="K3246" s="1408">
        <v>0</v>
      </c>
      <c r="L3246" s="295">
        <f t="shared" si="759"/>
        <v>0</v>
      </c>
      <c r="M3246" s="12" t="str">
        <f t="shared" si="747"/>
        <v/>
      </c>
      <c r="N3246" s="13"/>
    </row>
    <row r="3247" spans="1:14" hidden="1">
      <c r="A3247" s="23">
        <v>515</v>
      </c>
      <c r="B3247" s="366"/>
      <c r="C3247" s="369">
        <v>5203</v>
      </c>
      <c r="D3247" s="370" t="s">
        <v>608</v>
      </c>
      <c r="E3247" s="295">
        <f t="shared" si="758"/>
        <v>0</v>
      </c>
      <c r="F3247" s="158">
        <v>0</v>
      </c>
      <c r="G3247" s="159">
        <v>0</v>
      </c>
      <c r="H3247" s="1408">
        <v>0</v>
      </c>
      <c r="I3247" s="158">
        <v>0</v>
      </c>
      <c r="J3247" s="159">
        <v>0</v>
      </c>
      <c r="K3247" s="1408">
        <v>0</v>
      </c>
      <c r="L3247" s="295">
        <f t="shared" si="759"/>
        <v>0</v>
      </c>
      <c r="M3247" s="12" t="str">
        <f t="shared" si="747"/>
        <v/>
      </c>
      <c r="N3247" s="13"/>
    </row>
    <row r="3248" spans="1:14" hidden="1">
      <c r="A3248" s="23">
        <v>520</v>
      </c>
      <c r="B3248" s="366"/>
      <c r="C3248" s="369">
        <v>5204</v>
      </c>
      <c r="D3248" s="370" t="s">
        <v>609</v>
      </c>
      <c r="E3248" s="295">
        <f t="shared" si="758"/>
        <v>0</v>
      </c>
      <c r="F3248" s="158">
        <v>0</v>
      </c>
      <c r="G3248" s="159">
        <v>0</v>
      </c>
      <c r="H3248" s="1408">
        <v>0</v>
      </c>
      <c r="I3248" s="158">
        <v>0</v>
      </c>
      <c r="J3248" s="159">
        <v>0</v>
      </c>
      <c r="K3248" s="1408">
        <v>0</v>
      </c>
      <c r="L3248" s="295">
        <f t="shared" si="759"/>
        <v>0</v>
      </c>
      <c r="M3248" s="12" t="str">
        <f t="shared" si="747"/>
        <v/>
      </c>
      <c r="N3248" s="13"/>
    </row>
    <row r="3249" spans="1:14" hidden="1">
      <c r="A3249" s="23">
        <v>525</v>
      </c>
      <c r="B3249" s="366"/>
      <c r="C3249" s="369">
        <v>5205</v>
      </c>
      <c r="D3249" s="370" t="s">
        <v>610</v>
      </c>
      <c r="E3249" s="295">
        <f t="shared" si="758"/>
        <v>0</v>
      </c>
      <c r="F3249" s="158">
        <v>0</v>
      </c>
      <c r="G3249" s="159">
        <v>0</v>
      </c>
      <c r="H3249" s="1408">
        <v>0</v>
      </c>
      <c r="I3249" s="158">
        <v>0</v>
      </c>
      <c r="J3249" s="159">
        <v>0</v>
      </c>
      <c r="K3249" s="1408">
        <v>0</v>
      </c>
      <c r="L3249" s="295">
        <f t="shared" si="759"/>
        <v>0</v>
      </c>
      <c r="M3249" s="12" t="str">
        <f t="shared" si="747"/>
        <v/>
      </c>
      <c r="N3249" s="13"/>
    </row>
    <row r="3250" spans="1:14" hidden="1">
      <c r="A3250" s="22">
        <v>635</v>
      </c>
      <c r="B3250" s="366"/>
      <c r="C3250" s="369">
        <v>5206</v>
      </c>
      <c r="D3250" s="370" t="s">
        <v>611</v>
      </c>
      <c r="E3250" s="295">
        <f t="shared" si="758"/>
        <v>0</v>
      </c>
      <c r="F3250" s="158">
        <v>0</v>
      </c>
      <c r="G3250" s="159">
        <v>0</v>
      </c>
      <c r="H3250" s="1408">
        <v>0</v>
      </c>
      <c r="I3250" s="158">
        <v>0</v>
      </c>
      <c r="J3250" s="159">
        <v>0</v>
      </c>
      <c r="K3250" s="1408">
        <v>0</v>
      </c>
      <c r="L3250" s="295">
        <f t="shared" si="759"/>
        <v>0</v>
      </c>
      <c r="M3250" s="12" t="str">
        <f t="shared" si="747"/>
        <v/>
      </c>
      <c r="N3250" s="13"/>
    </row>
    <row r="3251" spans="1:14" hidden="1">
      <c r="A3251" s="23">
        <v>640</v>
      </c>
      <c r="B3251" s="366"/>
      <c r="C3251" s="371">
        <v>5219</v>
      </c>
      <c r="D3251" s="372" t="s">
        <v>612</v>
      </c>
      <c r="E3251" s="287">
        <f t="shared" si="758"/>
        <v>0</v>
      </c>
      <c r="F3251" s="173">
        <v>0</v>
      </c>
      <c r="G3251" s="174">
        <v>0</v>
      </c>
      <c r="H3251" s="1409">
        <v>0</v>
      </c>
      <c r="I3251" s="173">
        <v>0</v>
      </c>
      <c r="J3251" s="174">
        <v>0</v>
      </c>
      <c r="K3251" s="1409">
        <v>0</v>
      </c>
      <c r="L3251" s="287">
        <f t="shared" si="759"/>
        <v>0</v>
      </c>
      <c r="M3251" s="12" t="str">
        <f t="shared" si="747"/>
        <v/>
      </c>
      <c r="N3251" s="13"/>
    </row>
    <row r="3252" spans="1:14" hidden="1">
      <c r="A3252" s="23">
        <v>645</v>
      </c>
      <c r="B3252" s="365">
        <v>5300</v>
      </c>
      <c r="C3252" s="1843" t="s">
        <v>613</v>
      </c>
      <c r="D3252" s="1844"/>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300</v>
      </c>
      <c r="E3253" s="281">
        <f>F3253+G3253+H3253</f>
        <v>0</v>
      </c>
      <c r="F3253" s="152">
        <v>0</v>
      </c>
      <c r="G3253" s="153">
        <v>0</v>
      </c>
      <c r="H3253" s="1406">
        <v>0</v>
      </c>
      <c r="I3253" s="152">
        <v>0</v>
      </c>
      <c r="J3253" s="153">
        <v>0</v>
      </c>
      <c r="K3253" s="1406">
        <v>0</v>
      </c>
      <c r="L3253" s="281">
        <f>I3253+J3253+K3253</f>
        <v>0</v>
      </c>
      <c r="M3253" s="12" t="str">
        <f t="shared" si="747"/>
        <v/>
      </c>
      <c r="N3253" s="13"/>
    </row>
    <row r="3254" spans="1:14" hidden="1">
      <c r="A3254" s="22">
        <v>655</v>
      </c>
      <c r="B3254" s="366"/>
      <c r="C3254" s="371">
        <v>5309</v>
      </c>
      <c r="D3254" s="372" t="s">
        <v>614</v>
      </c>
      <c r="E3254" s="287">
        <f>F3254+G3254+H3254</f>
        <v>0</v>
      </c>
      <c r="F3254" s="173">
        <v>0</v>
      </c>
      <c r="G3254" s="174">
        <v>0</v>
      </c>
      <c r="H3254" s="1409">
        <v>0</v>
      </c>
      <c r="I3254" s="173">
        <v>0</v>
      </c>
      <c r="J3254" s="174">
        <v>0</v>
      </c>
      <c r="K3254" s="1409">
        <v>0</v>
      </c>
      <c r="L3254" s="287">
        <f>I3254+J3254+K3254</f>
        <v>0</v>
      </c>
      <c r="M3254" s="12" t="str">
        <f t="shared" si="747"/>
        <v/>
      </c>
      <c r="N3254" s="13"/>
    </row>
    <row r="3255" spans="1:14" hidden="1">
      <c r="A3255" s="22">
        <v>665</v>
      </c>
      <c r="B3255" s="365">
        <v>5400</v>
      </c>
      <c r="C3255" s="1843" t="s">
        <v>671</v>
      </c>
      <c r="D3255" s="1844"/>
      <c r="E3255" s="310">
        <f>F3255+G3255+H3255</f>
        <v>0</v>
      </c>
      <c r="F3255" s="1410"/>
      <c r="G3255" s="1411">
        <v>0</v>
      </c>
      <c r="H3255" s="1412">
        <v>0</v>
      </c>
      <c r="I3255" s="1410">
        <v>0</v>
      </c>
      <c r="J3255" s="1411"/>
      <c r="K3255" s="1412">
        <v>0</v>
      </c>
      <c r="L3255" s="310">
        <f>I3255+J3255+K3255</f>
        <v>0</v>
      </c>
      <c r="M3255" s="12" t="str">
        <f t="shared" si="747"/>
        <v/>
      </c>
      <c r="N3255" s="13"/>
    </row>
    <row r="3256" spans="1:14" hidden="1">
      <c r="A3256" s="22">
        <v>675</v>
      </c>
      <c r="B3256" s="272">
        <v>5500</v>
      </c>
      <c r="C3256" s="1845" t="s">
        <v>672</v>
      </c>
      <c r="D3256" s="1846"/>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673</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674</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675</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676</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847" t="s">
        <v>898</v>
      </c>
      <c r="D3261" s="1848"/>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677</v>
      </c>
      <c r="E3262" s="281">
        <f>F3262+G3262+H3262</f>
        <v>0</v>
      </c>
      <c r="F3262" s="1459">
        <v>0</v>
      </c>
      <c r="G3262" s="1459">
        <v>0</v>
      </c>
      <c r="H3262" s="1460">
        <v>0</v>
      </c>
      <c r="I3262" s="1606">
        <v>0</v>
      </c>
      <c r="J3262" s="1459">
        <v>0</v>
      </c>
      <c r="K3262" s="1459">
        <v>0</v>
      </c>
      <c r="L3262" s="281">
        <f>I3262+J3262+K3262</f>
        <v>0</v>
      </c>
      <c r="M3262" s="12" t="str">
        <f t="shared" si="747"/>
        <v/>
      </c>
      <c r="N3262" s="13"/>
    </row>
    <row r="3263" spans="1:14" hidden="1">
      <c r="A3263" s="23">
        <v>720</v>
      </c>
      <c r="B3263" s="366"/>
      <c r="C3263" s="373">
        <v>5702</v>
      </c>
      <c r="D3263" s="374" t="s">
        <v>678</v>
      </c>
      <c r="E3263" s="314">
        <f>F3263+G3263+H3263</f>
        <v>0</v>
      </c>
      <c r="F3263" s="1459">
        <v>0</v>
      </c>
      <c r="G3263" s="1459">
        <v>0</v>
      </c>
      <c r="H3263" s="1460">
        <v>0</v>
      </c>
      <c r="I3263" s="1606">
        <v>0</v>
      </c>
      <c r="J3263" s="1459">
        <v>0</v>
      </c>
      <c r="K3263" s="1459">
        <v>0</v>
      </c>
      <c r="L3263" s="314">
        <f>I3263+J3263+K3263</f>
        <v>0</v>
      </c>
      <c r="M3263" s="12" t="str">
        <f t="shared" si="747"/>
        <v/>
      </c>
      <c r="N3263" s="13"/>
    </row>
    <row r="3264" spans="1:14" hidden="1">
      <c r="A3264" s="23">
        <v>725</v>
      </c>
      <c r="B3264" s="292"/>
      <c r="C3264" s="375">
        <v>4071</v>
      </c>
      <c r="D3264" s="376" t="s">
        <v>679</v>
      </c>
      <c r="E3264" s="377">
        <f>F3264+G3264+H3264</f>
        <v>0</v>
      </c>
      <c r="F3264" s="1459">
        <v>0</v>
      </c>
      <c r="G3264" s="1459">
        <v>0</v>
      </c>
      <c r="H3264" s="1460">
        <v>0</v>
      </c>
      <c r="I3264" s="1606">
        <v>0</v>
      </c>
      <c r="J3264" s="1459">
        <v>0</v>
      </c>
      <c r="K3264" s="1459">
        <v>0</v>
      </c>
      <c r="L3264" s="377">
        <f>I3264+J3264+K3264</f>
        <v>0</v>
      </c>
      <c r="M3264" s="12" t="str">
        <f t="shared" si="747"/>
        <v/>
      </c>
      <c r="N3264" s="13"/>
    </row>
    <row r="3265" spans="1:14" hidden="1">
      <c r="A3265" s="23">
        <v>730</v>
      </c>
      <c r="B3265" s="571"/>
      <c r="C3265" s="1841" t="s">
        <v>680</v>
      </c>
      <c r="D3265" s="1842"/>
      <c r="E3265" s="1426"/>
      <c r="F3265" s="1426"/>
      <c r="G3265" s="1426"/>
      <c r="H3265" s="1426"/>
      <c r="I3265" s="1426"/>
      <c r="J3265" s="1426"/>
      <c r="K3265" s="1426"/>
      <c r="L3265" s="1427"/>
      <c r="M3265" s="12" t="str">
        <f t="shared" si="747"/>
        <v/>
      </c>
      <c r="N3265" s="13"/>
    </row>
    <row r="3266" spans="1:14" hidden="1">
      <c r="A3266" s="23">
        <v>735</v>
      </c>
      <c r="B3266" s="381">
        <v>98</v>
      </c>
      <c r="C3266" s="1841" t="s">
        <v>680</v>
      </c>
      <c r="D3266" s="1842"/>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4</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hidden="1" thickBot="1">
      <c r="A3270" s="23">
        <v>755</v>
      </c>
      <c r="B3270" s="1451"/>
      <c r="C3270" s="393" t="s">
        <v>726</v>
      </c>
      <c r="D3270" s="1420">
        <f>+B3270</f>
        <v>0</v>
      </c>
      <c r="E3270" s="395">
        <f t="shared" ref="E3270:L3270" si="762">SUM(E3152,E3155,E3161,E3169,E3170,E3188,E3192,E3198,E3201,E3202,E3203,E3204,E3208,E3217,E3223,E3224,E3225,E3226,E3233,E3237,E3238,E3239,E3240,E3243,E3244,E3252,E3255,E3256,E3261)+E3266</f>
        <v>0</v>
      </c>
      <c r="F3270" s="396">
        <f t="shared" si="762"/>
        <v>0</v>
      </c>
      <c r="G3270" s="397">
        <f t="shared" si="762"/>
        <v>0</v>
      </c>
      <c r="H3270" s="398">
        <f t="shared" si="762"/>
        <v>0</v>
      </c>
      <c r="I3270" s="396">
        <f t="shared" si="762"/>
        <v>0</v>
      </c>
      <c r="J3270" s="397">
        <f t="shared" si="762"/>
        <v>0</v>
      </c>
      <c r="K3270" s="398">
        <f t="shared" si="762"/>
        <v>0</v>
      </c>
      <c r="L3270" s="395">
        <f t="shared" si="762"/>
        <v>0</v>
      </c>
      <c r="M3270" s="1652" t="str">
        <f t="shared" si="747"/>
        <v/>
      </c>
      <c r="N3270" s="65"/>
    </row>
    <row r="3271" spans="1:14" ht="18.75" hidden="1">
      <c r="A3271" s="23">
        <v>760</v>
      </c>
      <c r="B3271" s="79" t="s">
        <v>120</v>
      </c>
      <c r="C3271" s="1"/>
      <c r="L3271" s="6"/>
      <c r="M3271" s="1652" t="str">
        <f>(IF($E3270&lt;&gt;0,$M$2,IF($L3270&lt;&gt;0,$M$2,"")))</f>
        <v/>
      </c>
      <c r="N3271" s="65"/>
    </row>
    <row r="3272" spans="1:14" ht="18.75" hidden="1">
      <c r="A3272" s="22">
        <v>765</v>
      </c>
      <c r="B3272" s="1355"/>
      <c r="C3272" s="1355"/>
      <c r="D3272" s="1356"/>
      <c r="E3272" s="1355"/>
      <c r="F3272" s="1355"/>
      <c r="G3272" s="1355"/>
      <c r="H3272" s="1355"/>
      <c r="I3272" s="1355"/>
      <c r="J3272" s="1355"/>
      <c r="K3272" s="1355"/>
      <c r="L3272" s="1357"/>
      <c r="M3272" s="1652" t="str">
        <f>(IF($E3270&lt;&gt;0,$M$2,IF($L3270&lt;&gt;0,$M$2,"")))</f>
        <v/>
      </c>
      <c r="N3272" s="65"/>
    </row>
    <row r="3273" spans="1:14" ht="18.75" hidden="1">
      <c r="A3273" s="22">
        <v>775</v>
      </c>
      <c r="B3273" s="65"/>
      <c r="C3273" s="65"/>
      <c r="D3273" s="65"/>
      <c r="E3273" s="65"/>
      <c r="F3273" s="65"/>
      <c r="G3273" s="65"/>
      <c r="H3273" s="65"/>
      <c r="I3273" s="65"/>
      <c r="J3273" s="65"/>
      <c r="K3273" s="65"/>
      <c r="L3273" s="77"/>
      <c r="M3273" s="74" t="str">
        <f>(IF(E3270&lt;&gt;0,$G$2,IF(L3270&lt;&gt;0,$G$2,"")))</f>
        <v/>
      </c>
      <c r="N3273" s="65"/>
    </row>
    <row r="3274" spans="1:14" hidden="1">
      <c r="A3274" s="23">
        <v>780</v>
      </c>
      <c r="B3274" s="6"/>
      <c r="C3274" s="6"/>
      <c r="D3274" s="517"/>
      <c r="E3274" s="38"/>
      <c r="F3274" s="38"/>
      <c r="G3274" s="38"/>
      <c r="H3274" s="38"/>
      <c r="I3274" s="38"/>
      <c r="J3274" s="38"/>
      <c r="K3274" s="38"/>
      <c r="L3274" s="38"/>
      <c r="M3274" s="7" t="str">
        <f>(IF($E3410&lt;&gt;0,$M$2,IF($L3410&lt;&gt;0,$M$2,"")))</f>
        <v/>
      </c>
    </row>
    <row r="3275" spans="1:14" hidden="1">
      <c r="A3275" s="23">
        <v>785</v>
      </c>
      <c r="B3275" s="6"/>
      <c r="C3275" s="1353"/>
      <c r="D3275" s="1354"/>
      <c r="E3275" s="38"/>
      <c r="F3275" s="38"/>
      <c r="G3275" s="38"/>
      <c r="H3275" s="38"/>
      <c r="I3275" s="38"/>
      <c r="J3275" s="38"/>
      <c r="K3275" s="38"/>
      <c r="L3275" s="38"/>
      <c r="M3275" s="7" t="str">
        <f>(IF($E3410&lt;&gt;0,$M$2,IF($L3410&lt;&gt;0,$M$2,"")))</f>
        <v/>
      </c>
    </row>
    <row r="3276" spans="1:14" hidden="1">
      <c r="A3276" s="23">
        <v>790</v>
      </c>
      <c r="B3276" s="1865" t="str">
        <f>$B$7</f>
        <v>ОТЧЕТНИ ДАННИ ПО ЕБК ЗА ИЗПЪЛНЕНИЕТО НА БЮДЖЕТА</v>
      </c>
      <c r="C3276" s="1866"/>
      <c r="D3276" s="1866"/>
      <c r="E3276" s="242"/>
      <c r="F3276" s="242"/>
      <c r="G3276" s="237"/>
      <c r="H3276" s="237"/>
      <c r="I3276" s="237"/>
      <c r="J3276" s="237"/>
      <c r="K3276" s="237"/>
      <c r="L3276" s="237"/>
      <c r="M3276" s="7" t="str">
        <f>(IF($E3410&lt;&gt;0,$M$2,IF($L3410&lt;&gt;0,$M$2,"")))</f>
        <v/>
      </c>
    </row>
    <row r="3277" spans="1:14" hidden="1">
      <c r="A3277" s="23">
        <v>795</v>
      </c>
      <c r="B3277" s="228"/>
      <c r="C3277" s="391"/>
      <c r="D3277" s="400"/>
      <c r="E3277" s="406" t="s">
        <v>457</v>
      </c>
      <c r="F3277" s="406" t="s">
        <v>819</v>
      </c>
      <c r="G3277" s="237"/>
      <c r="H3277" s="1350" t="s">
        <v>1234</v>
      </c>
      <c r="I3277" s="1351"/>
      <c r="J3277" s="1352"/>
      <c r="K3277" s="237"/>
      <c r="L3277" s="237"/>
      <c r="M3277" s="7" t="str">
        <f>(IF($E3410&lt;&gt;0,$M$2,IF($L3410&lt;&gt;0,$M$2,"")))</f>
        <v/>
      </c>
    </row>
    <row r="3278" spans="1:14" ht="18.75" hidden="1">
      <c r="A3278" s="22">
        <v>805</v>
      </c>
      <c r="B3278" s="1867" t="str">
        <f>$B$9</f>
        <v>ДГ Радост Каблешково</v>
      </c>
      <c r="C3278" s="1868"/>
      <c r="D3278" s="1869"/>
      <c r="E3278" s="115">
        <f>$E$9</f>
        <v>45658</v>
      </c>
      <c r="F3278" s="226">
        <f>$F$9</f>
        <v>45747</v>
      </c>
      <c r="G3278" s="237"/>
      <c r="H3278" s="237"/>
      <c r="I3278" s="237"/>
      <c r="J3278" s="237"/>
      <c r="K3278" s="237"/>
      <c r="L3278" s="237"/>
      <c r="M3278" s="7" t="str">
        <f>(IF($E3410&lt;&gt;0,$M$2,IF($L3410&lt;&gt;0,$M$2,"")))</f>
        <v/>
      </c>
    </row>
    <row r="3279" spans="1:14" hidden="1">
      <c r="A3279" s="23">
        <v>810</v>
      </c>
      <c r="B3279" s="227" t="str">
        <f>$B$10</f>
        <v>(наименование на разпоредителя с бюджет)</v>
      </c>
      <c r="C3279" s="228"/>
      <c r="D3279" s="229"/>
      <c r="E3279" s="237"/>
      <c r="F3279" s="237"/>
      <c r="G3279" s="237"/>
      <c r="H3279" s="237"/>
      <c r="I3279" s="237"/>
      <c r="J3279" s="237"/>
      <c r="K3279" s="237"/>
      <c r="L3279" s="237"/>
      <c r="M3279" s="7" t="str">
        <f>(IF($E3410&lt;&gt;0,$M$2,IF($L3410&lt;&gt;0,$M$2,"")))</f>
        <v/>
      </c>
    </row>
    <row r="3280" spans="1:14" hidden="1">
      <c r="A3280" s="23">
        <v>815</v>
      </c>
      <c r="B3280" s="227"/>
      <c r="C3280" s="228"/>
      <c r="D3280" s="229"/>
      <c r="E3280" s="237"/>
      <c r="F3280" s="237"/>
      <c r="G3280" s="237"/>
      <c r="H3280" s="237"/>
      <c r="I3280" s="237"/>
      <c r="J3280" s="237"/>
      <c r="K3280" s="237"/>
      <c r="L3280" s="237"/>
      <c r="M3280" s="7" t="str">
        <f>(IF($E3410&lt;&gt;0,$M$2,IF($L3410&lt;&gt;0,$M$2,"")))</f>
        <v/>
      </c>
    </row>
    <row r="3281" spans="1:14" ht="19.5" hidden="1">
      <c r="A3281" s="28">
        <v>525</v>
      </c>
      <c r="B3281" s="1870" t="str">
        <f>$B$12</f>
        <v>Поморие</v>
      </c>
      <c r="C3281" s="1871"/>
      <c r="D3281" s="1872"/>
      <c r="E3281" s="410" t="s">
        <v>874</v>
      </c>
      <c r="F3281" s="1348" t="str">
        <f>$F$12</f>
        <v>5207</v>
      </c>
      <c r="G3281" s="237"/>
      <c r="H3281" s="237"/>
      <c r="I3281" s="237"/>
      <c r="J3281" s="237"/>
      <c r="K3281" s="237"/>
      <c r="L3281" s="237"/>
      <c r="M3281" s="7" t="str">
        <f>(IF($E3410&lt;&gt;0,$M$2,IF($L3410&lt;&gt;0,$M$2,"")))</f>
        <v/>
      </c>
    </row>
    <row r="3282" spans="1:14" hidden="1">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t="str">
        <f>(IF($E3410&lt;&gt;0,$M$2,IF($L3410&lt;&gt;0,$M$2,"")))</f>
        <v/>
      </c>
    </row>
    <row r="3283" spans="1:14" ht="19.5" hidden="1">
      <c r="A3283" s="23">
        <v>821</v>
      </c>
      <c r="B3283" s="236"/>
      <c r="C3283" s="237"/>
      <c r="D3283" s="124" t="s">
        <v>875</v>
      </c>
      <c r="E3283" s="238">
        <f>$E$15</f>
        <v>0</v>
      </c>
      <c r="F3283" s="414" t="str">
        <f>$F$15</f>
        <v>БЮДЖЕТ</v>
      </c>
      <c r="G3283" s="218"/>
      <c r="H3283" s="218"/>
      <c r="I3283" s="218"/>
      <c r="J3283" s="218"/>
      <c r="K3283" s="218"/>
      <c r="L3283" s="218"/>
      <c r="M3283" s="7" t="str">
        <f>(IF($E3410&lt;&gt;0,$M$2,IF($L3410&lt;&gt;0,$M$2,"")))</f>
        <v/>
      </c>
    </row>
    <row r="3284" spans="1:14" hidden="1">
      <c r="A3284" s="23">
        <v>822</v>
      </c>
      <c r="B3284" s="228"/>
      <c r="C3284" s="391"/>
      <c r="D3284" s="400"/>
      <c r="E3284" s="237"/>
      <c r="F3284" s="409"/>
      <c r="G3284" s="409"/>
      <c r="H3284" s="409"/>
      <c r="I3284" s="409"/>
      <c r="J3284" s="409"/>
      <c r="K3284" s="409"/>
      <c r="L3284" s="1365" t="s">
        <v>458</v>
      </c>
      <c r="M3284" s="7" t="str">
        <f>(IF($E3410&lt;&gt;0,$M$2,IF($L3410&lt;&gt;0,$M$2,"")))</f>
        <v/>
      </c>
    </row>
    <row r="3285" spans="1:14" ht="24.95" hidden="1" customHeight="1">
      <c r="A3285" s="23">
        <v>823</v>
      </c>
      <c r="B3285" s="247"/>
      <c r="C3285" s="248"/>
      <c r="D3285" s="249" t="s">
        <v>698</v>
      </c>
      <c r="E3285" s="1853" t="str">
        <f>CONCATENATE("Уточнен план ",$C$3)</f>
        <v>Уточнен план 2025</v>
      </c>
      <c r="F3285" s="1854"/>
      <c r="G3285" s="1854"/>
      <c r="H3285" s="1855"/>
      <c r="I3285" s="1856" t="str">
        <f>CONCATENATE("Отчет ",$C$3)</f>
        <v>Отчет 2025</v>
      </c>
      <c r="J3285" s="1857"/>
      <c r="K3285" s="1857"/>
      <c r="L3285" s="1858"/>
      <c r="M3285" s="7" t="str">
        <f>(IF($E3410&lt;&gt;0,$M$2,IF($L3410&lt;&gt;0,$M$2,"")))</f>
        <v/>
      </c>
    </row>
    <row r="3286" spans="1:14" ht="54.95" hidden="1" customHeight="1" thickBot="1">
      <c r="A3286" s="23">
        <v>825</v>
      </c>
      <c r="B3286" s="250" t="s">
        <v>62</v>
      </c>
      <c r="C3286" s="251" t="s">
        <v>459</v>
      </c>
      <c r="D3286" s="252" t="s">
        <v>699</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570" t="str">
        <f>$L$20</f>
        <v>ОТЧЕТ                                    ОБЩО</v>
      </c>
      <c r="M3286" s="7" t="str">
        <f>(IF($E3410&lt;&gt;0,$M$2,IF($L3410&lt;&gt;0,$M$2,"")))</f>
        <v/>
      </c>
    </row>
    <row r="3287" spans="1:14" ht="18.75" hidden="1">
      <c r="A3287" s="23"/>
      <c r="B3287" s="258"/>
      <c r="C3287" s="259"/>
      <c r="D3287" s="260" t="s">
        <v>728</v>
      </c>
      <c r="E3287" s="1442" t="str">
        <f>$E$21</f>
        <v>(1)</v>
      </c>
      <c r="F3287" s="143" t="str">
        <f>$F$21</f>
        <v>(2)</v>
      </c>
      <c r="G3287" s="144" t="str">
        <f>$G$21</f>
        <v>(3)</v>
      </c>
      <c r="H3287" s="145" t="str">
        <f>$H$21</f>
        <v>(4)</v>
      </c>
      <c r="I3287" s="261" t="str">
        <f>$I$21</f>
        <v>(5)</v>
      </c>
      <c r="J3287" s="262" t="str">
        <f>$J$21</f>
        <v>(6)</v>
      </c>
      <c r="K3287" s="263" t="str">
        <f>$K$21</f>
        <v>(7)</v>
      </c>
      <c r="L3287" s="264" t="str">
        <f>$L$21</f>
        <v>(8)</v>
      </c>
      <c r="M3287" s="7" t="str">
        <f>(IF($E3410&lt;&gt;0,$M$2,IF($L3410&lt;&gt;0,$M$2,"")))</f>
        <v/>
      </c>
    </row>
    <row r="3288" spans="1:14" hidden="1">
      <c r="A3288" s="23"/>
      <c r="B3288" s="1439"/>
      <c r="C3288" s="1540" t="e">
        <f>VLOOKUP(D3288,OP_LIST2,2,FALSE)</f>
        <v>#N/A</v>
      </c>
      <c r="D3288" s="1445"/>
      <c r="E3288" s="389"/>
      <c r="F3288" s="1429"/>
      <c r="G3288" s="1430"/>
      <c r="H3288" s="1431"/>
      <c r="I3288" s="1429"/>
      <c r="J3288" s="1430"/>
      <c r="K3288" s="1431"/>
      <c r="L3288" s="1428"/>
      <c r="M3288" s="7" t="str">
        <f>(IF($E3410&lt;&gt;0,$M$2,IF($L3410&lt;&gt;0,$M$2,"")))</f>
        <v/>
      </c>
    </row>
    <row r="3289" spans="1:14" hidden="1">
      <c r="A3289" s="23"/>
      <c r="B3289" s="1608" t="s">
        <v>2003</v>
      </c>
      <c r="C3289" s="1446">
        <f>VLOOKUP(D3290,EBK_DEIN2,2,FALSE)</f>
        <v>4469</v>
      </c>
      <c r="D3289" s="1445" t="s">
        <v>777</v>
      </c>
      <c r="E3289" s="389"/>
      <c r="F3289" s="1432"/>
      <c r="G3289" s="1433"/>
      <c r="H3289" s="1434"/>
      <c r="I3289" s="1432"/>
      <c r="J3289" s="1433"/>
      <c r="K3289" s="1434"/>
      <c r="L3289" s="1428"/>
      <c r="M3289" s="7" t="str">
        <f>(IF($E3410&lt;&gt;0,$M$2,IF($L3410&lt;&gt;0,$M$2,"")))</f>
        <v/>
      </c>
    </row>
    <row r="3290" spans="1:14" hidden="1">
      <c r="A3290" s="23"/>
      <c r="B3290" s="1438"/>
      <c r="C3290" s="1531">
        <f>+C3289</f>
        <v>4469</v>
      </c>
      <c r="D3290" s="1440" t="s">
        <v>19</v>
      </c>
      <c r="E3290" s="389"/>
      <c r="F3290" s="1432"/>
      <c r="G3290" s="1433"/>
      <c r="H3290" s="1434"/>
      <c r="I3290" s="1432"/>
      <c r="J3290" s="1433"/>
      <c r="K3290" s="1434"/>
      <c r="L3290" s="1428"/>
      <c r="M3290" s="7" t="str">
        <f>(IF($E3410&lt;&gt;0,$M$2,IF($L3410&lt;&gt;0,$M$2,"")))</f>
        <v/>
      </c>
    </row>
    <row r="3291" spans="1:14" hidden="1">
      <c r="A3291" s="23"/>
      <c r="B3291" s="1443"/>
      <c r="C3291" s="1441"/>
      <c r="D3291" s="1444" t="s">
        <v>700</v>
      </c>
      <c r="E3291" s="389"/>
      <c r="F3291" s="1435"/>
      <c r="G3291" s="1436"/>
      <c r="H3291" s="1437"/>
      <c r="I3291" s="1435"/>
      <c r="J3291" s="1436"/>
      <c r="K3291" s="1437"/>
      <c r="L3291" s="1428"/>
      <c r="M3291" s="7" t="str">
        <f>(IF($E3410&lt;&gt;0,$M$2,IF($L3410&lt;&gt;0,$M$2,"")))</f>
        <v/>
      </c>
    </row>
    <row r="3292" spans="1:14" hidden="1">
      <c r="A3292" s="23"/>
      <c r="B3292" s="272">
        <v>100</v>
      </c>
      <c r="C3292" s="1859" t="s">
        <v>729</v>
      </c>
      <c r="D3292" s="1860"/>
      <c r="E3292" s="273">
        <f t="shared" ref="E3292:L3292" si="763">SUM(E3293:E3294)</f>
        <v>0</v>
      </c>
      <c r="F3292" s="274">
        <f t="shared" si="763"/>
        <v>0</v>
      </c>
      <c r="G3292" s="275">
        <f t="shared" si="763"/>
        <v>0</v>
      </c>
      <c r="H3292" s="276">
        <f>SUM(H3293:H3294)</f>
        <v>0</v>
      </c>
      <c r="I3292" s="274">
        <f t="shared" si="763"/>
        <v>0</v>
      </c>
      <c r="J3292" s="275">
        <f t="shared" si="763"/>
        <v>0</v>
      </c>
      <c r="K3292" s="276">
        <f t="shared" si="763"/>
        <v>0</v>
      </c>
      <c r="L3292" s="273">
        <f t="shared" si="763"/>
        <v>0</v>
      </c>
      <c r="M3292" s="12" t="str">
        <f>(IF($E3292&lt;&gt;0,$M$2,IF($L3292&lt;&gt;0,$M$2,"")))</f>
        <v/>
      </c>
      <c r="N3292" s="13"/>
    </row>
    <row r="3293" spans="1:14" hidden="1">
      <c r="A3293" s="23"/>
      <c r="B3293" s="278"/>
      <c r="C3293" s="279">
        <v>101</v>
      </c>
      <c r="D3293" s="280" t="s">
        <v>730</v>
      </c>
      <c r="E3293" s="281">
        <f>F3293+G3293+H3293</f>
        <v>0</v>
      </c>
      <c r="F3293" s="152">
        <v>0</v>
      </c>
      <c r="G3293" s="153">
        <v>0</v>
      </c>
      <c r="H3293" s="1406">
        <v>0</v>
      </c>
      <c r="I3293" s="152">
        <v>0</v>
      </c>
      <c r="J3293" s="153">
        <v>0</v>
      </c>
      <c r="K3293" s="1406">
        <v>0</v>
      </c>
      <c r="L3293" s="281">
        <f>I3293+J3293+K3293</f>
        <v>0</v>
      </c>
      <c r="M3293" s="12" t="str">
        <f t="shared" ref="M3293:M3356" si="764">(IF($E3293&lt;&gt;0,$M$2,IF($L3293&lt;&gt;0,$M$2,"")))</f>
        <v/>
      </c>
      <c r="N3293" s="13"/>
    </row>
    <row r="3294" spans="1:14" hidden="1">
      <c r="A3294" s="10"/>
      <c r="B3294" s="278"/>
      <c r="C3294" s="285">
        <v>102</v>
      </c>
      <c r="D3294" s="286" t="s">
        <v>731</v>
      </c>
      <c r="E3294" s="287">
        <f>F3294+G3294+H3294</f>
        <v>0</v>
      </c>
      <c r="F3294" s="173">
        <v>0</v>
      </c>
      <c r="G3294" s="174">
        <v>0</v>
      </c>
      <c r="H3294" s="1409">
        <v>0</v>
      </c>
      <c r="I3294" s="173">
        <v>0</v>
      </c>
      <c r="J3294" s="174">
        <v>0</v>
      </c>
      <c r="K3294" s="1409">
        <v>0</v>
      </c>
      <c r="L3294" s="287">
        <f>I3294+J3294+K3294</f>
        <v>0</v>
      </c>
      <c r="M3294" s="12" t="str">
        <f t="shared" si="764"/>
        <v/>
      </c>
      <c r="N3294" s="13"/>
    </row>
    <row r="3295" spans="1:14" hidden="1">
      <c r="A3295" s="10"/>
      <c r="B3295" s="272">
        <v>200</v>
      </c>
      <c r="C3295" s="1851" t="s">
        <v>732</v>
      </c>
      <c r="D3295" s="1852"/>
      <c r="E3295" s="273">
        <f t="shared" ref="E3295:L3295" si="765">SUM(E3296:E3300)</f>
        <v>0</v>
      </c>
      <c r="F3295" s="274">
        <f t="shared" si="765"/>
        <v>0</v>
      </c>
      <c r="G3295" s="275">
        <f t="shared" si="765"/>
        <v>0</v>
      </c>
      <c r="H3295" s="276">
        <f>SUM(H3296:H3300)</f>
        <v>0</v>
      </c>
      <c r="I3295" s="274">
        <f t="shared" si="765"/>
        <v>0</v>
      </c>
      <c r="J3295" s="275">
        <f t="shared" si="765"/>
        <v>0</v>
      </c>
      <c r="K3295" s="276">
        <f t="shared" si="765"/>
        <v>0</v>
      </c>
      <c r="L3295" s="273">
        <f t="shared" si="765"/>
        <v>0</v>
      </c>
      <c r="M3295" s="12" t="str">
        <f t="shared" si="764"/>
        <v/>
      </c>
      <c r="N3295" s="13"/>
    </row>
    <row r="3296" spans="1:14" hidden="1">
      <c r="A3296" s="10"/>
      <c r="B3296" s="291"/>
      <c r="C3296" s="279">
        <v>201</v>
      </c>
      <c r="D3296" s="280" t="s">
        <v>733</v>
      </c>
      <c r="E3296" s="281">
        <f>F3296+G3296+H3296</f>
        <v>0</v>
      </c>
      <c r="F3296" s="152">
        <v>0</v>
      </c>
      <c r="G3296" s="153">
        <v>0</v>
      </c>
      <c r="H3296" s="1406">
        <v>0</v>
      </c>
      <c r="I3296" s="152">
        <v>0</v>
      </c>
      <c r="J3296" s="153">
        <v>0</v>
      </c>
      <c r="K3296" s="1406">
        <v>0</v>
      </c>
      <c r="L3296" s="281">
        <f>I3296+J3296+K3296</f>
        <v>0</v>
      </c>
      <c r="M3296" s="12" t="str">
        <f t="shared" si="764"/>
        <v/>
      </c>
      <c r="N3296" s="13"/>
    </row>
    <row r="3297" spans="1:14" hidden="1">
      <c r="A3297" s="10"/>
      <c r="B3297" s="292"/>
      <c r="C3297" s="293">
        <v>202</v>
      </c>
      <c r="D3297" s="294" t="s">
        <v>734</v>
      </c>
      <c r="E3297" s="295">
        <f>F3297+G3297+H3297</f>
        <v>0</v>
      </c>
      <c r="F3297" s="158">
        <v>0</v>
      </c>
      <c r="G3297" s="159">
        <v>0</v>
      </c>
      <c r="H3297" s="1408">
        <v>0</v>
      </c>
      <c r="I3297" s="158">
        <v>0</v>
      </c>
      <c r="J3297" s="159">
        <v>0</v>
      </c>
      <c r="K3297" s="1408">
        <v>0</v>
      </c>
      <c r="L3297" s="295">
        <f>I3297+J3297+K3297</f>
        <v>0</v>
      </c>
      <c r="M3297" s="12" t="str">
        <f t="shared" si="764"/>
        <v/>
      </c>
      <c r="N3297" s="13"/>
    </row>
    <row r="3298" spans="1:14" ht="31.5" hidden="1">
      <c r="A3298" s="10"/>
      <c r="B3298" s="299"/>
      <c r="C3298" s="293">
        <v>205</v>
      </c>
      <c r="D3298" s="294" t="s">
        <v>585</v>
      </c>
      <c r="E3298" s="295">
        <f>F3298+G3298+H3298</f>
        <v>0</v>
      </c>
      <c r="F3298" s="158">
        <v>0</v>
      </c>
      <c r="G3298" s="159">
        <v>0</v>
      </c>
      <c r="H3298" s="1408">
        <v>0</v>
      </c>
      <c r="I3298" s="158">
        <v>0</v>
      </c>
      <c r="J3298" s="159">
        <v>0</v>
      </c>
      <c r="K3298" s="1408">
        <v>0</v>
      </c>
      <c r="L3298" s="295">
        <f>I3298+J3298+K3298</f>
        <v>0</v>
      </c>
      <c r="M3298" s="12" t="str">
        <f t="shared" si="764"/>
        <v/>
      </c>
      <c r="N3298" s="13"/>
    </row>
    <row r="3299" spans="1:14" hidden="1">
      <c r="A3299" s="10"/>
      <c r="B3299" s="299"/>
      <c r="C3299" s="293">
        <v>208</v>
      </c>
      <c r="D3299" s="300" t="s">
        <v>586</v>
      </c>
      <c r="E3299" s="295">
        <f>F3299+G3299+H3299</f>
        <v>0</v>
      </c>
      <c r="F3299" s="158">
        <v>0</v>
      </c>
      <c r="G3299" s="159">
        <v>0</v>
      </c>
      <c r="H3299" s="1408">
        <v>0</v>
      </c>
      <c r="I3299" s="158">
        <v>0</v>
      </c>
      <c r="J3299" s="159">
        <v>0</v>
      </c>
      <c r="K3299" s="1408">
        <v>0</v>
      </c>
      <c r="L3299" s="295">
        <f>I3299+J3299+K3299</f>
        <v>0</v>
      </c>
      <c r="M3299" s="12" t="str">
        <f t="shared" si="764"/>
        <v/>
      </c>
      <c r="N3299" s="13"/>
    </row>
    <row r="3300" spans="1:14" hidden="1">
      <c r="A3300" s="10"/>
      <c r="B3300" s="291"/>
      <c r="C3300" s="285">
        <v>209</v>
      </c>
      <c r="D3300" s="301" t="s">
        <v>587</v>
      </c>
      <c r="E3300" s="287">
        <f>F3300+G3300+H3300</f>
        <v>0</v>
      </c>
      <c r="F3300" s="173">
        <v>0</v>
      </c>
      <c r="G3300" s="174">
        <v>0</v>
      </c>
      <c r="H3300" s="1409">
        <v>0</v>
      </c>
      <c r="I3300" s="173">
        <v>0</v>
      </c>
      <c r="J3300" s="174">
        <v>0</v>
      </c>
      <c r="K3300" s="1409">
        <v>0</v>
      </c>
      <c r="L3300" s="287">
        <f>I3300+J3300+K3300</f>
        <v>0</v>
      </c>
      <c r="M3300" s="12" t="str">
        <f t="shared" si="764"/>
        <v/>
      </c>
      <c r="N3300" s="13"/>
    </row>
    <row r="3301" spans="1:14" hidden="1">
      <c r="A3301" s="10"/>
      <c r="B3301" s="272">
        <v>500</v>
      </c>
      <c r="C3301" s="1861" t="s">
        <v>188</v>
      </c>
      <c r="D3301" s="1862"/>
      <c r="E3301" s="273">
        <f t="shared" ref="E3301:L3301" si="766">SUM(E3302:E3308)</f>
        <v>0</v>
      </c>
      <c r="F3301" s="274">
        <f t="shared" si="766"/>
        <v>0</v>
      </c>
      <c r="G3301" s="275">
        <f t="shared" si="766"/>
        <v>0</v>
      </c>
      <c r="H3301" s="276">
        <f>SUM(H3302:H3308)</f>
        <v>0</v>
      </c>
      <c r="I3301" s="274">
        <f t="shared" si="766"/>
        <v>0</v>
      </c>
      <c r="J3301" s="275">
        <f t="shared" si="766"/>
        <v>0</v>
      </c>
      <c r="K3301" s="276">
        <f t="shared" si="766"/>
        <v>0</v>
      </c>
      <c r="L3301" s="273">
        <f t="shared" si="766"/>
        <v>0</v>
      </c>
      <c r="M3301" s="12" t="str">
        <f t="shared" si="764"/>
        <v/>
      </c>
      <c r="N3301" s="13"/>
    </row>
    <row r="3302" spans="1:14" ht="18" hidden="1" customHeight="1">
      <c r="A3302" s="10"/>
      <c r="B3302" s="291"/>
      <c r="C3302" s="302">
        <v>551</v>
      </c>
      <c r="D3302" s="303" t="s">
        <v>189</v>
      </c>
      <c r="E3302" s="281">
        <f t="shared" ref="E3302:E3309" si="767">F3302+G3302+H3302</f>
        <v>0</v>
      </c>
      <c r="F3302" s="152">
        <v>0</v>
      </c>
      <c r="G3302" s="153">
        <v>0</v>
      </c>
      <c r="H3302" s="1406">
        <v>0</v>
      </c>
      <c r="I3302" s="152">
        <v>0</v>
      </c>
      <c r="J3302" s="153">
        <v>0</v>
      </c>
      <c r="K3302" s="1406">
        <v>0</v>
      </c>
      <c r="L3302" s="281">
        <f t="shared" ref="L3302:L3309" si="768">I3302+J3302+K3302</f>
        <v>0</v>
      </c>
      <c r="M3302" s="12" t="str">
        <f t="shared" si="764"/>
        <v/>
      </c>
      <c r="N3302" s="13"/>
    </row>
    <row r="3303" spans="1:14" hidden="1">
      <c r="A3303" s="10"/>
      <c r="B3303" s="291"/>
      <c r="C3303" s="304">
        <v>552</v>
      </c>
      <c r="D3303" s="305" t="s">
        <v>893</v>
      </c>
      <c r="E3303" s="295">
        <f t="shared" si="767"/>
        <v>0</v>
      </c>
      <c r="F3303" s="158">
        <v>0</v>
      </c>
      <c r="G3303" s="159">
        <v>0</v>
      </c>
      <c r="H3303" s="1408">
        <v>0</v>
      </c>
      <c r="I3303" s="158">
        <v>0</v>
      </c>
      <c r="J3303" s="159">
        <v>0</v>
      </c>
      <c r="K3303" s="1408">
        <v>0</v>
      </c>
      <c r="L3303" s="295">
        <f t="shared" si="768"/>
        <v>0</v>
      </c>
      <c r="M3303" s="12" t="str">
        <f t="shared" si="764"/>
        <v/>
      </c>
      <c r="N3303" s="13"/>
    </row>
    <row r="3304" spans="1:14" hidden="1">
      <c r="A3304" s="10"/>
      <c r="B3304" s="306"/>
      <c r="C3304" s="304">
        <v>558</v>
      </c>
      <c r="D3304" s="307" t="s">
        <v>855</v>
      </c>
      <c r="E3304" s="295">
        <f>F3304+G3304+H3304</f>
        <v>0</v>
      </c>
      <c r="F3304" s="484">
        <v>0</v>
      </c>
      <c r="G3304" s="485">
        <v>0</v>
      </c>
      <c r="H3304" s="160">
        <v>0</v>
      </c>
      <c r="I3304" s="484">
        <v>0</v>
      </c>
      <c r="J3304" s="485">
        <v>0</v>
      </c>
      <c r="K3304" s="160">
        <v>0</v>
      </c>
      <c r="L3304" s="295">
        <f>I3304+J3304+K3304</f>
        <v>0</v>
      </c>
      <c r="M3304" s="12" t="str">
        <f t="shared" si="764"/>
        <v/>
      </c>
      <c r="N3304" s="13"/>
    </row>
    <row r="3305" spans="1:14" hidden="1">
      <c r="A3305" s="10"/>
      <c r="B3305" s="306"/>
      <c r="C3305" s="304">
        <v>560</v>
      </c>
      <c r="D3305" s="307" t="s">
        <v>190</v>
      </c>
      <c r="E3305" s="295">
        <f t="shared" si="767"/>
        <v>0</v>
      </c>
      <c r="F3305" s="158">
        <v>0</v>
      </c>
      <c r="G3305" s="159">
        <v>0</v>
      </c>
      <c r="H3305" s="1408">
        <v>0</v>
      </c>
      <c r="I3305" s="158">
        <v>0</v>
      </c>
      <c r="J3305" s="159">
        <v>0</v>
      </c>
      <c r="K3305" s="1408">
        <v>0</v>
      </c>
      <c r="L3305" s="295">
        <f t="shared" si="768"/>
        <v>0</v>
      </c>
      <c r="M3305" s="12" t="str">
        <f t="shared" si="764"/>
        <v/>
      </c>
      <c r="N3305" s="13"/>
    </row>
    <row r="3306" spans="1:14" hidden="1">
      <c r="A3306" s="10"/>
      <c r="B3306" s="306"/>
      <c r="C3306" s="304">
        <v>580</v>
      </c>
      <c r="D3306" s="305" t="s">
        <v>191</v>
      </c>
      <c r="E3306" s="295">
        <f t="shared" si="767"/>
        <v>0</v>
      </c>
      <c r="F3306" s="158">
        <v>0</v>
      </c>
      <c r="G3306" s="159">
        <v>0</v>
      </c>
      <c r="H3306" s="1408">
        <v>0</v>
      </c>
      <c r="I3306" s="158">
        <v>0</v>
      </c>
      <c r="J3306" s="159">
        <v>0</v>
      </c>
      <c r="K3306" s="1408">
        <v>0</v>
      </c>
      <c r="L3306" s="295">
        <f t="shared" si="768"/>
        <v>0</v>
      </c>
      <c r="M3306" s="12" t="str">
        <f t="shared" si="764"/>
        <v/>
      </c>
      <c r="N3306" s="13"/>
    </row>
    <row r="3307" spans="1:14" hidden="1">
      <c r="A3307" s="10"/>
      <c r="B3307" s="291"/>
      <c r="C3307" s="304">
        <v>588</v>
      </c>
      <c r="D3307" s="305" t="s">
        <v>857</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863" t="s">
        <v>193</v>
      </c>
      <c r="D3309" s="1864"/>
      <c r="E3309" s="310">
        <f t="shared" si="767"/>
        <v>0</v>
      </c>
      <c r="F3309" s="1410"/>
      <c r="G3309" s="1411"/>
      <c r="H3309" s="1412"/>
      <c r="I3309" s="1410"/>
      <c r="J3309" s="1411"/>
      <c r="K3309" s="1412"/>
      <c r="L3309" s="310">
        <f t="shared" si="768"/>
        <v>0</v>
      </c>
      <c r="M3309" s="12" t="str">
        <f t="shared" si="764"/>
        <v/>
      </c>
      <c r="N3309" s="13"/>
    </row>
    <row r="3310" spans="1:14" hidden="1">
      <c r="A3310" s="23">
        <v>10</v>
      </c>
      <c r="B3310" s="272">
        <v>1000</v>
      </c>
      <c r="C3310" s="1851" t="s">
        <v>194</v>
      </c>
      <c r="D3310" s="1852"/>
      <c r="E3310" s="310">
        <f t="shared" ref="E3310:L3310" si="769">SUM(E3311:E3327)</f>
        <v>0</v>
      </c>
      <c r="F3310" s="274">
        <f t="shared" si="769"/>
        <v>0</v>
      </c>
      <c r="G3310" s="275">
        <f t="shared" si="769"/>
        <v>0</v>
      </c>
      <c r="H3310" s="276">
        <f>SUM(H3311:H3327)</f>
        <v>0</v>
      </c>
      <c r="I3310" s="274">
        <f t="shared" si="769"/>
        <v>0</v>
      </c>
      <c r="J3310" s="275">
        <f t="shared" si="769"/>
        <v>0</v>
      </c>
      <c r="K3310" s="276">
        <f t="shared" si="769"/>
        <v>0</v>
      </c>
      <c r="L3310" s="310">
        <f t="shared" si="769"/>
        <v>0</v>
      </c>
      <c r="M3310" s="12" t="str">
        <f t="shared" si="764"/>
        <v/>
      </c>
      <c r="N3310" s="13"/>
    </row>
    <row r="3311" spans="1:14" hidden="1">
      <c r="A3311" s="23">
        <v>15</v>
      </c>
      <c r="B3311" s="292"/>
      <c r="C3311" s="279">
        <v>1011</v>
      </c>
      <c r="D3311" s="311" t="s">
        <v>195</v>
      </c>
      <c r="E3311" s="281">
        <f t="shared" ref="E3311:E3327" si="770">F3311+G3311+H3311</f>
        <v>0</v>
      </c>
      <c r="F3311" s="152">
        <v>0</v>
      </c>
      <c r="G3311" s="153">
        <v>0</v>
      </c>
      <c r="H3311" s="1406">
        <v>0</v>
      </c>
      <c r="I3311" s="152">
        <v>0</v>
      </c>
      <c r="J3311" s="153">
        <v>0</v>
      </c>
      <c r="K3311" s="1406">
        <v>0</v>
      </c>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v>0</v>
      </c>
      <c r="G3312" s="159">
        <v>0</v>
      </c>
      <c r="H3312" s="1408">
        <v>0</v>
      </c>
      <c r="I3312" s="158">
        <v>0</v>
      </c>
      <c r="J3312" s="159">
        <v>0</v>
      </c>
      <c r="K3312" s="1408">
        <v>0</v>
      </c>
      <c r="L3312" s="295">
        <f t="shared" si="771"/>
        <v>0</v>
      </c>
      <c r="M3312" s="12" t="str">
        <f t="shared" si="764"/>
        <v/>
      </c>
      <c r="N3312" s="13"/>
    </row>
    <row r="3313" spans="1:14" hidden="1">
      <c r="A3313" s="23">
        <v>40</v>
      </c>
      <c r="B3313" s="292"/>
      <c r="C3313" s="293">
        <v>1013</v>
      </c>
      <c r="D3313" s="294" t="s">
        <v>197</v>
      </c>
      <c r="E3313" s="295">
        <f t="shared" si="770"/>
        <v>0</v>
      </c>
      <c r="F3313" s="158">
        <v>0</v>
      </c>
      <c r="G3313" s="159">
        <v>0</v>
      </c>
      <c r="H3313" s="1408">
        <v>0</v>
      </c>
      <c r="I3313" s="158">
        <v>0</v>
      </c>
      <c r="J3313" s="159">
        <v>0</v>
      </c>
      <c r="K3313" s="1408">
        <v>0</v>
      </c>
      <c r="L3313" s="295">
        <f t="shared" si="771"/>
        <v>0</v>
      </c>
      <c r="M3313" s="12" t="str">
        <f t="shared" si="764"/>
        <v/>
      </c>
      <c r="N3313" s="13"/>
    </row>
    <row r="3314" spans="1:14" hidden="1">
      <c r="A3314" s="23">
        <v>45</v>
      </c>
      <c r="B3314" s="292"/>
      <c r="C3314" s="293">
        <v>1014</v>
      </c>
      <c r="D3314" s="294" t="s">
        <v>198</v>
      </c>
      <c r="E3314" s="295">
        <f t="shared" si="770"/>
        <v>0</v>
      </c>
      <c r="F3314" s="158">
        <v>0</v>
      </c>
      <c r="G3314" s="159">
        <v>0</v>
      </c>
      <c r="H3314" s="1408">
        <v>0</v>
      </c>
      <c r="I3314" s="158">
        <v>0</v>
      </c>
      <c r="J3314" s="159">
        <v>0</v>
      </c>
      <c r="K3314" s="1408">
        <v>0</v>
      </c>
      <c r="L3314" s="295">
        <f t="shared" si="771"/>
        <v>0</v>
      </c>
      <c r="M3314" s="12" t="str">
        <f t="shared" si="764"/>
        <v/>
      </c>
      <c r="N3314" s="13"/>
    </row>
    <row r="3315" spans="1:14" hidden="1">
      <c r="A3315" s="23">
        <v>50</v>
      </c>
      <c r="B3315" s="292"/>
      <c r="C3315" s="293">
        <v>1015</v>
      </c>
      <c r="D3315" s="294" t="s">
        <v>199</v>
      </c>
      <c r="E3315" s="295">
        <f t="shared" si="770"/>
        <v>0</v>
      </c>
      <c r="F3315" s="158">
        <v>0</v>
      </c>
      <c r="G3315" s="159">
        <v>0</v>
      </c>
      <c r="H3315" s="1408">
        <v>0</v>
      </c>
      <c r="I3315" s="158">
        <v>0</v>
      </c>
      <c r="J3315" s="159">
        <v>0</v>
      </c>
      <c r="K3315" s="1408">
        <v>0</v>
      </c>
      <c r="L3315" s="295">
        <f t="shared" si="771"/>
        <v>0</v>
      </c>
      <c r="M3315" s="12" t="str">
        <f t="shared" si="764"/>
        <v/>
      </c>
      <c r="N3315" s="13"/>
    </row>
    <row r="3316" spans="1:14" hidden="1">
      <c r="A3316" s="23">
        <v>55</v>
      </c>
      <c r="B3316" s="292"/>
      <c r="C3316" s="312">
        <v>1016</v>
      </c>
      <c r="D3316" s="313" t="s">
        <v>200</v>
      </c>
      <c r="E3316" s="314">
        <f t="shared" si="770"/>
        <v>0</v>
      </c>
      <c r="F3316" s="164">
        <v>0</v>
      </c>
      <c r="G3316" s="165">
        <v>0</v>
      </c>
      <c r="H3316" s="1407">
        <v>0</v>
      </c>
      <c r="I3316" s="164">
        <v>0</v>
      </c>
      <c r="J3316" s="165">
        <v>0</v>
      </c>
      <c r="K3316" s="1407">
        <v>0</v>
      </c>
      <c r="L3316" s="314">
        <f t="shared" si="771"/>
        <v>0</v>
      </c>
      <c r="M3316" s="12" t="str">
        <f t="shared" si="764"/>
        <v/>
      </c>
      <c r="N3316" s="13"/>
    </row>
    <row r="3317" spans="1:14" hidden="1">
      <c r="A3317" s="23">
        <v>60</v>
      </c>
      <c r="B3317" s="278"/>
      <c r="C3317" s="318">
        <v>1020</v>
      </c>
      <c r="D3317" s="319" t="s">
        <v>201</v>
      </c>
      <c r="E3317" s="320">
        <f t="shared" si="770"/>
        <v>0</v>
      </c>
      <c r="F3317" s="450">
        <v>0</v>
      </c>
      <c r="G3317" s="451">
        <v>0</v>
      </c>
      <c r="H3317" s="1416">
        <v>0</v>
      </c>
      <c r="I3317" s="450">
        <v>0</v>
      </c>
      <c r="J3317" s="451">
        <v>0</v>
      </c>
      <c r="K3317" s="1416">
        <v>0</v>
      </c>
      <c r="L3317" s="320">
        <f t="shared" si="771"/>
        <v>0</v>
      </c>
      <c r="M3317" s="12" t="str">
        <f t="shared" si="764"/>
        <v/>
      </c>
      <c r="N3317" s="13"/>
    </row>
    <row r="3318" spans="1:14" hidden="1">
      <c r="A3318" s="22">
        <v>65</v>
      </c>
      <c r="B3318" s="292"/>
      <c r="C3318" s="324">
        <v>1030</v>
      </c>
      <c r="D3318" s="325" t="s">
        <v>202</v>
      </c>
      <c r="E3318" s="326">
        <f t="shared" si="770"/>
        <v>0</v>
      </c>
      <c r="F3318" s="445">
        <v>0</v>
      </c>
      <c r="G3318" s="446">
        <v>0</v>
      </c>
      <c r="H3318" s="1413">
        <v>0</v>
      </c>
      <c r="I3318" s="445">
        <v>0</v>
      </c>
      <c r="J3318" s="446">
        <v>0</v>
      </c>
      <c r="K3318" s="1413">
        <v>0</v>
      </c>
      <c r="L3318" s="326">
        <f t="shared" si="771"/>
        <v>0</v>
      </c>
      <c r="M3318" s="12" t="str">
        <f t="shared" si="764"/>
        <v/>
      </c>
      <c r="N3318" s="13"/>
    </row>
    <row r="3319" spans="1:14" hidden="1">
      <c r="A3319" s="23">
        <v>70</v>
      </c>
      <c r="B3319" s="292"/>
      <c r="C3319" s="318">
        <v>1051</v>
      </c>
      <c r="D3319" s="331" t="s">
        <v>203</v>
      </c>
      <c r="E3319" s="320">
        <f t="shared" si="770"/>
        <v>0</v>
      </c>
      <c r="F3319" s="450">
        <v>0</v>
      </c>
      <c r="G3319" s="451">
        <v>0</v>
      </c>
      <c r="H3319" s="1416">
        <v>0</v>
      </c>
      <c r="I3319" s="450">
        <v>0</v>
      </c>
      <c r="J3319" s="451">
        <v>0</v>
      </c>
      <c r="K3319" s="1416">
        <v>0</v>
      </c>
      <c r="L3319" s="320">
        <f t="shared" si="771"/>
        <v>0</v>
      </c>
      <c r="M3319" s="12" t="str">
        <f t="shared" si="764"/>
        <v/>
      </c>
      <c r="N3319" s="13"/>
    </row>
    <row r="3320" spans="1:14" hidden="1">
      <c r="A3320" s="23">
        <v>75</v>
      </c>
      <c r="B3320" s="292"/>
      <c r="C3320" s="293">
        <v>1052</v>
      </c>
      <c r="D3320" s="294" t="s">
        <v>204</v>
      </c>
      <c r="E3320" s="295">
        <f t="shared" si="770"/>
        <v>0</v>
      </c>
      <c r="F3320" s="158">
        <v>0</v>
      </c>
      <c r="G3320" s="159"/>
      <c r="H3320" s="1408"/>
      <c r="I3320" s="158">
        <v>0</v>
      </c>
      <c r="J3320" s="159"/>
      <c r="K3320" s="1408"/>
      <c r="L3320" s="295">
        <f t="shared" si="771"/>
        <v>0</v>
      </c>
      <c r="M3320" s="12" t="str">
        <f t="shared" si="764"/>
        <v/>
      </c>
      <c r="N3320" s="13"/>
    </row>
    <row r="3321" spans="1:14" hidden="1">
      <c r="A3321" s="23">
        <v>80</v>
      </c>
      <c r="B3321" s="292"/>
      <c r="C3321" s="324">
        <v>1053</v>
      </c>
      <c r="D3321" s="325" t="s">
        <v>858</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v>0</v>
      </c>
      <c r="G3322" s="451">
        <v>0</v>
      </c>
      <c r="H3322" s="1416">
        <v>0</v>
      </c>
      <c r="I3322" s="450">
        <v>0</v>
      </c>
      <c r="J3322" s="451">
        <v>0</v>
      </c>
      <c r="K3322" s="1416">
        <v>0</v>
      </c>
      <c r="L3322" s="320">
        <f t="shared" si="771"/>
        <v>0</v>
      </c>
      <c r="M3322" s="12" t="str">
        <f t="shared" si="764"/>
        <v/>
      </c>
      <c r="N3322" s="13"/>
    </row>
    <row r="3323" spans="1:14" hidden="1">
      <c r="A3323" s="23">
        <v>85</v>
      </c>
      <c r="B3323" s="292"/>
      <c r="C3323" s="324">
        <v>1063</v>
      </c>
      <c r="D3323" s="332" t="s">
        <v>786</v>
      </c>
      <c r="E3323" s="326">
        <f t="shared" si="770"/>
        <v>0</v>
      </c>
      <c r="F3323" s="445">
        <v>0</v>
      </c>
      <c r="G3323" s="446">
        <v>0</v>
      </c>
      <c r="H3323" s="1413">
        <v>0</v>
      </c>
      <c r="I3323" s="445">
        <v>0</v>
      </c>
      <c r="J3323" s="446">
        <v>0</v>
      </c>
      <c r="K3323" s="1413">
        <v>0</v>
      </c>
      <c r="L3323" s="326">
        <f t="shared" si="771"/>
        <v>0</v>
      </c>
      <c r="M3323" s="12" t="str">
        <f t="shared" si="764"/>
        <v/>
      </c>
      <c r="N3323" s="13"/>
    </row>
    <row r="3324" spans="1:14" hidden="1">
      <c r="A3324" s="23">
        <v>90</v>
      </c>
      <c r="B3324" s="292"/>
      <c r="C3324" s="333">
        <v>1069</v>
      </c>
      <c r="D3324" s="334" t="s">
        <v>206</v>
      </c>
      <c r="E3324" s="335">
        <f t="shared" si="770"/>
        <v>0</v>
      </c>
      <c r="F3324" s="589">
        <v>0</v>
      </c>
      <c r="G3324" s="590">
        <v>0</v>
      </c>
      <c r="H3324" s="1415">
        <v>0</v>
      </c>
      <c r="I3324" s="589">
        <v>0</v>
      </c>
      <c r="J3324" s="590">
        <v>0</v>
      </c>
      <c r="K3324" s="1415">
        <v>0</v>
      </c>
      <c r="L3324" s="335">
        <f t="shared" si="771"/>
        <v>0</v>
      </c>
      <c r="M3324" s="12" t="str">
        <f t="shared" si="764"/>
        <v/>
      </c>
      <c r="N3324" s="13"/>
    </row>
    <row r="3325" spans="1:14" hidden="1">
      <c r="A3325" s="23">
        <v>90</v>
      </c>
      <c r="B3325" s="278"/>
      <c r="C3325" s="318">
        <v>1091</v>
      </c>
      <c r="D3325" s="331" t="s">
        <v>894</v>
      </c>
      <c r="E3325" s="320">
        <f t="shared" si="770"/>
        <v>0</v>
      </c>
      <c r="F3325" s="450">
        <v>0</v>
      </c>
      <c r="G3325" s="451">
        <v>0</v>
      </c>
      <c r="H3325" s="1416">
        <v>0</v>
      </c>
      <c r="I3325" s="450">
        <v>0</v>
      </c>
      <c r="J3325" s="451">
        <v>0</v>
      </c>
      <c r="K3325" s="1416">
        <v>0</v>
      </c>
      <c r="L3325" s="320">
        <f t="shared" si="771"/>
        <v>0</v>
      </c>
      <c r="M3325" s="12" t="str">
        <f t="shared" si="764"/>
        <v/>
      </c>
      <c r="N3325" s="13"/>
    </row>
    <row r="3326" spans="1:14" hidden="1">
      <c r="A3326" s="22">
        <v>115</v>
      </c>
      <c r="B3326" s="292"/>
      <c r="C3326" s="293">
        <v>1092</v>
      </c>
      <c r="D3326" s="294" t="s">
        <v>298</v>
      </c>
      <c r="E3326" s="295">
        <f t="shared" si="770"/>
        <v>0</v>
      </c>
      <c r="F3326" s="158">
        <v>0</v>
      </c>
      <c r="G3326" s="159">
        <v>0</v>
      </c>
      <c r="H3326" s="1408">
        <v>0</v>
      </c>
      <c r="I3326" s="158">
        <v>0</v>
      </c>
      <c r="J3326" s="159">
        <v>0</v>
      </c>
      <c r="K3326" s="1408">
        <v>0</v>
      </c>
      <c r="L3326" s="295">
        <f t="shared" si="771"/>
        <v>0</v>
      </c>
      <c r="M3326" s="12" t="str">
        <f t="shared" si="764"/>
        <v/>
      </c>
      <c r="N3326" s="13"/>
    </row>
    <row r="3327" spans="1:14" hidden="1">
      <c r="A3327" s="22">
        <v>125</v>
      </c>
      <c r="B3327" s="292"/>
      <c r="C3327" s="285">
        <v>1098</v>
      </c>
      <c r="D3327" s="339" t="s">
        <v>207</v>
      </c>
      <c r="E3327" s="287">
        <f t="shared" si="770"/>
        <v>0</v>
      </c>
      <c r="F3327" s="173">
        <v>0</v>
      </c>
      <c r="G3327" s="174">
        <v>0</v>
      </c>
      <c r="H3327" s="1409">
        <v>0</v>
      </c>
      <c r="I3327" s="173">
        <v>0</v>
      </c>
      <c r="J3327" s="174">
        <v>0</v>
      </c>
      <c r="K3327" s="1409">
        <v>0</v>
      </c>
      <c r="L3327" s="287">
        <f t="shared" si="771"/>
        <v>0</v>
      </c>
      <c r="M3327" s="12" t="str">
        <f t="shared" si="764"/>
        <v/>
      </c>
      <c r="N3327" s="13"/>
    </row>
    <row r="3328" spans="1:14" hidden="1">
      <c r="A3328" s="23">
        <v>130</v>
      </c>
      <c r="B3328" s="272">
        <v>1900</v>
      </c>
      <c r="C3328" s="1845" t="s">
        <v>265</v>
      </c>
      <c r="D3328" s="1846"/>
      <c r="E3328" s="310">
        <f t="shared" ref="E3328:L3328" si="772">SUM(E3329:E3331)</f>
        <v>0</v>
      </c>
      <c r="F3328" s="274">
        <f t="shared" si="772"/>
        <v>0</v>
      </c>
      <c r="G3328" s="275">
        <f t="shared" si="772"/>
        <v>0</v>
      </c>
      <c r="H3328" s="276">
        <f>SUM(H3329:H3331)</f>
        <v>0</v>
      </c>
      <c r="I3328" s="274">
        <f t="shared" si="772"/>
        <v>0</v>
      </c>
      <c r="J3328" s="275">
        <f t="shared" si="772"/>
        <v>0</v>
      </c>
      <c r="K3328" s="276">
        <f t="shared" si="772"/>
        <v>0</v>
      </c>
      <c r="L3328" s="310">
        <f t="shared" si="772"/>
        <v>0</v>
      </c>
      <c r="M3328" s="12" t="str">
        <f t="shared" si="764"/>
        <v/>
      </c>
      <c r="N3328" s="13"/>
    </row>
    <row r="3329" spans="1:14" hidden="1">
      <c r="A3329" s="23">
        <v>135</v>
      </c>
      <c r="B3329" s="292"/>
      <c r="C3329" s="279">
        <v>1901</v>
      </c>
      <c r="D3329" s="340" t="s">
        <v>895</v>
      </c>
      <c r="E3329" s="281">
        <f>F3329+G3329+H3329</f>
        <v>0</v>
      </c>
      <c r="F3329" s="152">
        <v>0</v>
      </c>
      <c r="G3329" s="153">
        <v>0</v>
      </c>
      <c r="H3329" s="1406">
        <v>0</v>
      </c>
      <c r="I3329" s="152">
        <v>0</v>
      </c>
      <c r="J3329" s="153">
        <v>0</v>
      </c>
      <c r="K3329" s="1406">
        <v>0</v>
      </c>
      <c r="L3329" s="281">
        <f>I3329+J3329+K3329</f>
        <v>0</v>
      </c>
      <c r="M3329" s="12" t="str">
        <f t="shared" si="764"/>
        <v/>
      </c>
      <c r="N3329" s="13"/>
    </row>
    <row r="3330" spans="1:14" hidden="1">
      <c r="A3330" s="23">
        <v>140</v>
      </c>
      <c r="B3330" s="341"/>
      <c r="C3330" s="293">
        <v>1981</v>
      </c>
      <c r="D3330" s="342" t="s">
        <v>896</v>
      </c>
      <c r="E3330" s="295">
        <f>F3330+G3330+H3330</f>
        <v>0</v>
      </c>
      <c r="F3330" s="158">
        <v>0</v>
      </c>
      <c r="G3330" s="159">
        <v>0</v>
      </c>
      <c r="H3330" s="1408">
        <v>0</v>
      </c>
      <c r="I3330" s="158">
        <v>0</v>
      </c>
      <c r="J3330" s="159">
        <v>0</v>
      </c>
      <c r="K3330" s="1408">
        <v>0</v>
      </c>
      <c r="L3330" s="295">
        <f>I3330+J3330+K3330</f>
        <v>0</v>
      </c>
      <c r="M3330" s="12" t="str">
        <f t="shared" si="764"/>
        <v/>
      </c>
      <c r="N3330" s="13"/>
    </row>
    <row r="3331" spans="1:14" hidden="1">
      <c r="A3331" s="23">
        <v>145</v>
      </c>
      <c r="B3331" s="292"/>
      <c r="C3331" s="285">
        <v>1991</v>
      </c>
      <c r="D3331" s="343" t="s">
        <v>897</v>
      </c>
      <c r="E3331" s="287">
        <f>F3331+G3331+H3331</f>
        <v>0</v>
      </c>
      <c r="F3331" s="173"/>
      <c r="G3331" s="174">
        <v>0</v>
      </c>
      <c r="H3331" s="1409">
        <v>0</v>
      </c>
      <c r="I3331" s="173"/>
      <c r="J3331" s="174">
        <v>0</v>
      </c>
      <c r="K3331" s="1409">
        <v>0</v>
      </c>
      <c r="L3331" s="287">
        <f>I3331+J3331+K3331</f>
        <v>0</v>
      </c>
      <c r="M3331" s="12" t="str">
        <f t="shared" si="764"/>
        <v/>
      </c>
      <c r="N3331" s="13"/>
    </row>
    <row r="3332" spans="1:14" hidden="1">
      <c r="A3332" s="23">
        <v>150</v>
      </c>
      <c r="B3332" s="272">
        <v>2100</v>
      </c>
      <c r="C3332" s="1845" t="s">
        <v>707</v>
      </c>
      <c r="D3332" s="1846"/>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v>0</v>
      </c>
      <c r="G3333" s="153">
        <v>0</v>
      </c>
      <c r="H3333" s="1406">
        <v>0</v>
      </c>
      <c r="I3333" s="152">
        <v>0</v>
      </c>
      <c r="J3333" s="153">
        <v>0</v>
      </c>
      <c r="K3333" s="1406">
        <v>0</v>
      </c>
      <c r="L3333" s="281">
        <f>I3333+J3333+K3333</f>
        <v>0</v>
      </c>
      <c r="M3333" s="12" t="str">
        <f t="shared" si="764"/>
        <v/>
      </c>
      <c r="N3333" s="13"/>
    </row>
    <row r="3334" spans="1:14" hidden="1">
      <c r="A3334" s="23">
        <v>160</v>
      </c>
      <c r="B3334" s="341"/>
      <c r="C3334" s="293">
        <v>2120</v>
      </c>
      <c r="D3334" s="300" t="s">
        <v>209</v>
      </c>
      <c r="E3334" s="295">
        <f>F3334+G3334+H3334</f>
        <v>0</v>
      </c>
      <c r="F3334" s="158">
        <v>0</v>
      </c>
      <c r="G3334" s="159">
        <v>0</v>
      </c>
      <c r="H3334" s="1408">
        <v>0</v>
      </c>
      <c r="I3334" s="158">
        <v>0</v>
      </c>
      <c r="J3334" s="159">
        <v>0</v>
      </c>
      <c r="K3334" s="1408">
        <v>0</v>
      </c>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v>0</v>
      </c>
      <c r="G3337" s="174">
        <v>0</v>
      </c>
      <c r="H3337" s="1409">
        <v>0</v>
      </c>
      <c r="I3337" s="173">
        <v>0</v>
      </c>
      <c r="J3337" s="174">
        <v>0</v>
      </c>
      <c r="K3337" s="1409">
        <v>0</v>
      </c>
      <c r="L3337" s="287">
        <f>I3337+J3337+K3337</f>
        <v>0</v>
      </c>
      <c r="M3337" s="12" t="str">
        <f t="shared" si="764"/>
        <v/>
      </c>
      <c r="N3337" s="13"/>
    </row>
    <row r="3338" spans="1:14" hidden="1">
      <c r="A3338" s="23">
        <v>185</v>
      </c>
      <c r="B3338" s="272">
        <v>2200</v>
      </c>
      <c r="C3338" s="1845" t="s">
        <v>213</v>
      </c>
      <c r="D3338" s="1846"/>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299</v>
      </c>
      <c r="E3339" s="281">
        <f>F3339+G3339+H3339</f>
        <v>0</v>
      </c>
      <c r="F3339" s="152">
        <v>0</v>
      </c>
      <c r="G3339" s="153">
        <v>0</v>
      </c>
      <c r="H3339" s="1406">
        <v>0</v>
      </c>
      <c r="I3339" s="152">
        <v>0</v>
      </c>
      <c r="J3339" s="153">
        <v>0</v>
      </c>
      <c r="K3339" s="1406">
        <v>0</v>
      </c>
      <c r="L3339" s="281">
        <f>I3339+J3339+K3339</f>
        <v>0</v>
      </c>
      <c r="M3339" s="12" t="str">
        <f t="shared" si="764"/>
        <v/>
      </c>
      <c r="N3339" s="13"/>
    </row>
    <row r="3340" spans="1:14" hidden="1">
      <c r="A3340" s="23">
        <v>200</v>
      </c>
      <c r="B3340" s="292"/>
      <c r="C3340" s="285">
        <v>2224</v>
      </c>
      <c r="D3340" s="286" t="s">
        <v>214</v>
      </c>
      <c r="E3340" s="287">
        <f>F3340+G3340+H3340</f>
        <v>0</v>
      </c>
      <c r="F3340" s="173">
        <v>0</v>
      </c>
      <c r="G3340" s="174">
        <v>0</v>
      </c>
      <c r="H3340" s="1409">
        <v>0</v>
      </c>
      <c r="I3340" s="173">
        <v>0</v>
      </c>
      <c r="J3340" s="174">
        <v>0</v>
      </c>
      <c r="K3340" s="1409">
        <v>0</v>
      </c>
      <c r="L3340" s="287">
        <f>I3340+J3340+K3340</f>
        <v>0</v>
      </c>
      <c r="M3340" s="12" t="str">
        <f t="shared" si="764"/>
        <v/>
      </c>
      <c r="N3340" s="13"/>
    </row>
    <row r="3341" spans="1:14" hidden="1">
      <c r="A3341" s="23">
        <v>200</v>
      </c>
      <c r="B3341" s="272">
        <v>2500</v>
      </c>
      <c r="C3341" s="1845" t="s">
        <v>215</v>
      </c>
      <c r="D3341" s="1846"/>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849" t="s">
        <v>216</v>
      </c>
      <c r="D3342" s="1850"/>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849" t="s">
        <v>217</v>
      </c>
      <c r="D3343" s="1850"/>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849" t="s">
        <v>1643</v>
      </c>
      <c r="D3344" s="1850"/>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2078</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2079</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2080</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845" t="s">
        <v>218</v>
      </c>
      <c r="D3348" s="1846"/>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1935</v>
      </c>
      <c r="E3349" s="281">
        <f>F3349+G3349+H3349</f>
        <v>0</v>
      </c>
      <c r="F3349" s="152">
        <v>0</v>
      </c>
      <c r="G3349" s="153"/>
      <c r="H3349" s="1406"/>
      <c r="I3349" s="152">
        <v>0</v>
      </c>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1954</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1985</v>
      </c>
      <c r="D3357" s="1759"/>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701</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2081</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1996</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845" t="s">
        <v>227</v>
      </c>
      <c r="D3363" s="1846"/>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845" t="s">
        <v>228</v>
      </c>
      <c r="D3364" s="1846"/>
      <c r="E3364" s="310">
        <f t="shared" si="781"/>
        <v>0</v>
      </c>
      <c r="F3364" s="1410">
        <v>0</v>
      </c>
      <c r="G3364" s="1411">
        <v>0</v>
      </c>
      <c r="H3364" s="1412">
        <v>0</v>
      </c>
      <c r="I3364" s="1410">
        <v>0</v>
      </c>
      <c r="J3364" s="1411">
        <v>0</v>
      </c>
      <c r="K3364" s="1412">
        <v>0</v>
      </c>
      <c r="L3364" s="310">
        <f t="shared" si="782"/>
        <v>0</v>
      </c>
      <c r="M3364" s="12" t="str">
        <f t="shared" si="780"/>
        <v/>
      </c>
      <c r="N3364" s="13"/>
    </row>
    <row r="3365" spans="1:14" hidden="1">
      <c r="A3365" s="22">
        <v>350</v>
      </c>
      <c r="B3365" s="272">
        <v>4100</v>
      </c>
      <c r="C3365" s="1845" t="s">
        <v>229</v>
      </c>
      <c r="D3365" s="1846"/>
      <c r="E3365" s="310">
        <f t="shared" si="781"/>
        <v>0</v>
      </c>
      <c r="F3365" s="1459">
        <v>0</v>
      </c>
      <c r="G3365" s="1459">
        <v>0</v>
      </c>
      <c r="H3365" s="1460">
        <v>0</v>
      </c>
      <c r="I3365" s="1606">
        <v>0</v>
      </c>
      <c r="J3365" s="1459">
        <v>0</v>
      </c>
      <c r="K3365" s="1459">
        <v>0</v>
      </c>
      <c r="L3365" s="310">
        <f t="shared" si="782"/>
        <v>0</v>
      </c>
      <c r="M3365" s="12" t="str">
        <f t="shared" si="780"/>
        <v/>
      </c>
      <c r="N3365" s="13"/>
    </row>
    <row r="3366" spans="1:14" hidden="1">
      <c r="A3366" s="23">
        <v>355</v>
      </c>
      <c r="B3366" s="272">
        <v>4200</v>
      </c>
      <c r="C3366" s="1845" t="s">
        <v>230</v>
      </c>
      <c r="D3366" s="1846"/>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v>0</v>
      </c>
      <c r="H3368" s="1408">
        <v>0</v>
      </c>
      <c r="I3368" s="158">
        <v>0</v>
      </c>
      <c r="J3368" s="159"/>
      <c r="K3368" s="1408">
        <v>0</v>
      </c>
      <c r="L3368" s="295">
        <f t="shared" si="785"/>
        <v>0</v>
      </c>
      <c r="M3368" s="12" t="str">
        <f t="shared" si="780"/>
        <v/>
      </c>
      <c r="N3368" s="13"/>
    </row>
    <row r="3369" spans="1:14" hidden="1">
      <c r="A3369" s="23">
        <v>380</v>
      </c>
      <c r="B3369" s="362"/>
      <c r="C3369" s="293">
        <v>4214</v>
      </c>
      <c r="D3369" s="363" t="s">
        <v>233</v>
      </c>
      <c r="E3369" s="295">
        <f t="shared" si="784"/>
        <v>0</v>
      </c>
      <c r="F3369" s="158">
        <v>0</v>
      </c>
      <c r="G3369" s="159">
        <v>0</v>
      </c>
      <c r="H3369" s="1408">
        <v>0</v>
      </c>
      <c r="I3369" s="158">
        <v>0</v>
      </c>
      <c r="J3369" s="159">
        <v>0</v>
      </c>
      <c r="K3369" s="1408">
        <v>0</v>
      </c>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v>0</v>
      </c>
      <c r="G3372" s="174">
        <v>0</v>
      </c>
      <c r="H3372" s="1409">
        <v>0</v>
      </c>
      <c r="I3372" s="173">
        <v>0</v>
      </c>
      <c r="J3372" s="174">
        <v>0</v>
      </c>
      <c r="K3372" s="1409">
        <v>0</v>
      </c>
      <c r="L3372" s="287">
        <f t="shared" si="785"/>
        <v>0</v>
      </c>
      <c r="M3372" s="12" t="str">
        <f t="shared" si="780"/>
        <v/>
      </c>
      <c r="N3372" s="13"/>
    </row>
    <row r="3373" spans="1:14" hidden="1">
      <c r="A3373" s="23">
        <v>395</v>
      </c>
      <c r="B3373" s="272">
        <v>4300</v>
      </c>
      <c r="C3373" s="1845" t="s">
        <v>1644</v>
      </c>
      <c r="D3373" s="1846"/>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v>0</v>
      </c>
      <c r="G3374" s="153">
        <v>0</v>
      </c>
      <c r="H3374" s="1406">
        <v>0</v>
      </c>
      <c r="I3374" s="152">
        <v>0</v>
      </c>
      <c r="J3374" s="153">
        <v>0</v>
      </c>
      <c r="K3374" s="1406">
        <v>0</v>
      </c>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v>0</v>
      </c>
      <c r="H3375" s="1408"/>
      <c r="I3375" s="158"/>
      <c r="J3375" s="159">
        <v>0</v>
      </c>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845" t="s">
        <v>1641</v>
      </c>
      <c r="D3377" s="1846"/>
      <c r="E3377" s="310">
        <f t="shared" si="787"/>
        <v>0</v>
      </c>
      <c r="F3377" s="1410">
        <v>0</v>
      </c>
      <c r="G3377" s="1411">
        <v>0</v>
      </c>
      <c r="H3377" s="1412">
        <v>0</v>
      </c>
      <c r="I3377" s="1410">
        <v>0</v>
      </c>
      <c r="J3377" s="1411">
        <v>0</v>
      </c>
      <c r="K3377" s="1412">
        <v>0</v>
      </c>
      <c r="L3377" s="310">
        <f t="shared" si="788"/>
        <v>0</v>
      </c>
      <c r="M3377" s="12" t="str">
        <f t="shared" si="780"/>
        <v/>
      </c>
      <c r="N3377" s="13"/>
    </row>
    <row r="3378" spans="1:14" hidden="1">
      <c r="A3378" s="14">
        <v>401</v>
      </c>
      <c r="B3378" s="272">
        <v>4500</v>
      </c>
      <c r="C3378" s="1845" t="s">
        <v>1642</v>
      </c>
      <c r="D3378" s="1846"/>
      <c r="E3378" s="310">
        <f t="shared" si="787"/>
        <v>0</v>
      </c>
      <c r="F3378" s="1410">
        <v>0</v>
      </c>
      <c r="G3378" s="1411">
        <v>0</v>
      </c>
      <c r="H3378" s="1412">
        <v>0</v>
      </c>
      <c r="I3378" s="1410">
        <v>0</v>
      </c>
      <c r="J3378" s="1411">
        <v>0</v>
      </c>
      <c r="K3378" s="1412">
        <v>0</v>
      </c>
      <c r="L3378" s="310">
        <f t="shared" si="788"/>
        <v>0</v>
      </c>
      <c r="M3378" s="12" t="str">
        <f t="shared" si="780"/>
        <v/>
      </c>
      <c r="N3378" s="13"/>
    </row>
    <row r="3379" spans="1:14" hidden="1">
      <c r="A3379" s="40">
        <v>404</v>
      </c>
      <c r="B3379" s="272">
        <v>4600</v>
      </c>
      <c r="C3379" s="1849" t="s">
        <v>240</v>
      </c>
      <c r="D3379" s="1850"/>
      <c r="E3379" s="310">
        <f t="shared" si="787"/>
        <v>0</v>
      </c>
      <c r="F3379" s="1410">
        <v>0</v>
      </c>
      <c r="G3379" s="1411">
        <v>0</v>
      </c>
      <c r="H3379" s="1412">
        <v>0</v>
      </c>
      <c r="I3379" s="1410">
        <v>0</v>
      </c>
      <c r="J3379" s="1411">
        <v>0</v>
      </c>
      <c r="K3379" s="1412">
        <v>0</v>
      </c>
      <c r="L3379" s="310">
        <f t="shared" si="788"/>
        <v>0</v>
      </c>
      <c r="M3379" s="12" t="str">
        <f t="shared" si="780"/>
        <v/>
      </c>
      <c r="N3379" s="13"/>
    </row>
    <row r="3380" spans="1:14" hidden="1">
      <c r="A3380" s="40">
        <v>404</v>
      </c>
      <c r="B3380" s="272">
        <v>4900</v>
      </c>
      <c r="C3380" s="1845" t="s">
        <v>266</v>
      </c>
      <c r="D3380" s="1846"/>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267</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268</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843" t="s">
        <v>241</v>
      </c>
      <c r="D3383" s="1844"/>
      <c r="E3383" s="310">
        <f>F3383+G3383+H3383</f>
        <v>0</v>
      </c>
      <c r="F3383" s="1410">
        <v>0</v>
      </c>
      <c r="G3383" s="1411">
        <v>0</v>
      </c>
      <c r="H3383" s="1412">
        <v>0</v>
      </c>
      <c r="I3383" s="1410">
        <v>0</v>
      </c>
      <c r="J3383" s="1411">
        <v>0</v>
      </c>
      <c r="K3383" s="1412">
        <v>0</v>
      </c>
      <c r="L3383" s="310">
        <f>I3383+J3383+K3383</f>
        <v>0</v>
      </c>
      <c r="M3383" s="12" t="str">
        <f t="shared" si="780"/>
        <v/>
      </c>
      <c r="N3383" s="13"/>
    </row>
    <row r="3384" spans="1:14" hidden="1">
      <c r="A3384" s="23">
        <v>500</v>
      </c>
      <c r="B3384" s="365">
        <v>5200</v>
      </c>
      <c r="C3384" s="1843" t="s">
        <v>242</v>
      </c>
      <c r="D3384" s="1844"/>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v>0</v>
      </c>
      <c r="G3385" s="153">
        <v>0</v>
      </c>
      <c r="H3385" s="1406">
        <v>0</v>
      </c>
      <c r="I3385" s="152">
        <v>0</v>
      </c>
      <c r="J3385" s="153">
        <v>0</v>
      </c>
      <c r="K3385" s="1406">
        <v>0</v>
      </c>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v>0</v>
      </c>
      <c r="G3386" s="159">
        <v>0</v>
      </c>
      <c r="H3386" s="1408">
        <v>0</v>
      </c>
      <c r="I3386" s="158">
        <v>0</v>
      </c>
      <c r="J3386" s="159">
        <v>0</v>
      </c>
      <c r="K3386" s="1408">
        <v>0</v>
      </c>
      <c r="L3386" s="295">
        <f t="shared" si="792"/>
        <v>0</v>
      </c>
      <c r="M3386" s="12" t="str">
        <f t="shared" si="780"/>
        <v/>
      </c>
      <c r="N3386" s="13"/>
    </row>
    <row r="3387" spans="1:14" hidden="1">
      <c r="A3387" s="23">
        <v>515</v>
      </c>
      <c r="B3387" s="366"/>
      <c r="C3387" s="369">
        <v>5203</v>
      </c>
      <c r="D3387" s="370" t="s">
        <v>608</v>
      </c>
      <c r="E3387" s="295">
        <f t="shared" si="791"/>
        <v>0</v>
      </c>
      <c r="F3387" s="158">
        <v>0</v>
      </c>
      <c r="G3387" s="159">
        <v>0</v>
      </c>
      <c r="H3387" s="1408">
        <v>0</v>
      </c>
      <c r="I3387" s="158">
        <v>0</v>
      </c>
      <c r="J3387" s="159">
        <v>0</v>
      </c>
      <c r="K3387" s="1408">
        <v>0</v>
      </c>
      <c r="L3387" s="295">
        <f t="shared" si="792"/>
        <v>0</v>
      </c>
      <c r="M3387" s="12" t="str">
        <f t="shared" si="780"/>
        <v/>
      </c>
      <c r="N3387" s="13"/>
    </row>
    <row r="3388" spans="1:14" hidden="1">
      <c r="A3388" s="23">
        <v>520</v>
      </c>
      <c r="B3388" s="366"/>
      <c r="C3388" s="369">
        <v>5204</v>
      </c>
      <c r="D3388" s="370" t="s">
        <v>609</v>
      </c>
      <c r="E3388" s="295">
        <f t="shared" si="791"/>
        <v>0</v>
      </c>
      <c r="F3388" s="158">
        <v>0</v>
      </c>
      <c r="G3388" s="159">
        <v>0</v>
      </c>
      <c r="H3388" s="1408">
        <v>0</v>
      </c>
      <c r="I3388" s="158">
        <v>0</v>
      </c>
      <c r="J3388" s="159">
        <v>0</v>
      </c>
      <c r="K3388" s="1408">
        <v>0</v>
      </c>
      <c r="L3388" s="295">
        <f t="shared" si="792"/>
        <v>0</v>
      </c>
      <c r="M3388" s="12" t="str">
        <f t="shared" si="780"/>
        <v/>
      </c>
      <c r="N3388" s="13"/>
    </row>
    <row r="3389" spans="1:14" hidden="1">
      <c r="A3389" s="23">
        <v>525</v>
      </c>
      <c r="B3389" s="366"/>
      <c r="C3389" s="369">
        <v>5205</v>
      </c>
      <c r="D3389" s="370" t="s">
        <v>610</v>
      </c>
      <c r="E3389" s="295">
        <f t="shared" si="791"/>
        <v>0</v>
      </c>
      <c r="F3389" s="158">
        <v>0</v>
      </c>
      <c r="G3389" s="159">
        <v>0</v>
      </c>
      <c r="H3389" s="1408">
        <v>0</v>
      </c>
      <c r="I3389" s="158">
        <v>0</v>
      </c>
      <c r="J3389" s="159">
        <v>0</v>
      </c>
      <c r="K3389" s="1408">
        <v>0</v>
      </c>
      <c r="L3389" s="295">
        <f t="shared" si="792"/>
        <v>0</v>
      </c>
      <c r="M3389" s="12" t="str">
        <f t="shared" si="780"/>
        <v/>
      </c>
      <c r="N3389" s="13"/>
    </row>
    <row r="3390" spans="1:14" hidden="1">
      <c r="A3390" s="22">
        <v>635</v>
      </c>
      <c r="B3390" s="366"/>
      <c r="C3390" s="369">
        <v>5206</v>
      </c>
      <c r="D3390" s="370" t="s">
        <v>611</v>
      </c>
      <c r="E3390" s="295">
        <f t="shared" si="791"/>
        <v>0</v>
      </c>
      <c r="F3390" s="158">
        <v>0</v>
      </c>
      <c r="G3390" s="159">
        <v>0</v>
      </c>
      <c r="H3390" s="1408">
        <v>0</v>
      </c>
      <c r="I3390" s="158">
        <v>0</v>
      </c>
      <c r="J3390" s="159">
        <v>0</v>
      </c>
      <c r="K3390" s="1408">
        <v>0</v>
      </c>
      <c r="L3390" s="295">
        <f t="shared" si="792"/>
        <v>0</v>
      </c>
      <c r="M3390" s="12" t="str">
        <f t="shared" si="780"/>
        <v/>
      </c>
      <c r="N3390" s="13"/>
    </row>
    <row r="3391" spans="1:14" hidden="1">
      <c r="A3391" s="23">
        <v>640</v>
      </c>
      <c r="B3391" s="366"/>
      <c r="C3391" s="371">
        <v>5219</v>
      </c>
      <c r="D3391" s="372" t="s">
        <v>612</v>
      </c>
      <c r="E3391" s="287">
        <f t="shared" si="791"/>
        <v>0</v>
      </c>
      <c r="F3391" s="173">
        <v>0</v>
      </c>
      <c r="G3391" s="174">
        <v>0</v>
      </c>
      <c r="H3391" s="1409">
        <v>0</v>
      </c>
      <c r="I3391" s="173">
        <v>0</v>
      </c>
      <c r="J3391" s="174">
        <v>0</v>
      </c>
      <c r="K3391" s="1409">
        <v>0</v>
      </c>
      <c r="L3391" s="287">
        <f t="shared" si="792"/>
        <v>0</v>
      </c>
      <c r="M3391" s="12" t="str">
        <f t="shared" si="780"/>
        <v/>
      </c>
      <c r="N3391" s="13"/>
    </row>
    <row r="3392" spans="1:14" hidden="1">
      <c r="A3392" s="23">
        <v>645</v>
      </c>
      <c r="B3392" s="365">
        <v>5300</v>
      </c>
      <c r="C3392" s="1843" t="s">
        <v>613</v>
      </c>
      <c r="D3392" s="1844"/>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300</v>
      </c>
      <c r="E3393" s="281">
        <f>F3393+G3393+H3393</f>
        <v>0</v>
      </c>
      <c r="F3393" s="152">
        <v>0</v>
      </c>
      <c r="G3393" s="153">
        <v>0</v>
      </c>
      <c r="H3393" s="1406">
        <v>0</v>
      </c>
      <c r="I3393" s="152">
        <v>0</v>
      </c>
      <c r="J3393" s="153">
        <v>0</v>
      </c>
      <c r="K3393" s="1406">
        <v>0</v>
      </c>
      <c r="L3393" s="281">
        <f>I3393+J3393+K3393</f>
        <v>0</v>
      </c>
      <c r="M3393" s="12" t="str">
        <f t="shared" si="780"/>
        <v/>
      </c>
      <c r="N3393" s="13"/>
    </row>
    <row r="3394" spans="1:14" hidden="1">
      <c r="A3394" s="22">
        <v>655</v>
      </c>
      <c r="B3394" s="366"/>
      <c r="C3394" s="371">
        <v>5309</v>
      </c>
      <c r="D3394" s="372" t="s">
        <v>614</v>
      </c>
      <c r="E3394" s="287">
        <f>F3394+G3394+H3394</f>
        <v>0</v>
      </c>
      <c r="F3394" s="173">
        <v>0</v>
      </c>
      <c r="G3394" s="174">
        <v>0</v>
      </c>
      <c r="H3394" s="1409">
        <v>0</v>
      </c>
      <c r="I3394" s="173">
        <v>0</v>
      </c>
      <c r="J3394" s="174">
        <v>0</v>
      </c>
      <c r="K3394" s="1409">
        <v>0</v>
      </c>
      <c r="L3394" s="287">
        <f>I3394+J3394+K3394</f>
        <v>0</v>
      </c>
      <c r="M3394" s="12" t="str">
        <f t="shared" si="780"/>
        <v/>
      </c>
      <c r="N3394" s="13"/>
    </row>
    <row r="3395" spans="1:14" hidden="1">
      <c r="A3395" s="22">
        <v>665</v>
      </c>
      <c r="B3395" s="365">
        <v>5400</v>
      </c>
      <c r="C3395" s="1843" t="s">
        <v>671</v>
      </c>
      <c r="D3395" s="1844"/>
      <c r="E3395" s="310">
        <f>F3395+G3395+H3395</f>
        <v>0</v>
      </c>
      <c r="F3395" s="1410"/>
      <c r="G3395" s="1411">
        <v>0</v>
      </c>
      <c r="H3395" s="1412">
        <v>0</v>
      </c>
      <c r="I3395" s="1410">
        <v>0</v>
      </c>
      <c r="J3395" s="1411"/>
      <c r="K3395" s="1412">
        <v>0</v>
      </c>
      <c r="L3395" s="310">
        <f>I3395+J3395+K3395</f>
        <v>0</v>
      </c>
      <c r="M3395" s="12" t="str">
        <f t="shared" si="780"/>
        <v/>
      </c>
      <c r="N3395" s="13"/>
    </row>
    <row r="3396" spans="1:14" hidden="1">
      <c r="A3396" s="22">
        <v>675</v>
      </c>
      <c r="B3396" s="272">
        <v>5500</v>
      </c>
      <c r="C3396" s="1845" t="s">
        <v>672</v>
      </c>
      <c r="D3396" s="1846"/>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673</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674</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675</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676</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847" t="s">
        <v>898</v>
      </c>
      <c r="D3401" s="1848"/>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677</v>
      </c>
      <c r="E3402" s="281">
        <f>F3402+G3402+H3402</f>
        <v>0</v>
      </c>
      <c r="F3402" s="1459">
        <v>0</v>
      </c>
      <c r="G3402" s="1459">
        <v>0</v>
      </c>
      <c r="H3402" s="1460">
        <v>0</v>
      </c>
      <c r="I3402" s="1606">
        <v>0</v>
      </c>
      <c r="J3402" s="1459">
        <v>0</v>
      </c>
      <c r="K3402" s="1459">
        <v>0</v>
      </c>
      <c r="L3402" s="281">
        <f>I3402+J3402+K3402</f>
        <v>0</v>
      </c>
      <c r="M3402" s="12" t="str">
        <f t="shared" si="780"/>
        <v/>
      </c>
      <c r="N3402" s="13"/>
    </row>
    <row r="3403" spans="1:14" hidden="1">
      <c r="A3403" s="23">
        <v>720</v>
      </c>
      <c r="B3403" s="366"/>
      <c r="C3403" s="373">
        <v>5702</v>
      </c>
      <c r="D3403" s="374" t="s">
        <v>678</v>
      </c>
      <c r="E3403" s="314">
        <f>F3403+G3403+H3403</f>
        <v>0</v>
      </c>
      <c r="F3403" s="1459">
        <v>0</v>
      </c>
      <c r="G3403" s="1459">
        <v>0</v>
      </c>
      <c r="H3403" s="1460">
        <v>0</v>
      </c>
      <c r="I3403" s="1606">
        <v>0</v>
      </c>
      <c r="J3403" s="1459">
        <v>0</v>
      </c>
      <c r="K3403" s="1459">
        <v>0</v>
      </c>
      <c r="L3403" s="314">
        <f>I3403+J3403+K3403</f>
        <v>0</v>
      </c>
      <c r="M3403" s="12" t="str">
        <f t="shared" si="780"/>
        <v/>
      </c>
      <c r="N3403" s="13"/>
    </row>
    <row r="3404" spans="1:14" hidden="1">
      <c r="A3404" s="23">
        <v>725</v>
      </c>
      <c r="B3404" s="292"/>
      <c r="C3404" s="375">
        <v>4071</v>
      </c>
      <c r="D3404" s="376" t="s">
        <v>679</v>
      </c>
      <c r="E3404" s="377">
        <f>F3404+G3404+H3404</f>
        <v>0</v>
      </c>
      <c r="F3404" s="1459">
        <v>0</v>
      </c>
      <c r="G3404" s="1459">
        <v>0</v>
      </c>
      <c r="H3404" s="1460">
        <v>0</v>
      </c>
      <c r="I3404" s="1606">
        <v>0</v>
      </c>
      <c r="J3404" s="1459">
        <v>0</v>
      </c>
      <c r="K3404" s="1459">
        <v>0</v>
      </c>
      <c r="L3404" s="377">
        <f>I3404+J3404+K3404</f>
        <v>0</v>
      </c>
      <c r="M3404" s="12" t="str">
        <f t="shared" si="780"/>
        <v/>
      </c>
      <c r="N3404" s="13"/>
    </row>
    <row r="3405" spans="1:14" hidden="1">
      <c r="A3405" s="23">
        <v>730</v>
      </c>
      <c r="B3405" s="571"/>
      <c r="C3405" s="1841" t="s">
        <v>680</v>
      </c>
      <c r="D3405" s="1842"/>
      <c r="E3405" s="1426"/>
      <c r="F3405" s="1426"/>
      <c r="G3405" s="1426"/>
      <c r="H3405" s="1426"/>
      <c r="I3405" s="1426"/>
      <c r="J3405" s="1426"/>
      <c r="K3405" s="1426"/>
      <c r="L3405" s="1427"/>
      <c r="M3405" s="12" t="str">
        <f t="shared" si="780"/>
        <v/>
      </c>
      <c r="N3405" s="13"/>
    </row>
    <row r="3406" spans="1:14" hidden="1">
      <c r="A3406" s="23">
        <v>735</v>
      </c>
      <c r="B3406" s="381">
        <v>98</v>
      </c>
      <c r="C3406" s="1841" t="s">
        <v>680</v>
      </c>
      <c r="D3406" s="1842"/>
      <c r="E3406" s="382">
        <f>F3406+G3406+H3406</f>
        <v>0</v>
      </c>
      <c r="F3406" s="1417"/>
      <c r="G3406" s="1418"/>
      <c r="H3406" s="1419"/>
      <c r="I3406" s="1448">
        <v>0</v>
      </c>
      <c r="J3406" s="1449">
        <v>0</v>
      </c>
      <c r="K3406" s="1450">
        <v>0</v>
      </c>
      <c r="L3406" s="382">
        <f>I3406+J3406+K3406</f>
        <v>0</v>
      </c>
      <c r="M3406" s="12" t="str">
        <f t="shared" si="780"/>
        <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4</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hidden="1" thickBot="1">
      <c r="A3410" s="23">
        <v>755</v>
      </c>
      <c r="B3410" s="1451"/>
      <c r="C3410" s="393" t="s">
        <v>726</v>
      </c>
      <c r="D3410" s="1420">
        <f>+B3410</f>
        <v>0</v>
      </c>
      <c r="E3410" s="395">
        <f t="shared" ref="E3410:L3410" si="795">SUM(E3292,E3295,E3301,E3309,E3310,E3328,E3332,E3338,E3341,E3342,E3343,E3344,E3348,E3357,E3363,E3364,E3365,E3366,E3373,E3377,E3378,E3379,E3380,E3383,E3384,E3392,E3395,E3396,E3401)+E3406</f>
        <v>0</v>
      </c>
      <c r="F3410" s="396">
        <f t="shared" si="795"/>
        <v>0</v>
      </c>
      <c r="G3410" s="397">
        <f t="shared" si="795"/>
        <v>0</v>
      </c>
      <c r="H3410" s="398">
        <f t="shared" si="795"/>
        <v>0</v>
      </c>
      <c r="I3410" s="396">
        <f t="shared" si="795"/>
        <v>0</v>
      </c>
      <c r="J3410" s="397">
        <f t="shared" si="795"/>
        <v>0</v>
      </c>
      <c r="K3410" s="398">
        <f t="shared" si="795"/>
        <v>0</v>
      </c>
      <c r="L3410" s="395">
        <f t="shared" si="795"/>
        <v>0</v>
      </c>
      <c r="M3410" s="1652" t="str">
        <f t="shared" si="780"/>
        <v/>
      </c>
      <c r="N3410" s="65"/>
    </row>
    <row r="3411" spans="1:14" ht="18.75" hidden="1">
      <c r="A3411" s="23">
        <v>760</v>
      </c>
      <c r="B3411" s="79" t="s">
        <v>120</v>
      </c>
      <c r="C3411" s="1"/>
      <c r="L3411" s="6"/>
      <c r="M3411" s="1652" t="str">
        <f>(IF($E3410&lt;&gt;0,$M$2,IF($L3410&lt;&gt;0,$M$2,"")))</f>
        <v/>
      </c>
      <c r="N3411" s="65"/>
    </row>
    <row r="3412" spans="1:14" ht="18.75" hidden="1">
      <c r="A3412" s="22">
        <v>765</v>
      </c>
      <c r="B3412" s="1355"/>
      <c r="C3412" s="1355"/>
      <c r="D3412" s="1356"/>
      <c r="E3412" s="1355"/>
      <c r="F3412" s="1355"/>
      <c r="G3412" s="1355"/>
      <c r="H3412" s="1355"/>
      <c r="I3412" s="1355"/>
      <c r="J3412" s="1355"/>
      <c r="K3412" s="1355"/>
      <c r="L3412" s="1357"/>
      <c r="M3412" s="1652" t="str">
        <f>(IF($E3410&lt;&gt;0,$M$2,IF($L3410&lt;&gt;0,$M$2,"")))</f>
        <v/>
      </c>
      <c r="N3412" s="65"/>
    </row>
    <row r="3413" spans="1:14" ht="18.75" hidden="1">
      <c r="A3413" s="22">
        <v>775</v>
      </c>
      <c r="B3413" s="65"/>
      <c r="C3413" s="65"/>
      <c r="D3413" s="65"/>
      <c r="E3413" s="65"/>
      <c r="F3413" s="65"/>
      <c r="G3413" s="65"/>
      <c r="H3413" s="65"/>
      <c r="I3413" s="65"/>
      <c r="J3413" s="65"/>
      <c r="K3413" s="65"/>
      <c r="L3413" s="77"/>
      <c r="M3413" s="74" t="str">
        <f>(IF(E3410&lt;&gt;0,$G$2,IF(L3410&lt;&gt;0,$G$2,"")))</f>
        <v/>
      </c>
      <c r="N3413" s="65"/>
    </row>
    <row r="3414" spans="1:14" hidden="1">
      <c r="A3414" s="23">
        <v>780</v>
      </c>
      <c r="B3414" s="6"/>
      <c r="C3414" s="6"/>
      <c r="D3414" s="517"/>
      <c r="E3414" s="38"/>
      <c r="F3414" s="38"/>
      <c r="G3414" s="38"/>
      <c r="H3414" s="38"/>
      <c r="I3414" s="38"/>
      <c r="J3414" s="38"/>
      <c r="K3414" s="38"/>
      <c r="L3414" s="38"/>
      <c r="M3414" s="7" t="str">
        <f>(IF($E3550&lt;&gt;0,$M$2,IF($L3550&lt;&gt;0,$M$2,"")))</f>
        <v/>
      </c>
    </row>
    <row r="3415" spans="1:14" hidden="1">
      <c r="A3415" s="23">
        <v>785</v>
      </c>
      <c r="B3415" s="6"/>
      <c r="C3415" s="1353"/>
      <c r="D3415" s="1354"/>
      <c r="E3415" s="38"/>
      <c r="F3415" s="38"/>
      <c r="G3415" s="38"/>
      <c r="H3415" s="38"/>
      <c r="I3415" s="38"/>
      <c r="J3415" s="38"/>
      <c r="K3415" s="38"/>
      <c r="L3415" s="38"/>
      <c r="M3415" s="7" t="str">
        <f>(IF($E3550&lt;&gt;0,$M$2,IF($L3550&lt;&gt;0,$M$2,"")))</f>
        <v/>
      </c>
    </row>
    <row r="3416" spans="1:14" hidden="1">
      <c r="A3416" s="23">
        <v>790</v>
      </c>
      <c r="B3416" s="1865" t="str">
        <f>$B$7</f>
        <v>ОТЧЕТНИ ДАННИ ПО ЕБК ЗА ИЗПЪЛНЕНИЕТО НА БЮДЖЕТА</v>
      </c>
      <c r="C3416" s="1866"/>
      <c r="D3416" s="1866"/>
      <c r="E3416" s="242"/>
      <c r="F3416" s="242"/>
      <c r="G3416" s="237"/>
      <c r="H3416" s="237"/>
      <c r="I3416" s="237"/>
      <c r="J3416" s="237"/>
      <c r="K3416" s="237"/>
      <c r="L3416" s="237"/>
      <c r="M3416" s="7" t="str">
        <f>(IF($E3550&lt;&gt;0,$M$2,IF($L3550&lt;&gt;0,$M$2,"")))</f>
        <v/>
      </c>
    </row>
    <row r="3417" spans="1:14" hidden="1">
      <c r="A3417" s="23">
        <v>795</v>
      </c>
      <c r="B3417" s="228"/>
      <c r="C3417" s="391"/>
      <c r="D3417" s="400"/>
      <c r="E3417" s="406" t="s">
        <v>457</v>
      </c>
      <c r="F3417" s="406" t="s">
        <v>819</v>
      </c>
      <c r="G3417" s="237"/>
      <c r="H3417" s="1350" t="s">
        <v>1234</v>
      </c>
      <c r="I3417" s="1351"/>
      <c r="J3417" s="1352"/>
      <c r="K3417" s="237"/>
      <c r="L3417" s="237"/>
      <c r="M3417" s="7" t="str">
        <f>(IF($E3550&lt;&gt;0,$M$2,IF($L3550&lt;&gt;0,$M$2,"")))</f>
        <v/>
      </c>
    </row>
    <row r="3418" spans="1:14" ht="18.75" hidden="1">
      <c r="A3418" s="22">
        <v>805</v>
      </c>
      <c r="B3418" s="1867" t="str">
        <f>$B$9</f>
        <v>ДГ Радост Каблешково</v>
      </c>
      <c r="C3418" s="1868"/>
      <c r="D3418" s="1869"/>
      <c r="E3418" s="115">
        <f>$E$9</f>
        <v>45658</v>
      </c>
      <c r="F3418" s="226">
        <f>$F$9</f>
        <v>45747</v>
      </c>
      <c r="G3418" s="237"/>
      <c r="H3418" s="237"/>
      <c r="I3418" s="237"/>
      <c r="J3418" s="237"/>
      <c r="K3418" s="237"/>
      <c r="L3418" s="237"/>
      <c r="M3418" s="7" t="str">
        <f>(IF($E3550&lt;&gt;0,$M$2,IF($L3550&lt;&gt;0,$M$2,"")))</f>
        <v/>
      </c>
    </row>
    <row r="3419" spans="1:14" hidden="1">
      <c r="A3419" s="23">
        <v>810</v>
      </c>
      <c r="B3419" s="227" t="str">
        <f>$B$10</f>
        <v>(наименование на разпоредителя с бюджет)</v>
      </c>
      <c r="C3419" s="228"/>
      <c r="D3419" s="229"/>
      <c r="E3419" s="237"/>
      <c r="F3419" s="237"/>
      <c r="G3419" s="237"/>
      <c r="H3419" s="237"/>
      <c r="I3419" s="237"/>
      <c r="J3419" s="237"/>
      <c r="K3419" s="237"/>
      <c r="L3419" s="237"/>
      <c r="M3419" s="7" t="str">
        <f>(IF($E3550&lt;&gt;0,$M$2,IF($L3550&lt;&gt;0,$M$2,"")))</f>
        <v/>
      </c>
    </row>
    <row r="3420" spans="1:14" hidden="1">
      <c r="A3420" s="23">
        <v>815</v>
      </c>
      <c r="B3420" s="227"/>
      <c r="C3420" s="228"/>
      <c r="D3420" s="229"/>
      <c r="E3420" s="237"/>
      <c r="F3420" s="237"/>
      <c r="G3420" s="237"/>
      <c r="H3420" s="237"/>
      <c r="I3420" s="237"/>
      <c r="J3420" s="237"/>
      <c r="K3420" s="237"/>
      <c r="L3420" s="237"/>
      <c r="M3420" s="7" t="str">
        <f>(IF($E3550&lt;&gt;0,$M$2,IF($L3550&lt;&gt;0,$M$2,"")))</f>
        <v/>
      </c>
    </row>
    <row r="3421" spans="1:14" ht="19.5" hidden="1">
      <c r="A3421" s="28">
        <v>525</v>
      </c>
      <c r="B3421" s="1870" t="str">
        <f>$B$12</f>
        <v>Поморие</v>
      </c>
      <c r="C3421" s="1871"/>
      <c r="D3421" s="1872"/>
      <c r="E3421" s="410" t="s">
        <v>874</v>
      </c>
      <c r="F3421" s="1348" t="str">
        <f>$F$12</f>
        <v>5207</v>
      </c>
      <c r="G3421" s="237"/>
      <c r="H3421" s="237"/>
      <c r="I3421" s="237"/>
      <c r="J3421" s="237"/>
      <c r="K3421" s="237"/>
      <c r="L3421" s="237"/>
      <c r="M3421" s="7" t="str">
        <f>(IF($E3550&lt;&gt;0,$M$2,IF($L3550&lt;&gt;0,$M$2,"")))</f>
        <v/>
      </c>
    </row>
    <row r="3422" spans="1:14" hidden="1">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t="str">
        <f>(IF($E3550&lt;&gt;0,$M$2,IF($L3550&lt;&gt;0,$M$2,"")))</f>
        <v/>
      </c>
    </row>
    <row r="3423" spans="1:14" ht="19.5" hidden="1">
      <c r="A3423" s="23">
        <v>821</v>
      </c>
      <c r="B3423" s="236"/>
      <c r="C3423" s="237"/>
      <c r="D3423" s="124" t="s">
        <v>875</v>
      </c>
      <c r="E3423" s="238">
        <f>$E$15</f>
        <v>0</v>
      </c>
      <c r="F3423" s="414" t="str">
        <f>$F$15</f>
        <v>БЮДЖЕТ</v>
      </c>
      <c r="G3423" s="218"/>
      <c r="H3423" s="218"/>
      <c r="I3423" s="218"/>
      <c r="J3423" s="218"/>
      <c r="K3423" s="218"/>
      <c r="L3423" s="218"/>
      <c r="M3423" s="7" t="str">
        <f>(IF($E3550&lt;&gt;0,$M$2,IF($L3550&lt;&gt;0,$M$2,"")))</f>
        <v/>
      </c>
    </row>
    <row r="3424" spans="1:14" hidden="1">
      <c r="A3424" s="23">
        <v>822</v>
      </c>
      <c r="B3424" s="228"/>
      <c r="C3424" s="391"/>
      <c r="D3424" s="400"/>
      <c r="E3424" s="237"/>
      <c r="F3424" s="409"/>
      <c r="G3424" s="409"/>
      <c r="H3424" s="409"/>
      <c r="I3424" s="409"/>
      <c r="J3424" s="409"/>
      <c r="K3424" s="409"/>
      <c r="L3424" s="1365" t="s">
        <v>458</v>
      </c>
      <c r="M3424" s="7" t="str">
        <f>(IF($E3550&lt;&gt;0,$M$2,IF($L3550&lt;&gt;0,$M$2,"")))</f>
        <v/>
      </c>
    </row>
    <row r="3425" spans="1:14" ht="24.95" hidden="1" customHeight="1">
      <c r="A3425" s="23">
        <v>823</v>
      </c>
      <c r="B3425" s="247"/>
      <c r="C3425" s="248"/>
      <c r="D3425" s="249" t="s">
        <v>698</v>
      </c>
      <c r="E3425" s="1853" t="str">
        <f>CONCATENATE("Уточнен план ",$C$3)</f>
        <v>Уточнен план 2025</v>
      </c>
      <c r="F3425" s="1854"/>
      <c r="G3425" s="1854"/>
      <c r="H3425" s="1855"/>
      <c r="I3425" s="1856" t="str">
        <f>CONCATENATE("Отчет ",$C$3)</f>
        <v>Отчет 2025</v>
      </c>
      <c r="J3425" s="1857"/>
      <c r="K3425" s="1857"/>
      <c r="L3425" s="1858"/>
      <c r="M3425" s="7" t="str">
        <f>(IF($E3550&lt;&gt;0,$M$2,IF($L3550&lt;&gt;0,$M$2,"")))</f>
        <v/>
      </c>
    </row>
    <row r="3426" spans="1:14" ht="54.95" hidden="1" customHeight="1" thickBot="1">
      <c r="A3426" s="23">
        <v>825</v>
      </c>
      <c r="B3426" s="250" t="s">
        <v>62</v>
      </c>
      <c r="C3426" s="251" t="s">
        <v>459</v>
      </c>
      <c r="D3426" s="252" t="s">
        <v>699</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570" t="str">
        <f>$L$20</f>
        <v>ОТЧЕТ                                    ОБЩО</v>
      </c>
      <c r="M3426" s="7" t="str">
        <f>(IF($E3550&lt;&gt;0,$M$2,IF($L3550&lt;&gt;0,$M$2,"")))</f>
        <v/>
      </c>
    </row>
    <row r="3427" spans="1:14" ht="18.75" hidden="1">
      <c r="A3427" s="23"/>
      <c r="B3427" s="258"/>
      <c r="C3427" s="259"/>
      <c r="D3427" s="260" t="s">
        <v>728</v>
      </c>
      <c r="E3427" s="1442" t="str">
        <f>$E$21</f>
        <v>(1)</v>
      </c>
      <c r="F3427" s="143" t="str">
        <f>$F$21</f>
        <v>(2)</v>
      </c>
      <c r="G3427" s="144" t="str">
        <f>$G$21</f>
        <v>(3)</v>
      </c>
      <c r="H3427" s="145" t="str">
        <f>$H$21</f>
        <v>(4)</v>
      </c>
      <c r="I3427" s="261" t="str">
        <f>$I$21</f>
        <v>(5)</v>
      </c>
      <c r="J3427" s="262" t="str">
        <f>$J$21</f>
        <v>(6)</v>
      </c>
      <c r="K3427" s="263" t="str">
        <f>$K$21</f>
        <v>(7)</v>
      </c>
      <c r="L3427" s="264" t="str">
        <f>$L$21</f>
        <v>(8)</v>
      </c>
      <c r="M3427" s="7" t="str">
        <f>(IF($E3550&lt;&gt;0,$M$2,IF($L3550&lt;&gt;0,$M$2,"")))</f>
        <v/>
      </c>
    </row>
    <row r="3428" spans="1:14" hidden="1">
      <c r="A3428" s="23"/>
      <c r="B3428" s="1439"/>
      <c r="C3428" s="1540" t="e">
        <f>VLOOKUP(D3428,OP_LIST2,2,FALSE)</f>
        <v>#N/A</v>
      </c>
      <c r="D3428" s="1445"/>
      <c r="E3428" s="389"/>
      <c r="F3428" s="1429"/>
      <c r="G3428" s="1430"/>
      <c r="H3428" s="1431"/>
      <c r="I3428" s="1429"/>
      <c r="J3428" s="1430"/>
      <c r="K3428" s="1431"/>
      <c r="L3428" s="1428"/>
      <c r="M3428" s="7" t="str">
        <f>(IF($E3550&lt;&gt;0,$M$2,IF($L3550&lt;&gt;0,$M$2,"")))</f>
        <v/>
      </c>
    </row>
    <row r="3429" spans="1:14" hidden="1">
      <c r="A3429" s="23"/>
      <c r="B3429" s="1608" t="s">
        <v>2003</v>
      </c>
      <c r="C3429" s="1446">
        <f>VLOOKUP(D3430,EBK_DEIN2,2,FALSE)</f>
        <v>5524</v>
      </c>
      <c r="D3429" s="1445" t="s">
        <v>777</v>
      </c>
      <c r="E3429" s="389"/>
      <c r="F3429" s="1432"/>
      <c r="G3429" s="1433"/>
      <c r="H3429" s="1434"/>
      <c r="I3429" s="1432"/>
      <c r="J3429" s="1433"/>
      <c r="K3429" s="1434"/>
      <c r="L3429" s="1428"/>
      <c r="M3429" s="7" t="str">
        <f>(IF($E3550&lt;&gt;0,$M$2,IF($L3550&lt;&gt;0,$M$2,"")))</f>
        <v/>
      </c>
    </row>
    <row r="3430" spans="1:14" hidden="1">
      <c r="A3430" s="23"/>
      <c r="B3430" s="1438"/>
      <c r="C3430" s="1531">
        <f>+C3429</f>
        <v>5524</v>
      </c>
      <c r="D3430" s="1440" t="s">
        <v>549</v>
      </c>
      <c r="E3430" s="389"/>
      <c r="F3430" s="1432"/>
      <c r="G3430" s="1433"/>
      <c r="H3430" s="1434"/>
      <c r="I3430" s="1432"/>
      <c r="J3430" s="1433"/>
      <c r="K3430" s="1434"/>
      <c r="L3430" s="1428"/>
      <c r="M3430" s="7" t="str">
        <f>(IF($E3550&lt;&gt;0,$M$2,IF($L3550&lt;&gt;0,$M$2,"")))</f>
        <v/>
      </c>
    </row>
    <row r="3431" spans="1:14" hidden="1">
      <c r="A3431" s="23"/>
      <c r="B3431" s="1443"/>
      <c r="C3431" s="1441"/>
      <c r="D3431" s="1444" t="s">
        <v>700</v>
      </c>
      <c r="E3431" s="389"/>
      <c r="F3431" s="1435"/>
      <c r="G3431" s="1436"/>
      <c r="H3431" s="1437"/>
      <c r="I3431" s="1435"/>
      <c r="J3431" s="1436"/>
      <c r="K3431" s="1437"/>
      <c r="L3431" s="1428"/>
      <c r="M3431" s="7" t="str">
        <f>(IF($E3550&lt;&gt;0,$M$2,IF($L3550&lt;&gt;0,$M$2,"")))</f>
        <v/>
      </c>
    </row>
    <row r="3432" spans="1:14" hidden="1">
      <c r="A3432" s="23"/>
      <c r="B3432" s="272">
        <v>100</v>
      </c>
      <c r="C3432" s="1859" t="s">
        <v>729</v>
      </c>
      <c r="D3432" s="1860"/>
      <c r="E3432" s="273">
        <f t="shared" ref="E3432:L3432" si="796">SUM(E3433:E3434)</f>
        <v>0</v>
      </c>
      <c r="F3432" s="274">
        <f t="shared" si="796"/>
        <v>0</v>
      </c>
      <c r="G3432" s="275">
        <f t="shared" si="796"/>
        <v>0</v>
      </c>
      <c r="H3432" s="276">
        <f>SUM(H3433:H3434)</f>
        <v>0</v>
      </c>
      <c r="I3432" s="274">
        <f t="shared" si="796"/>
        <v>0</v>
      </c>
      <c r="J3432" s="275">
        <f t="shared" si="796"/>
        <v>0</v>
      </c>
      <c r="K3432" s="276">
        <f t="shared" si="796"/>
        <v>0</v>
      </c>
      <c r="L3432" s="273">
        <f t="shared" si="796"/>
        <v>0</v>
      </c>
      <c r="M3432" s="12" t="str">
        <f>(IF($E3432&lt;&gt;0,$M$2,IF($L3432&lt;&gt;0,$M$2,"")))</f>
        <v/>
      </c>
      <c r="N3432" s="13"/>
    </row>
    <row r="3433" spans="1:14" hidden="1">
      <c r="A3433" s="23"/>
      <c r="B3433" s="278"/>
      <c r="C3433" s="279">
        <v>101</v>
      </c>
      <c r="D3433" s="280" t="s">
        <v>730</v>
      </c>
      <c r="E3433" s="281">
        <f>F3433+G3433+H3433</f>
        <v>0</v>
      </c>
      <c r="F3433" s="152">
        <v>0</v>
      </c>
      <c r="G3433" s="153">
        <v>0</v>
      </c>
      <c r="H3433" s="1406">
        <v>0</v>
      </c>
      <c r="I3433" s="152">
        <v>0</v>
      </c>
      <c r="J3433" s="153">
        <v>0</v>
      </c>
      <c r="K3433" s="1406">
        <v>0</v>
      </c>
      <c r="L3433" s="281">
        <f>I3433+J3433+K3433</f>
        <v>0</v>
      </c>
      <c r="M3433" s="12" t="str">
        <f t="shared" ref="M3433:M3496" si="797">(IF($E3433&lt;&gt;0,$M$2,IF($L3433&lt;&gt;0,$M$2,"")))</f>
        <v/>
      </c>
      <c r="N3433" s="13"/>
    </row>
    <row r="3434" spans="1:14" hidden="1">
      <c r="A3434" s="10"/>
      <c r="B3434" s="278"/>
      <c r="C3434" s="285">
        <v>102</v>
      </c>
      <c r="D3434" s="286" t="s">
        <v>731</v>
      </c>
      <c r="E3434" s="287">
        <f>F3434+G3434+H3434</f>
        <v>0</v>
      </c>
      <c r="F3434" s="173">
        <v>0</v>
      </c>
      <c r="G3434" s="174">
        <v>0</v>
      </c>
      <c r="H3434" s="1409">
        <v>0</v>
      </c>
      <c r="I3434" s="173">
        <v>0</v>
      </c>
      <c r="J3434" s="174">
        <v>0</v>
      </c>
      <c r="K3434" s="1409">
        <v>0</v>
      </c>
      <c r="L3434" s="287">
        <f>I3434+J3434+K3434</f>
        <v>0</v>
      </c>
      <c r="M3434" s="12" t="str">
        <f t="shared" si="797"/>
        <v/>
      </c>
      <c r="N3434" s="13"/>
    </row>
    <row r="3435" spans="1:14" hidden="1">
      <c r="A3435" s="10"/>
      <c r="B3435" s="272">
        <v>200</v>
      </c>
      <c r="C3435" s="1851" t="s">
        <v>732</v>
      </c>
      <c r="D3435" s="1852"/>
      <c r="E3435" s="273">
        <f t="shared" ref="E3435:L3435" si="798">SUM(E3436:E3440)</f>
        <v>0</v>
      </c>
      <c r="F3435" s="274">
        <f t="shared" si="798"/>
        <v>0</v>
      </c>
      <c r="G3435" s="275">
        <f t="shared" si="798"/>
        <v>0</v>
      </c>
      <c r="H3435" s="276">
        <f>SUM(H3436:H3440)</f>
        <v>0</v>
      </c>
      <c r="I3435" s="274">
        <f t="shared" si="798"/>
        <v>0</v>
      </c>
      <c r="J3435" s="275">
        <f t="shared" si="798"/>
        <v>0</v>
      </c>
      <c r="K3435" s="276">
        <f t="shared" si="798"/>
        <v>0</v>
      </c>
      <c r="L3435" s="273">
        <f t="shared" si="798"/>
        <v>0</v>
      </c>
      <c r="M3435" s="12" t="str">
        <f t="shared" si="797"/>
        <v/>
      </c>
      <c r="N3435" s="13"/>
    </row>
    <row r="3436" spans="1:14" hidden="1">
      <c r="A3436" s="10"/>
      <c r="B3436" s="291"/>
      <c r="C3436" s="279">
        <v>201</v>
      </c>
      <c r="D3436" s="280" t="s">
        <v>733</v>
      </c>
      <c r="E3436" s="281">
        <f>F3436+G3436+H3436</f>
        <v>0</v>
      </c>
      <c r="F3436" s="152">
        <v>0</v>
      </c>
      <c r="G3436" s="153">
        <v>0</v>
      </c>
      <c r="H3436" s="1406">
        <v>0</v>
      </c>
      <c r="I3436" s="152">
        <v>0</v>
      </c>
      <c r="J3436" s="153">
        <v>0</v>
      </c>
      <c r="K3436" s="1406">
        <v>0</v>
      </c>
      <c r="L3436" s="281">
        <f>I3436+J3436+K3436</f>
        <v>0</v>
      </c>
      <c r="M3436" s="12" t="str">
        <f t="shared" si="797"/>
        <v/>
      </c>
      <c r="N3436" s="13"/>
    </row>
    <row r="3437" spans="1:14" hidden="1">
      <c r="A3437" s="10"/>
      <c r="B3437" s="292"/>
      <c r="C3437" s="293">
        <v>202</v>
      </c>
      <c r="D3437" s="294" t="s">
        <v>734</v>
      </c>
      <c r="E3437" s="295">
        <f>F3437+G3437+H3437</f>
        <v>0</v>
      </c>
      <c r="F3437" s="158">
        <v>0</v>
      </c>
      <c r="G3437" s="159">
        <v>0</v>
      </c>
      <c r="H3437" s="1408">
        <v>0</v>
      </c>
      <c r="I3437" s="158">
        <v>0</v>
      </c>
      <c r="J3437" s="159">
        <v>0</v>
      </c>
      <c r="K3437" s="1408">
        <v>0</v>
      </c>
      <c r="L3437" s="295">
        <f>I3437+J3437+K3437</f>
        <v>0</v>
      </c>
      <c r="M3437" s="12" t="str">
        <f t="shared" si="797"/>
        <v/>
      </c>
      <c r="N3437" s="13"/>
    </row>
    <row r="3438" spans="1:14" ht="31.5" hidden="1">
      <c r="A3438" s="10"/>
      <c r="B3438" s="299"/>
      <c r="C3438" s="293">
        <v>205</v>
      </c>
      <c r="D3438" s="294" t="s">
        <v>585</v>
      </c>
      <c r="E3438" s="295">
        <f>F3438+G3438+H3438</f>
        <v>0</v>
      </c>
      <c r="F3438" s="158">
        <v>0</v>
      </c>
      <c r="G3438" s="159">
        <v>0</v>
      </c>
      <c r="H3438" s="1408">
        <v>0</v>
      </c>
      <c r="I3438" s="158">
        <v>0</v>
      </c>
      <c r="J3438" s="159">
        <v>0</v>
      </c>
      <c r="K3438" s="1408">
        <v>0</v>
      </c>
      <c r="L3438" s="295">
        <f>I3438+J3438+K3438</f>
        <v>0</v>
      </c>
      <c r="M3438" s="12" t="str">
        <f t="shared" si="797"/>
        <v/>
      </c>
      <c r="N3438" s="13"/>
    </row>
    <row r="3439" spans="1:14" hidden="1">
      <c r="A3439" s="10"/>
      <c r="B3439" s="299"/>
      <c r="C3439" s="293">
        <v>208</v>
      </c>
      <c r="D3439" s="300" t="s">
        <v>586</v>
      </c>
      <c r="E3439" s="295">
        <f>F3439+G3439+H3439</f>
        <v>0</v>
      </c>
      <c r="F3439" s="158">
        <v>0</v>
      </c>
      <c r="G3439" s="159">
        <v>0</v>
      </c>
      <c r="H3439" s="1408">
        <v>0</v>
      </c>
      <c r="I3439" s="158">
        <v>0</v>
      </c>
      <c r="J3439" s="159">
        <v>0</v>
      </c>
      <c r="K3439" s="1408">
        <v>0</v>
      </c>
      <c r="L3439" s="295">
        <f>I3439+J3439+K3439</f>
        <v>0</v>
      </c>
      <c r="M3439" s="12" t="str">
        <f t="shared" si="797"/>
        <v/>
      </c>
      <c r="N3439" s="13"/>
    </row>
    <row r="3440" spans="1:14" hidden="1">
      <c r="A3440" s="10"/>
      <c r="B3440" s="291"/>
      <c r="C3440" s="285">
        <v>209</v>
      </c>
      <c r="D3440" s="301" t="s">
        <v>587</v>
      </c>
      <c r="E3440" s="287">
        <f>F3440+G3440+H3440</f>
        <v>0</v>
      </c>
      <c r="F3440" s="173">
        <v>0</v>
      </c>
      <c r="G3440" s="174">
        <v>0</v>
      </c>
      <c r="H3440" s="1409">
        <v>0</v>
      </c>
      <c r="I3440" s="173">
        <v>0</v>
      </c>
      <c r="J3440" s="174">
        <v>0</v>
      </c>
      <c r="K3440" s="1409">
        <v>0</v>
      </c>
      <c r="L3440" s="287">
        <f>I3440+J3440+K3440</f>
        <v>0</v>
      </c>
      <c r="M3440" s="12" t="str">
        <f t="shared" si="797"/>
        <v/>
      </c>
      <c r="N3440" s="13"/>
    </row>
    <row r="3441" spans="1:14" hidden="1">
      <c r="A3441" s="10"/>
      <c r="B3441" s="272">
        <v>500</v>
      </c>
      <c r="C3441" s="1861" t="s">
        <v>188</v>
      </c>
      <c r="D3441" s="1862"/>
      <c r="E3441" s="273">
        <f t="shared" ref="E3441:L3441" si="799">SUM(E3442:E3448)</f>
        <v>0</v>
      </c>
      <c r="F3441" s="274">
        <f t="shared" si="799"/>
        <v>0</v>
      </c>
      <c r="G3441" s="275">
        <f t="shared" si="799"/>
        <v>0</v>
      </c>
      <c r="H3441" s="276">
        <f>SUM(H3442:H3448)</f>
        <v>0</v>
      </c>
      <c r="I3441" s="274">
        <f t="shared" si="799"/>
        <v>0</v>
      </c>
      <c r="J3441" s="275">
        <f t="shared" si="799"/>
        <v>0</v>
      </c>
      <c r="K3441" s="276">
        <f t="shared" si="799"/>
        <v>0</v>
      </c>
      <c r="L3441" s="273">
        <f t="shared" si="799"/>
        <v>0</v>
      </c>
      <c r="M3441" s="12" t="str">
        <f t="shared" si="797"/>
        <v/>
      </c>
      <c r="N3441" s="13"/>
    </row>
    <row r="3442" spans="1:14" ht="18" hidden="1" customHeight="1">
      <c r="A3442" s="10"/>
      <c r="B3442" s="291"/>
      <c r="C3442" s="302">
        <v>551</v>
      </c>
      <c r="D3442" s="303" t="s">
        <v>189</v>
      </c>
      <c r="E3442" s="281">
        <f t="shared" ref="E3442:E3449" si="800">F3442+G3442+H3442</f>
        <v>0</v>
      </c>
      <c r="F3442" s="152">
        <v>0</v>
      </c>
      <c r="G3442" s="153">
        <v>0</v>
      </c>
      <c r="H3442" s="1406">
        <v>0</v>
      </c>
      <c r="I3442" s="152">
        <v>0</v>
      </c>
      <c r="J3442" s="153">
        <v>0</v>
      </c>
      <c r="K3442" s="1406">
        <v>0</v>
      </c>
      <c r="L3442" s="281">
        <f t="shared" ref="L3442:L3449" si="801">I3442+J3442+K3442</f>
        <v>0</v>
      </c>
      <c r="M3442" s="12" t="str">
        <f t="shared" si="797"/>
        <v/>
      </c>
      <c r="N3442" s="13"/>
    </row>
    <row r="3443" spans="1:14" hidden="1">
      <c r="A3443" s="10"/>
      <c r="B3443" s="291"/>
      <c r="C3443" s="304">
        <v>552</v>
      </c>
      <c r="D3443" s="305" t="s">
        <v>893</v>
      </c>
      <c r="E3443" s="295">
        <f t="shared" si="800"/>
        <v>0</v>
      </c>
      <c r="F3443" s="158">
        <v>0</v>
      </c>
      <c r="G3443" s="159">
        <v>0</v>
      </c>
      <c r="H3443" s="1408">
        <v>0</v>
      </c>
      <c r="I3443" s="158">
        <v>0</v>
      </c>
      <c r="J3443" s="159">
        <v>0</v>
      </c>
      <c r="K3443" s="1408">
        <v>0</v>
      </c>
      <c r="L3443" s="295">
        <f t="shared" si="801"/>
        <v>0</v>
      </c>
      <c r="M3443" s="12" t="str">
        <f t="shared" si="797"/>
        <v/>
      </c>
      <c r="N3443" s="13"/>
    </row>
    <row r="3444" spans="1:14" hidden="1">
      <c r="A3444" s="10"/>
      <c r="B3444" s="306"/>
      <c r="C3444" s="304">
        <v>558</v>
      </c>
      <c r="D3444" s="307" t="s">
        <v>855</v>
      </c>
      <c r="E3444" s="295">
        <f>F3444+G3444+H3444</f>
        <v>0</v>
      </c>
      <c r="F3444" s="484">
        <v>0</v>
      </c>
      <c r="G3444" s="485">
        <v>0</v>
      </c>
      <c r="H3444" s="160">
        <v>0</v>
      </c>
      <c r="I3444" s="484">
        <v>0</v>
      </c>
      <c r="J3444" s="485">
        <v>0</v>
      </c>
      <c r="K3444" s="160">
        <v>0</v>
      </c>
      <c r="L3444" s="295">
        <f>I3444+J3444+K3444</f>
        <v>0</v>
      </c>
      <c r="M3444" s="12" t="str">
        <f t="shared" si="797"/>
        <v/>
      </c>
      <c r="N3444" s="13"/>
    </row>
    <row r="3445" spans="1:14" hidden="1">
      <c r="A3445" s="10"/>
      <c r="B3445" s="306"/>
      <c r="C3445" s="304">
        <v>560</v>
      </c>
      <c r="D3445" s="307" t="s">
        <v>190</v>
      </c>
      <c r="E3445" s="295">
        <f t="shared" si="800"/>
        <v>0</v>
      </c>
      <c r="F3445" s="158">
        <v>0</v>
      </c>
      <c r="G3445" s="159">
        <v>0</v>
      </c>
      <c r="H3445" s="1408">
        <v>0</v>
      </c>
      <c r="I3445" s="158">
        <v>0</v>
      </c>
      <c r="J3445" s="159">
        <v>0</v>
      </c>
      <c r="K3445" s="1408">
        <v>0</v>
      </c>
      <c r="L3445" s="295">
        <f t="shared" si="801"/>
        <v>0</v>
      </c>
      <c r="M3445" s="12" t="str">
        <f t="shared" si="797"/>
        <v/>
      </c>
      <c r="N3445" s="13"/>
    </row>
    <row r="3446" spans="1:14" hidden="1">
      <c r="A3446" s="10"/>
      <c r="B3446" s="306"/>
      <c r="C3446" s="304">
        <v>580</v>
      </c>
      <c r="D3446" s="305" t="s">
        <v>191</v>
      </c>
      <c r="E3446" s="295">
        <f t="shared" si="800"/>
        <v>0</v>
      </c>
      <c r="F3446" s="158">
        <v>0</v>
      </c>
      <c r="G3446" s="159">
        <v>0</v>
      </c>
      <c r="H3446" s="1408">
        <v>0</v>
      </c>
      <c r="I3446" s="158">
        <v>0</v>
      </c>
      <c r="J3446" s="159">
        <v>0</v>
      </c>
      <c r="K3446" s="1408">
        <v>0</v>
      </c>
      <c r="L3446" s="295">
        <f t="shared" si="801"/>
        <v>0</v>
      </c>
      <c r="M3446" s="12" t="str">
        <f t="shared" si="797"/>
        <v/>
      </c>
      <c r="N3446" s="13"/>
    </row>
    <row r="3447" spans="1:14" hidden="1">
      <c r="A3447" s="10"/>
      <c r="B3447" s="291"/>
      <c r="C3447" s="304">
        <v>588</v>
      </c>
      <c r="D3447" s="305" t="s">
        <v>857</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863" t="s">
        <v>193</v>
      </c>
      <c r="D3449" s="1864"/>
      <c r="E3449" s="310">
        <f t="shared" si="800"/>
        <v>0</v>
      </c>
      <c r="F3449" s="1410"/>
      <c r="G3449" s="1411"/>
      <c r="H3449" s="1412"/>
      <c r="I3449" s="1410"/>
      <c r="J3449" s="1411"/>
      <c r="K3449" s="1412"/>
      <c r="L3449" s="310">
        <f t="shared" si="801"/>
        <v>0</v>
      </c>
      <c r="M3449" s="12" t="str">
        <f t="shared" si="797"/>
        <v/>
      </c>
      <c r="N3449" s="13"/>
    </row>
    <row r="3450" spans="1:14" hidden="1">
      <c r="A3450" s="23">
        <v>10</v>
      </c>
      <c r="B3450" s="272">
        <v>1000</v>
      </c>
      <c r="C3450" s="1851" t="s">
        <v>194</v>
      </c>
      <c r="D3450" s="1852"/>
      <c r="E3450" s="310">
        <f t="shared" ref="E3450:L3450" si="802">SUM(E3451:E3467)</f>
        <v>0</v>
      </c>
      <c r="F3450" s="274">
        <f t="shared" si="802"/>
        <v>0</v>
      </c>
      <c r="G3450" s="275">
        <f t="shared" si="802"/>
        <v>0</v>
      </c>
      <c r="H3450" s="276">
        <f>SUM(H3451:H3467)</f>
        <v>0</v>
      </c>
      <c r="I3450" s="274">
        <f t="shared" si="802"/>
        <v>0</v>
      </c>
      <c r="J3450" s="275">
        <f t="shared" si="802"/>
        <v>0</v>
      </c>
      <c r="K3450" s="276">
        <f t="shared" si="802"/>
        <v>0</v>
      </c>
      <c r="L3450" s="310">
        <f t="shared" si="802"/>
        <v>0</v>
      </c>
      <c r="M3450" s="12" t="str">
        <f t="shared" si="797"/>
        <v/>
      </c>
      <c r="N3450" s="13"/>
    </row>
    <row r="3451" spans="1:14" hidden="1">
      <c r="A3451" s="23">
        <v>15</v>
      </c>
      <c r="B3451" s="292"/>
      <c r="C3451" s="279">
        <v>1011</v>
      </c>
      <c r="D3451" s="311" t="s">
        <v>195</v>
      </c>
      <c r="E3451" s="281">
        <f t="shared" ref="E3451:E3467" si="803">F3451+G3451+H3451</f>
        <v>0</v>
      </c>
      <c r="F3451" s="152">
        <v>0</v>
      </c>
      <c r="G3451" s="153">
        <v>0</v>
      </c>
      <c r="H3451" s="1406">
        <v>0</v>
      </c>
      <c r="I3451" s="152">
        <v>0</v>
      </c>
      <c r="J3451" s="153">
        <v>0</v>
      </c>
      <c r="K3451" s="1406">
        <v>0</v>
      </c>
      <c r="L3451" s="281">
        <f t="shared" ref="L3451:L3467" si="804">I3451+J3451+K3451</f>
        <v>0</v>
      </c>
      <c r="M3451" s="12" t="str">
        <f t="shared" si="797"/>
        <v/>
      </c>
      <c r="N3451" s="13"/>
    </row>
    <row r="3452" spans="1:14" hidden="1">
      <c r="A3452" s="22">
        <v>35</v>
      </c>
      <c r="B3452" s="292"/>
      <c r="C3452" s="293">
        <v>1012</v>
      </c>
      <c r="D3452" s="294" t="s">
        <v>196</v>
      </c>
      <c r="E3452" s="295">
        <f t="shared" si="803"/>
        <v>0</v>
      </c>
      <c r="F3452" s="158">
        <v>0</v>
      </c>
      <c r="G3452" s="159">
        <v>0</v>
      </c>
      <c r="H3452" s="1408">
        <v>0</v>
      </c>
      <c r="I3452" s="158">
        <v>0</v>
      </c>
      <c r="J3452" s="159">
        <v>0</v>
      </c>
      <c r="K3452" s="1408">
        <v>0</v>
      </c>
      <c r="L3452" s="295">
        <f t="shared" si="804"/>
        <v>0</v>
      </c>
      <c r="M3452" s="12" t="str">
        <f t="shared" si="797"/>
        <v/>
      </c>
      <c r="N3452" s="13"/>
    </row>
    <row r="3453" spans="1:14" hidden="1">
      <c r="A3453" s="23">
        <v>40</v>
      </c>
      <c r="B3453" s="292"/>
      <c r="C3453" s="293">
        <v>1013</v>
      </c>
      <c r="D3453" s="294" t="s">
        <v>197</v>
      </c>
      <c r="E3453" s="295">
        <f t="shared" si="803"/>
        <v>0</v>
      </c>
      <c r="F3453" s="158">
        <v>0</v>
      </c>
      <c r="G3453" s="159">
        <v>0</v>
      </c>
      <c r="H3453" s="1408">
        <v>0</v>
      </c>
      <c r="I3453" s="158">
        <v>0</v>
      </c>
      <c r="J3453" s="159">
        <v>0</v>
      </c>
      <c r="K3453" s="1408">
        <v>0</v>
      </c>
      <c r="L3453" s="295">
        <f t="shared" si="804"/>
        <v>0</v>
      </c>
      <c r="M3453" s="12" t="str">
        <f t="shared" si="797"/>
        <v/>
      </c>
      <c r="N3453" s="13"/>
    </row>
    <row r="3454" spans="1:14" hidden="1">
      <c r="A3454" s="23">
        <v>45</v>
      </c>
      <c r="B3454" s="292"/>
      <c r="C3454" s="293">
        <v>1014</v>
      </c>
      <c r="D3454" s="294" t="s">
        <v>198</v>
      </c>
      <c r="E3454" s="295">
        <f t="shared" si="803"/>
        <v>0</v>
      </c>
      <c r="F3454" s="158">
        <v>0</v>
      </c>
      <c r="G3454" s="159">
        <v>0</v>
      </c>
      <c r="H3454" s="1408">
        <v>0</v>
      </c>
      <c r="I3454" s="158">
        <v>0</v>
      </c>
      <c r="J3454" s="159">
        <v>0</v>
      </c>
      <c r="K3454" s="1408">
        <v>0</v>
      </c>
      <c r="L3454" s="295">
        <f t="shared" si="804"/>
        <v>0</v>
      </c>
      <c r="M3454" s="12" t="str">
        <f t="shared" si="797"/>
        <v/>
      </c>
      <c r="N3454" s="13"/>
    </row>
    <row r="3455" spans="1:14" hidden="1">
      <c r="A3455" s="23">
        <v>50</v>
      </c>
      <c r="B3455" s="292"/>
      <c r="C3455" s="293">
        <v>1015</v>
      </c>
      <c r="D3455" s="294" t="s">
        <v>199</v>
      </c>
      <c r="E3455" s="295">
        <f t="shared" si="803"/>
        <v>0</v>
      </c>
      <c r="F3455" s="158">
        <v>0</v>
      </c>
      <c r="G3455" s="159">
        <v>0</v>
      </c>
      <c r="H3455" s="1408">
        <v>0</v>
      </c>
      <c r="I3455" s="158">
        <v>0</v>
      </c>
      <c r="J3455" s="159">
        <v>0</v>
      </c>
      <c r="K3455" s="1408">
        <v>0</v>
      </c>
      <c r="L3455" s="295">
        <f t="shared" si="804"/>
        <v>0</v>
      </c>
      <c r="M3455" s="12" t="str">
        <f t="shared" si="797"/>
        <v/>
      </c>
      <c r="N3455" s="13"/>
    </row>
    <row r="3456" spans="1:14" hidden="1">
      <c r="A3456" s="23">
        <v>55</v>
      </c>
      <c r="B3456" s="292"/>
      <c r="C3456" s="312">
        <v>1016</v>
      </c>
      <c r="D3456" s="313" t="s">
        <v>200</v>
      </c>
      <c r="E3456" s="314">
        <f t="shared" si="803"/>
        <v>0</v>
      </c>
      <c r="F3456" s="164">
        <v>0</v>
      </c>
      <c r="G3456" s="165">
        <v>0</v>
      </c>
      <c r="H3456" s="1407">
        <v>0</v>
      </c>
      <c r="I3456" s="164">
        <v>0</v>
      </c>
      <c r="J3456" s="165">
        <v>0</v>
      </c>
      <c r="K3456" s="1407">
        <v>0</v>
      </c>
      <c r="L3456" s="314">
        <f t="shared" si="804"/>
        <v>0</v>
      </c>
      <c r="M3456" s="12" t="str">
        <f t="shared" si="797"/>
        <v/>
      </c>
      <c r="N3456" s="13"/>
    </row>
    <row r="3457" spans="1:14" hidden="1">
      <c r="A3457" s="23">
        <v>60</v>
      </c>
      <c r="B3457" s="278"/>
      <c r="C3457" s="318">
        <v>1020</v>
      </c>
      <c r="D3457" s="319" t="s">
        <v>201</v>
      </c>
      <c r="E3457" s="320">
        <f t="shared" si="803"/>
        <v>0</v>
      </c>
      <c r="F3457" s="450">
        <v>0</v>
      </c>
      <c r="G3457" s="451">
        <v>0</v>
      </c>
      <c r="H3457" s="1416">
        <v>0</v>
      </c>
      <c r="I3457" s="450">
        <v>0</v>
      </c>
      <c r="J3457" s="451">
        <v>0</v>
      </c>
      <c r="K3457" s="1416">
        <v>0</v>
      </c>
      <c r="L3457" s="320">
        <f t="shared" si="804"/>
        <v>0</v>
      </c>
      <c r="M3457" s="12" t="str">
        <f t="shared" si="797"/>
        <v/>
      </c>
      <c r="N3457" s="13"/>
    </row>
    <row r="3458" spans="1:14" hidden="1">
      <c r="A3458" s="22">
        <v>65</v>
      </c>
      <c r="B3458" s="292"/>
      <c r="C3458" s="324">
        <v>1030</v>
      </c>
      <c r="D3458" s="325" t="s">
        <v>202</v>
      </c>
      <c r="E3458" s="326">
        <f t="shared" si="803"/>
        <v>0</v>
      </c>
      <c r="F3458" s="445">
        <v>0</v>
      </c>
      <c r="G3458" s="446">
        <v>0</v>
      </c>
      <c r="H3458" s="1413">
        <v>0</v>
      </c>
      <c r="I3458" s="445">
        <v>0</v>
      </c>
      <c r="J3458" s="446">
        <v>0</v>
      </c>
      <c r="K3458" s="1413">
        <v>0</v>
      </c>
      <c r="L3458" s="326">
        <f t="shared" si="804"/>
        <v>0</v>
      </c>
      <c r="M3458" s="12" t="str">
        <f t="shared" si="797"/>
        <v/>
      </c>
      <c r="N3458" s="13"/>
    </row>
    <row r="3459" spans="1:14" hidden="1">
      <c r="A3459" s="23">
        <v>70</v>
      </c>
      <c r="B3459" s="292"/>
      <c r="C3459" s="318">
        <v>1051</v>
      </c>
      <c r="D3459" s="331" t="s">
        <v>203</v>
      </c>
      <c r="E3459" s="320">
        <f t="shared" si="803"/>
        <v>0</v>
      </c>
      <c r="F3459" s="450">
        <v>0</v>
      </c>
      <c r="G3459" s="451">
        <v>0</v>
      </c>
      <c r="H3459" s="1416">
        <v>0</v>
      </c>
      <c r="I3459" s="450">
        <v>0</v>
      </c>
      <c r="J3459" s="451">
        <v>0</v>
      </c>
      <c r="K3459" s="1416">
        <v>0</v>
      </c>
      <c r="L3459" s="320">
        <f t="shared" si="804"/>
        <v>0</v>
      </c>
      <c r="M3459" s="12" t="str">
        <f t="shared" si="797"/>
        <v/>
      </c>
      <c r="N3459" s="13"/>
    </row>
    <row r="3460" spans="1:14" hidden="1">
      <c r="A3460" s="23">
        <v>75</v>
      </c>
      <c r="B3460" s="292"/>
      <c r="C3460" s="293">
        <v>1052</v>
      </c>
      <c r="D3460" s="294" t="s">
        <v>204</v>
      </c>
      <c r="E3460" s="295">
        <f t="shared" si="803"/>
        <v>0</v>
      </c>
      <c r="F3460" s="158">
        <v>0</v>
      </c>
      <c r="G3460" s="159">
        <v>0</v>
      </c>
      <c r="H3460" s="1408"/>
      <c r="I3460" s="158">
        <v>0</v>
      </c>
      <c r="J3460" s="159"/>
      <c r="K3460" s="1408"/>
      <c r="L3460" s="295">
        <f t="shared" si="804"/>
        <v>0</v>
      </c>
      <c r="M3460" s="12" t="str">
        <f t="shared" si="797"/>
        <v/>
      </c>
      <c r="N3460" s="13"/>
    </row>
    <row r="3461" spans="1:14" hidden="1">
      <c r="A3461" s="23">
        <v>80</v>
      </c>
      <c r="B3461" s="292"/>
      <c r="C3461" s="324">
        <v>1053</v>
      </c>
      <c r="D3461" s="325" t="s">
        <v>858</v>
      </c>
      <c r="E3461" s="326">
        <f t="shared" si="803"/>
        <v>0</v>
      </c>
      <c r="F3461" s="445"/>
      <c r="G3461" s="446"/>
      <c r="H3461" s="1413"/>
      <c r="I3461" s="445"/>
      <c r="J3461" s="446"/>
      <c r="K3461" s="1413"/>
      <c r="L3461" s="326">
        <f t="shared" si="804"/>
        <v>0</v>
      </c>
      <c r="M3461" s="12" t="str">
        <f t="shared" si="797"/>
        <v/>
      </c>
      <c r="N3461" s="13"/>
    </row>
    <row r="3462" spans="1:14" hidden="1">
      <c r="A3462" s="23">
        <v>80</v>
      </c>
      <c r="B3462" s="292"/>
      <c r="C3462" s="318">
        <v>1062</v>
      </c>
      <c r="D3462" s="319" t="s">
        <v>205</v>
      </c>
      <c r="E3462" s="320">
        <f t="shared" si="803"/>
        <v>0</v>
      </c>
      <c r="F3462" s="450">
        <v>0</v>
      </c>
      <c r="G3462" s="451">
        <v>0</v>
      </c>
      <c r="H3462" s="1416">
        <v>0</v>
      </c>
      <c r="I3462" s="450">
        <v>0</v>
      </c>
      <c r="J3462" s="451">
        <v>0</v>
      </c>
      <c r="K3462" s="1416">
        <v>0</v>
      </c>
      <c r="L3462" s="320">
        <f t="shared" si="804"/>
        <v>0</v>
      </c>
      <c r="M3462" s="12" t="str">
        <f t="shared" si="797"/>
        <v/>
      </c>
      <c r="N3462" s="13"/>
    </row>
    <row r="3463" spans="1:14" hidden="1">
      <c r="A3463" s="23">
        <v>85</v>
      </c>
      <c r="B3463" s="292"/>
      <c r="C3463" s="324">
        <v>1063</v>
      </c>
      <c r="D3463" s="332" t="s">
        <v>786</v>
      </c>
      <c r="E3463" s="326">
        <f t="shared" si="803"/>
        <v>0</v>
      </c>
      <c r="F3463" s="445">
        <v>0</v>
      </c>
      <c r="G3463" s="446">
        <v>0</v>
      </c>
      <c r="H3463" s="1413">
        <v>0</v>
      </c>
      <c r="I3463" s="445">
        <v>0</v>
      </c>
      <c r="J3463" s="446">
        <v>0</v>
      </c>
      <c r="K3463" s="1413">
        <v>0</v>
      </c>
      <c r="L3463" s="326">
        <f t="shared" si="804"/>
        <v>0</v>
      </c>
      <c r="M3463" s="12" t="str">
        <f t="shared" si="797"/>
        <v/>
      </c>
      <c r="N3463" s="13"/>
    </row>
    <row r="3464" spans="1:14" hidden="1">
      <c r="A3464" s="23">
        <v>90</v>
      </c>
      <c r="B3464" s="292"/>
      <c r="C3464" s="333">
        <v>1069</v>
      </c>
      <c r="D3464" s="334" t="s">
        <v>206</v>
      </c>
      <c r="E3464" s="335">
        <f t="shared" si="803"/>
        <v>0</v>
      </c>
      <c r="F3464" s="589">
        <v>0</v>
      </c>
      <c r="G3464" s="590">
        <v>0</v>
      </c>
      <c r="H3464" s="1415">
        <v>0</v>
      </c>
      <c r="I3464" s="589">
        <v>0</v>
      </c>
      <c r="J3464" s="590">
        <v>0</v>
      </c>
      <c r="K3464" s="1415">
        <v>0</v>
      </c>
      <c r="L3464" s="335">
        <f t="shared" si="804"/>
        <v>0</v>
      </c>
      <c r="M3464" s="12" t="str">
        <f t="shared" si="797"/>
        <v/>
      </c>
      <c r="N3464" s="13"/>
    </row>
    <row r="3465" spans="1:14" hidden="1">
      <c r="A3465" s="23">
        <v>90</v>
      </c>
      <c r="B3465" s="278"/>
      <c r="C3465" s="318">
        <v>1091</v>
      </c>
      <c r="D3465" s="331" t="s">
        <v>894</v>
      </c>
      <c r="E3465" s="320">
        <f t="shared" si="803"/>
        <v>0</v>
      </c>
      <c r="F3465" s="450">
        <v>0</v>
      </c>
      <c r="G3465" s="451">
        <v>0</v>
      </c>
      <c r="H3465" s="1416">
        <v>0</v>
      </c>
      <c r="I3465" s="450">
        <v>0</v>
      </c>
      <c r="J3465" s="451">
        <v>0</v>
      </c>
      <c r="K3465" s="1416">
        <v>0</v>
      </c>
      <c r="L3465" s="320">
        <f t="shared" si="804"/>
        <v>0</v>
      </c>
      <c r="M3465" s="12" t="str">
        <f t="shared" si="797"/>
        <v/>
      </c>
      <c r="N3465" s="13"/>
    </row>
    <row r="3466" spans="1:14" hidden="1">
      <c r="A3466" s="22">
        <v>115</v>
      </c>
      <c r="B3466" s="292"/>
      <c r="C3466" s="293">
        <v>1092</v>
      </c>
      <c r="D3466" s="294" t="s">
        <v>298</v>
      </c>
      <c r="E3466" s="295">
        <f t="shared" si="803"/>
        <v>0</v>
      </c>
      <c r="F3466" s="158">
        <v>0</v>
      </c>
      <c r="G3466" s="159">
        <v>0</v>
      </c>
      <c r="H3466" s="1408">
        <v>0</v>
      </c>
      <c r="I3466" s="158">
        <v>0</v>
      </c>
      <c r="J3466" s="159">
        <v>0</v>
      </c>
      <c r="K3466" s="1408">
        <v>0</v>
      </c>
      <c r="L3466" s="295">
        <f t="shared" si="804"/>
        <v>0</v>
      </c>
      <c r="M3466" s="12" t="str">
        <f t="shared" si="797"/>
        <v/>
      </c>
      <c r="N3466" s="13"/>
    </row>
    <row r="3467" spans="1:14" hidden="1">
      <c r="A3467" s="22">
        <v>125</v>
      </c>
      <c r="B3467" s="292"/>
      <c r="C3467" s="285">
        <v>1098</v>
      </c>
      <c r="D3467" s="339" t="s">
        <v>207</v>
      </c>
      <c r="E3467" s="287">
        <f t="shared" si="803"/>
        <v>0</v>
      </c>
      <c r="F3467" s="173">
        <v>0</v>
      </c>
      <c r="G3467" s="174">
        <v>0</v>
      </c>
      <c r="H3467" s="1409">
        <v>0</v>
      </c>
      <c r="I3467" s="173">
        <v>0</v>
      </c>
      <c r="J3467" s="174">
        <v>0</v>
      </c>
      <c r="K3467" s="1409">
        <v>0</v>
      </c>
      <c r="L3467" s="287">
        <f t="shared" si="804"/>
        <v>0</v>
      </c>
      <c r="M3467" s="12" t="str">
        <f t="shared" si="797"/>
        <v/>
      </c>
      <c r="N3467" s="13"/>
    </row>
    <row r="3468" spans="1:14" hidden="1">
      <c r="A3468" s="23">
        <v>130</v>
      </c>
      <c r="B3468" s="272">
        <v>1900</v>
      </c>
      <c r="C3468" s="1845" t="s">
        <v>265</v>
      </c>
      <c r="D3468" s="1846"/>
      <c r="E3468" s="310">
        <f t="shared" ref="E3468:L3468" si="805">SUM(E3469:E3471)</f>
        <v>0</v>
      </c>
      <c r="F3468" s="274">
        <f t="shared" si="805"/>
        <v>0</v>
      </c>
      <c r="G3468" s="275">
        <f t="shared" si="805"/>
        <v>0</v>
      </c>
      <c r="H3468" s="276">
        <f>SUM(H3469:H3471)</f>
        <v>0</v>
      </c>
      <c r="I3468" s="274">
        <f t="shared" si="805"/>
        <v>0</v>
      </c>
      <c r="J3468" s="275">
        <f t="shared" si="805"/>
        <v>0</v>
      </c>
      <c r="K3468" s="276">
        <f t="shared" si="805"/>
        <v>0</v>
      </c>
      <c r="L3468" s="310">
        <f t="shared" si="805"/>
        <v>0</v>
      </c>
      <c r="M3468" s="12" t="str">
        <f t="shared" si="797"/>
        <v/>
      </c>
      <c r="N3468" s="13"/>
    </row>
    <row r="3469" spans="1:14" hidden="1">
      <c r="A3469" s="23">
        <v>135</v>
      </c>
      <c r="B3469" s="292"/>
      <c r="C3469" s="279">
        <v>1901</v>
      </c>
      <c r="D3469" s="340" t="s">
        <v>895</v>
      </c>
      <c r="E3469" s="281">
        <f>F3469+G3469+H3469</f>
        <v>0</v>
      </c>
      <c r="F3469" s="152">
        <v>0</v>
      </c>
      <c r="G3469" s="153">
        <v>0</v>
      </c>
      <c r="H3469" s="1406">
        <v>0</v>
      </c>
      <c r="I3469" s="152">
        <v>0</v>
      </c>
      <c r="J3469" s="153">
        <v>0</v>
      </c>
      <c r="K3469" s="1406">
        <v>0</v>
      </c>
      <c r="L3469" s="281">
        <f>I3469+J3469+K3469</f>
        <v>0</v>
      </c>
      <c r="M3469" s="12" t="str">
        <f t="shared" si="797"/>
        <v/>
      </c>
      <c r="N3469" s="13"/>
    </row>
    <row r="3470" spans="1:14" hidden="1">
      <c r="A3470" s="23">
        <v>140</v>
      </c>
      <c r="B3470" s="341"/>
      <c r="C3470" s="293">
        <v>1981</v>
      </c>
      <c r="D3470" s="342" t="s">
        <v>896</v>
      </c>
      <c r="E3470" s="295">
        <f>F3470+G3470+H3470</f>
        <v>0</v>
      </c>
      <c r="F3470" s="158">
        <v>0</v>
      </c>
      <c r="G3470" s="159">
        <v>0</v>
      </c>
      <c r="H3470" s="1408">
        <v>0</v>
      </c>
      <c r="I3470" s="158">
        <v>0</v>
      </c>
      <c r="J3470" s="159">
        <v>0</v>
      </c>
      <c r="K3470" s="1408">
        <v>0</v>
      </c>
      <c r="L3470" s="295">
        <f>I3470+J3470+K3470</f>
        <v>0</v>
      </c>
      <c r="M3470" s="12" t="str">
        <f t="shared" si="797"/>
        <v/>
      </c>
      <c r="N3470" s="13"/>
    </row>
    <row r="3471" spans="1:14" hidden="1">
      <c r="A3471" s="23">
        <v>145</v>
      </c>
      <c r="B3471" s="292"/>
      <c r="C3471" s="285">
        <v>1991</v>
      </c>
      <c r="D3471" s="343" t="s">
        <v>897</v>
      </c>
      <c r="E3471" s="287">
        <f>F3471+G3471+H3471</f>
        <v>0</v>
      </c>
      <c r="F3471" s="173"/>
      <c r="G3471" s="174">
        <v>0</v>
      </c>
      <c r="H3471" s="1409">
        <v>0</v>
      </c>
      <c r="I3471" s="173"/>
      <c r="J3471" s="174">
        <v>0</v>
      </c>
      <c r="K3471" s="1409">
        <v>0</v>
      </c>
      <c r="L3471" s="287">
        <f>I3471+J3471+K3471</f>
        <v>0</v>
      </c>
      <c r="M3471" s="12" t="str">
        <f t="shared" si="797"/>
        <v/>
      </c>
      <c r="N3471" s="13"/>
    </row>
    <row r="3472" spans="1:14" hidden="1">
      <c r="A3472" s="23">
        <v>150</v>
      </c>
      <c r="B3472" s="272">
        <v>2100</v>
      </c>
      <c r="C3472" s="1845" t="s">
        <v>707</v>
      </c>
      <c r="D3472" s="1846"/>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v>0</v>
      </c>
      <c r="G3473" s="153">
        <v>0</v>
      </c>
      <c r="H3473" s="1406">
        <v>0</v>
      </c>
      <c r="I3473" s="152">
        <v>0</v>
      </c>
      <c r="J3473" s="153">
        <v>0</v>
      </c>
      <c r="K3473" s="1406">
        <v>0</v>
      </c>
      <c r="L3473" s="281">
        <f>I3473+J3473+K3473</f>
        <v>0</v>
      </c>
      <c r="M3473" s="12" t="str">
        <f t="shared" si="797"/>
        <v/>
      </c>
      <c r="N3473" s="13"/>
    </row>
    <row r="3474" spans="1:14" hidden="1">
      <c r="A3474" s="23">
        <v>160</v>
      </c>
      <c r="B3474" s="341"/>
      <c r="C3474" s="293">
        <v>2120</v>
      </c>
      <c r="D3474" s="300" t="s">
        <v>209</v>
      </c>
      <c r="E3474" s="295">
        <f>F3474+G3474+H3474</f>
        <v>0</v>
      </c>
      <c r="F3474" s="158">
        <v>0</v>
      </c>
      <c r="G3474" s="159">
        <v>0</v>
      </c>
      <c r="H3474" s="1408">
        <v>0</v>
      </c>
      <c r="I3474" s="158">
        <v>0</v>
      </c>
      <c r="J3474" s="159">
        <v>0</v>
      </c>
      <c r="K3474" s="1408">
        <v>0</v>
      </c>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v>0</v>
      </c>
      <c r="G3477" s="174">
        <v>0</v>
      </c>
      <c r="H3477" s="1409">
        <v>0</v>
      </c>
      <c r="I3477" s="173">
        <v>0</v>
      </c>
      <c r="J3477" s="174">
        <v>0</v>
      </c>
      <c r="K3477" s="1409">
        <v>0</v>
      </c>
      <c r="L3477" s="287">
        <f>I3477+J3477+K3477</f>
        <v>0</v>
      </c>
      <c r="M3477" s="12" t="str">
        <f t="shared" si="797"/>
        <v/>
      </c>
      <c r="N3477" s="13"/>
    </row>
    <row r="3478" spans="1:14" hidden="1">
      <c r="A3478" s="23">
        <v>185</v>
      </c>
      <c r="B3478" s="272">
        <v>2200</v>
      </c>
      <c r="C3478" s="1845" t="s">
        <v>213</v>
      </c>
      <c r="D3478" s="1846"/>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299</v>
      </c>
      <c r="E3479" s="281">
        <f>F3479+G3479+H3479</f>
        <v>0</v>
      </c>
      <c r="F3479" s="152">
        <v>0</v>
      </c>
      <c r="G3479" s="153">
        <v>0</v>
      </c>
      <c r="H3479" s="1406">
        <v>0</v>
      </c>
      <c r="I3479" s="152">
        <v>0</v>
      </c>
      <c r="J3479" s="153">
        <v>0</v>
      </c>
      <c r="K3479" s="1406">
        <v>0</v>
      </c>
      <c r="L3479" s="281">
        <f>I3479+J3479+K3479</f>
        <v>0</v>
      </c>
      <c r="M3479" s="12" t="str">
        <f t="shared" si="797"/>
        <v/>
      </c>
      <c r="N3479" s="13"/>
    </row>
    <row r="3480" spans="1:14" hidden="1">
      <c r="A3480" s="23">
        <v>200</v>
      </c>
      <c r="B3480" s="292"/>
      <c r="C3480" s="285">
        <v>2224</v>
      </c>
      <c r="D3480" s="286" t="s">
        <v>214</v>
      </c>
      <c r="E3480" s="287">
        <f>F3480+G3480+H3480</f>
        <v>0</v>
      </c>
      <c r="F3480" s="173">
        <v>0</v>
      </c>
      <c r="G3480" s="174">
        <v>0</v>
      </c>
      <c r="H3480" s="1409">
        <v>0</v>
      </c>
      <c r="I3480" s="173">
        <v>0</v>
      </c>
      <c r="J3480" s="174">
        <v>0</v>
      </c>
      <c r="K3480" s="1409">
        <v>0</v>
      </c>
      <c r="L3480" s="287">
        <f>I3480+J3480+K3480</f>
        <v>0</v>
      </c>
      <c r="M3480" s="12" t="str">
        <f t="shared" si="797"/>
        <v/>
      </c>
      <c r="N3480" s="13"/>
    </row>
    <row r="3481" spans="1:14" hidden="1">
      <c r="A3481" s="23">
        <v>200</v>
      </c>
      <c r="B3481" s="272">
        <v>2500</v>
      </c>
      <c r="C3481" s="1845" t="s">
        <v>215</v>
      </c>
      <c r="D3481" s="1846"/>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849" t="s">
        <v>216</v>
      </c>
      <c r="D3482" s="1850"/>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849" t="s">
        <v>217</v>
      </c>
      <c r="D3483" s="1850"/>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849" t="s">
        <v>1643</v>
      </c>
      <c r="D3484" s="1850"/>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2078</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2079</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2080</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845" t="s">
        <v>218</v>
      </c>
      <c r="D3488" s="1846"/>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1935</v>
      </c>
      <c r="E3489" s="281">
        <f>F3489+G3489+H3489</f>
        <v>0</v>
      </c>
      <c r="F3489" s="152">
        <v>0</v>
      </c>
      <c r="G3489" s="153"/>
      <c r="H3489" s="1406"/>
      <c r="I3489" s="152">
        <v>0</v>
      </c>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1954</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1985</v>
      </c>
      <c r="D3497" s="1759"/>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701</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2081</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1996</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845" t="s">
        <v>227</v>
      </c>
      <c r="D3503" s="1846"/>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845" t="s">
        <v>228</v>
      </c>
      <c r="D3504" s="1846"/>
      <c r="E3504" s="310">
        <f t="shared" si="814"/>
        <v>0</v>
      </c>
      <c r="F3504" s="1410">
        <v>0</v>
      </c>
      <c r="G3504" s="1411">
        <v>0</v>
      </c>
      <c r="H3504" s="1412">
        <v>0</v>
      </c>
      <c r="I3504" s="1410">
        <v>0</v>
      </c>
      <c r="J3504" s="1411">
        <v>0</v>
      </c>
      <c r="K3504" s="1412">
        <v>0</v>
      </c>
      <c r="L3504" s="310">
        <f t="shared" si="815"/>
        <v>0</v>
      </c>
      <c r="M3504" s="12" t="str">
        <f t="shared" si="813"/>
        <v/>
      </c>
      <c r="N3504" s="13"/>
    </row>
    <row r="3505" spans="1:14" hidden="1">
      <c r="A3505" s="22">
        <v>350</v>
      </c>
      <c r="B3505" s="272">
        <v>4100</v>
      </c>
      <c r="C3505" s="1845" t="s">
        <v>229</v>
      </c>
      <c r="D3505" s="1846"/>
      <c r="E3505" s="310">
        <f t="shared" si="814"/>
        <v>0</v>
      </c>
      <c r="F3505" s="1459">
        <v>0</v>
      </c>
      <c r="G3505" s="1459">
        <v>0</v>
      </c>
      <c r="H3505" s="1460">
        <v>0</v>
      </c>
      <c r="I3505" s="1606">
        <v>0</v>
      </c>
      <c r="J3505" s="1459">
        <v>0</v>
      </c>
      <c r="K3505" s="1459">
        <v>0</v>
      </c>
      <c r="L3505" s="310">
        <f t="shared" si="815"/>
        <v>0</v>
      </c>
      <c r="M3505" s="12" t="str">
        <f t="shared" si="813"/>
        <v/>
      </c>
      <c r="N3505" s="13"/>
    </row>
    <row r="3506" spans="1:14" hidden="1">
      <c r="A3506" s="23">
        <v>355</v>
      </c>
      <c r="B3506" s="272">
        <v>4200</v>
      </c>
      <c r="C3506" s="1845" t="s">
        <v>230</v>
      </c>
      <c r="D3506" s="1846"/>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v>0</v>
      </c>
      <c r="G3509" s="159">
        <v>0</v>
      </c>
      <c r="H3509" s="1408">
        <v>0</v>
      </c>
      <c r="I3509" s="158">
        <v>0</v>
      </c>
      <c r="J3509" s="159">
        <v>0</v>
      </c>
      <c r="K3509" s="1408">
        <v>0</v>
      </c>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v>0</v>
      </c>
      <c r="G3512" s="174">
        <v>0</v>
      </c>
      <c r="H3512" s="1409">
        <v>0</v>
      </c>
      <c r="I3512" s="173">
        <v>0</v>
      </c>
      <c r="J3512" s="174">
        <v>0</v>
      </c>
      <c r="K3512" s="1409">
        <v>0</v>
      </c>
      <c r="L3512" s="287">
        <f t="shared" si="818"/>
        <v>0</v>
      </c>
      <c r="M3512" s="12" t="str">
        <f t="shared" si="813"/>
        <v/>
      </c>
      <c r="N3512" s="13"/>
    </row>
    <row r="3513" spans="1:14" hidden="1">
      <c r="A3513" s="23">
        <v>395</v>
      </c>
      <c r="B3513" s="272">
        <v>4300</v>
      </c>
      <c r="C3513" s="1845" t="s">
        <v>1644</v>
      </c>
      <c r="D3513" s="1846"/>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v>0</v>
      </c>
      <c r="G3514" s="153">
        <v>0</v>
      </c>
      <c r="H3514" s="1406">
        <v>0</v>
      </c>
      <c r="I3514" s="152">
        <v>0</v>
      </c>
      <c r="J3514" s="153">
        <v>0</v>
      </c>
      <c r="K3514" s="1406">
        <v>0</v>
      </c>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845" t="s">
        <v>1641</v>
      </c>
      <c r="D3517" s="1846"/>
      <c r="E3517" s="310">
        <f t="shared" si="820"/>
        <v>0</v>
      </c>
      <c r="F3517" s="1410">
        <v>0</v>
      </c>
      <c r="G3517" s="1411">
        <v>0</v>
      </c>
      <c r="H3517" s="1412">
        <v>0</v>
      </c>
      <c r="I3517" s="1410">
        <v>0</v>
      </c>
      <c r="J3517" s="1411">
        <v>0</v>
      </c>
      <c r="K3517" s="1412">
        <v>0</v>
      </c>
      <c r="L3517" s="310">
        <f t="shared" si="821"/>
        <v>0</v>
      </c>
      <c r="M3517" s="12" t="str">
        <f t="shared" si="813"/>
        <v/>
      </c>
      <c r="N3517" s="13"/>
    </row>
    <row r="3518" spans="1:14" hidden="1">
      <c r="A3518" s="14">
        <v>401</v>
      </c>
      <c r="B3518" s="272">
        <v>4500</v>
      </c>
      <c r="C3518" s="1845" t="s">
        <v>1642</v>
      </c>
      <c r="D3518" s="1846"/>
      <c r="E3518" s="310">
        <f t="shared" si="820"/>
        <v>0</v>
      </c>
      <c r="F3518" s="1410">
        <v>0</v>
      </c>
      <c r="G3518" s="1411">
        <v>0</v>
      </c>
      <c r="H3518" s="1412">
        <v>0</v>
      </c>
      <c r="I3518" s="1410">
        <v>0</v>
      </c>
      <c r="J3518" s="1411">
        <v>0</v>
      </c>
      <c r="K3518" s="1412">
        <v>0</v>
      </c>
      <c r="L3518" s="310">
        <f t="shared" si="821"/>
        <v>0</v>
      </c>
      <c r="M3518" s="12" t="str">
        <f t="shared" si="813"/>
        <v/>
      </c>
      <c r="N3518" s="13"/>
    </row>
    <row r="3519" spans="1:14" hidden="1">
      <c r="A3519" s="40">
        <v>404</v>
      </c>
      <c r="B3519" s="272">
        <v>4600</v>
      </c>
      <c r="C3519" s="1849" t="s">
        <v>240</v>
      </c>
      <c r="D3519" s="1850"/>
      <c r="E3519" s="310">
        <f t="shared" si="820"/>
        <v>0</v>
      </c>
      <c r="F3519" s="1410">
        <v>0</v>
      </c>
      <c r="G3519" s="1411">
        <v>0</v>
      </c>
      <c r="H3519" s="1412">
        <v>0</v>
      </c>
      <c r="I3519" s="1410">
        <v>0</v>
      </c>
      <c r="J3519" s="1411">
        <v>0</v>
      </c>
      <c r="K3519" s="1412">
        <v>0</v>
      </c>
      <c r="L3519" s="310">
        <f t="shared" si="821"/>
        <v>0</v>
      </c>
      <c r="M3519" s="12" t="str">
        <f t="shared" si="813"/>
        <v/>
      </c>
      <c r="N3519" s="13"/>
    </row>
    <row r="3520" spans="1:14" hidden="1">
      <c r="A3520" s="40">
        <v>404</v>
      </c>
      <c r="B3520" s="272">
        <v>4900</v>
      </c>
      <c r="C3520" s="1845" t="s">
        <v>266</v>
      </c>
      <c r="D3520" s="1846"/>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267</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268</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843" t="s">
        <v>241</v>
      </c>
      <c r="D3523" s="1844"/>
      <c r="E3523" s="310">
        <f>F3523+G3523+H3523</f>
        <v>0</v>
      </c>
      <c r="F3523" s="1410">
        <v>0</v>
      </c>
      <c r="G3523" s="1411">
        <v>0</v>
      </c>
      <c r="H3523" s="1412">
        <v>0</v>
      </c>
      <c r="I3523" s="1410">
        <v>0</v>
      </c>
      <c r="J3523" s="1411">
        <v>0</v>
      </c>
      <c r="K3523" s="1412">
        <v>0</v>
      </c>
      <c r="L3523" s="310">
        <f>I3523+J3523+K3523</f>
        <v>0</v>
      </c>
      <c r="M3523" s="12" t="str">
        <f t="shared" si="813"/>
        <v/>
      </c>
      <c r="N3523" s="13"/>
    </row>
    <row r="3524" spans="1:14" hidden="1">
      <c r="A3524" s="23">
        <v>500</v>
      </c>
      <c r="B3524" s="365">
        <v>5200</v>
      </c>
      <c r="C3524" s="1843" t="s">
        <v>242</v>
      </c>
      <c r="D3524" s="1844"/>
      <c r="E3524" s="310">
        <f t="shared" ref="E3524:L3524" si="823">SUM(E3525:E3531)</f>
        <v>0</v>
      </c>
      <c r="F3524" s="274">
        <f t="shared" si="823"/>
        <v>0</v>
      </c>
      <c r="G3524" s="275">
        <f t="shared" si="823"/>
        <v>0</v>
      </c>
      <c r="H3524" s="276">
        <f>SUM(H3525:H3531)</f>
        <v>0</v>
      </c>
      <c r="I3524" s="274">
        <f t="shared" si="823"/>
        <v>0</v>
      </c>
      <c r="J3524" s="275">
        <f t="shared" si="823"/>
        <v>0</v>
      </c>
      <c r="K3524" s="276">
        <f t="shared" si="823"/>
        <v>0</v>
      </c>
      <c r="L3524" s="310">
        <f t="shared" si="823"/>
        <v>0</v>
      </c>
      <c r="M3524" s="12" t="str">
        <f t="shared" si="813"/>
        <v/>
      </c>
      <c r="N3524" s="13"/>
    </row>
    <row r="3525" spans="1:14" hidden="1">
      <c r="A3525" s="23">
        <v>505</v>
      </c>
      <c r="B3525" s="366"/>
      <c r="C3525" s="367">
        <v>5201</v>
      </c>
      <c r="D3525" s="368" t="s">
        <v>243</v>
      </c>
      <c r="E3525" s="281">
        <f t="shared" ref="E3525:E3531" si="824">F3525+G3525+H3525</f>
        <v>0</v>
      </c>
      <c r="F3525" s="152">
        <v>0</v>
      </c>
      <c r="G3525" s="153">
        <v>0</v>
      </c>
      <c r="H3525" s="1406">
        <v>0</v>
      </c>
      <c r="I3525" s="152">
        <v>0</v>
      </c>
      <c r="J3525" s="153">
        <v>0</v>
      </c>
      <c r="K3525" s="1406">
        <v>0</v>
      </c>
      <c r="L3525" s="281">
        <f t="shared" ref="L3525:L3531" si="825">I3525+J3525+K3525</f>
        <v>0</v>
      </c>
      <c r="M3525" s="12" t="str">
        <f t="shared" si="813"/>
        <v/>
      </c>
      <c r="N3525" s="13"/>
    </row>
    <row r="3526" spans="1:14" hidden="1">
      <c r="A3526" s="23">
        <v>510</v>
      </c>
      <c r="B3526" s="366"/>
      <c r="C3526" s="369">
        <v>5202</v>
      </c>
      <c r="D3526" s="370" t="s">
        <v>244</v>
      </c>
      <c r="E3526" s="295">
        <f t="shared" si="824"/>
        <v>0</v>
      </c>
      <c r="F3526" s="158">
        <v>0</v>
      </c>
      <c r="G3526" s="159">
        <v>0</v>
      </c>
      <c r="H3526" s="1408">
        <v>0</v>
      </c>
      <c r="I3526" s="158">
        <v>0</v>
      </c>
      <c r="J3526" s="159">
        <v>0</v>
      </c>
      <c r="K3526" s="1408">
        <v>0</v>
      </c>
      <c r="L3526" s="295">
        <f t="shared" si="825"/>
        <v>0</v>
      </c>
      <c r="M3526" s="12" t="str">
        <f t="shared" si="813"/>
        <v/>
      </c>
      <c r="N3526" s="13"/>
    </row>
    <row r="3527" spans="1:14" hidden="1">
      <c r="A3527" s="23">
        <v>515</v>
      </c>
      <c r="B3527" s="366"/>
      <c r="C3527" s="369">
        <v>5203</v>
      </c>
      <c r="D3527" s="370" t="s">
        <v>608</v>
      </c>
      <c r="E3527" s="295">
        <f t="shared" si="824"/>
        <v>0</v>
      </c>
      <c r="F3527" s="158">
        <v>0</v>
      </c>
      <c r="G3527" s="159">
        <v>0</v>
      </c>
      <c r="H3527" s="1408">
        <v>0</v>
      </c>
      <c r="I3527" s="158">
        <v>0</v>
      </c>
      <c r="J3527" s="159">
        <v>0</v>
      </c>
      <c r="K3527" s="1408">
        <v>0</v>
      </c>
      <c r="L3527" s="295">
        <f t="shared" si="825"/>
        <v>0</v>
      </c>
      <c r="M3527" s="12" t="str">
        <f t="shared" si="813"/>
        <v/>
      </c>
      <c r="N3527" s="13"/>
    </row>
    <row r="3528" spans="1:14" hidden="1">
      <c r="A3528" s="23">
        <v>520</v>
      </c>
      <c r="B3528" s="366"/>
      <c r="C3528" s="369">
        <v>5204</v>
      </c>
      <c r="D3528" s="370" t="s">
        <v>609</v>
      </c>
      <c r="E3528" s="295">
        <f t="shared" si="824"/>
        <v>0</v>
      </c>
      <c r="F3528" s="158">
        <v>0</v>
      </c>
      <c r="G3528" s="159">
        <v>0</v>
      </c>
      <c r="H3528" s="1408">
        <v>0</v>
      </c>
      <c r="I3528" s="158">
        <v>0</v>
      </c>
      <c r="J3528" s="159">
        <v>0</v>
      </c>
      <c r="K3528" s="1408">
        <v>0</v>
      </c>
      <c r="L3528" s="295">
        <f t="shared" si="825"/>
        <v>0</v>
      </c>
      <c r="M3528" s="12" t="str">
        <f t="shared" si="813"/>
        <v/>
      </c>
      <c r="N3528" s="13"/>
    </row>
    <row r="3529" spans="1:14" hidden="1">
      <c r="A3529" s="23">
        <v>525</v>
      </c>
      <c r="B3529" s="366"/>
      <c r="C3529" s="369">
        <v>5205</v>
      </c>
      <c r="D3529" s="370" t="s">
        <v>610</v>
      </c>
      <c r="E3529" s="295">
        <f t="shared" si="824"/>
        <v>0</v>
      </c>
      <c r="F3529" s="158">
        <v>0</v>
      </c>
      <c r="G3529" s="159">
        <v>0</v>
      </c>
      <c r="H3529" s="1408">
        <v>0</v>
      </c>
      <c r="I3529" s="158">
        <v>0</v>
      </c>
      <c r="J3529" s="159">
        <v>0</v>
      </c>
      <c r="K3529" s="1408">
        <v>0</v>
      </c>
      <c r="L3529" s="295">
        <f t="shared" si="825"/>
        <v>0</v>
      </c>
      <c r="M3529" s="12" t="str">
        <f t="shared" si="813"/>
        <v/>
      </c>
      <c r="N3529" s="13"/>
    </row>
    <row r="3530" spans="1:14" hidden="1">
      <c r="A3530" s="22">
        <v>635</v>
      </c>
      <c r="B3530" s="366"/>
      <c r="C3530" s="369">
        <v>5206</v>
      </c>
      <c r="D3530" s="370" t="s">
        <v>611</v>
      </c>
      <c r="E3530" s="295">
        <f t="shared" si="824"/>
        <v>0</v>
      </c>
      <c r="F3530" s="158">
        <v>0</v>
      </c>
      <c r="G3530" s="159">
        <v>0</v>
      </c>
      <c r="H3530" s="1408">
        <v>0</v>
      </c>
      <c r="I3530" s="158">
        <v>0</v>
      </c>
      <c r="J3530" s="159">
        <v>0</v>
      </c>
      <c r="K3530" s="1408">
        <v>0</v>
      </c>
      <c r="L3530" s="295">
        <f t="shared" si="825"/>
        <v>0</v>
      </c>
      <c r="M3530" s="12" t="str">
        <f t="shared" si="813"/>
        <v/>
      </c>
      <c r="N3530" s="13"/>
    </row>
    <row r="3531" spans="1:14" hidden="1">
      <c r="A3531" s="23">
        <v>640</v>
      </c>
      <c r="B3531" s="366"/>
      <c r="C3531" s="371">
        <v>5219</v>
      </c>
      <c r="D3531" s="372" t="s">
        <v>612</v>
      </c>
      <c r="E3531" s="287">
        <f t="shared" si="824"/>
        <v>0</v>
      </c>
      <c r="F3531" s="173">
        <v>0</v>
      </c>
      <c r="G3531" s="174">
        <v>0</v>
      </c>
      <c r="H3531" s="1409">
        <v>0</v>
      </c>
      <c r="I3531" s="173">
        <v>0</v>
      </c>
      <c r="J3531" s="174">
        <v>0</v>
      </c>
      <c r="K3531" s="1409">
        <v>0</v>
      </c>
      <c r="L3531" s="287">
        <f t="shared" si="825"/>
        <v>0</v>
      </c>
      <c r="M3531" s="12" t="str">
        <f t="shared" si="813"/>
        <v/>
      </c>
      <c r="N3531" s="13"/>
    </row>
    <row r="3532" spans="1:14" hidden="1">
      <c r="A3532" s="23">
        <v>645</v>
      </c>
      <c r="B3532" s="365">
        <v>5300</v>
      </c>
      <c r="C3532" s="1843" t="s">
        <v>613</v>
      </c>
      <c r="D3532" s="1844"/>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300</v>
      </c>
      <c r="E3533" s="281">
        <f>F3533+G3533+H3533</f>
        <v>0</v>
      </c>
      <c r="F3533" s="152">
        <v>0</v>
      </c>
      <c r="G3533" s="153">
        <v>0</v>
      </c>
      <c r="H3533" s="1406">
        <v>0</v>
      </c>
      <c r="I3533" s="152">
        <v>0</v>
      </c>
      <c r="J3533" s="153">
        <v>0</v>
      </c>
      <c r="K3533" s="1406">
        <v>0</v>
      </c>
      <c r="L3533" s="281">
        <f>I3533+J3533+K3533</f>
        <v>0</v>
      </c>
      <c r="M3533" s="12" t="str">
        <f t="shared" si="813"/>
        <v/>
      </c>
      <c r="N3533" s="13"/>
    </row>
    <row r="3534" spans="1:14" hidden="1">
      <c r="A3534" s="22">
        <v>655</v>
      </c>
      <c r="B3534" s="366"/>
      <c r="C3534" s="371">
        <v>5309</v>
      </c>
      <c r="D3534" s="372" t="s">
        <v>614</v>
      </c>
      <c r="E3534" s="287">
        <f>F3534+G3534+H3534</f>
        <v>0</v>
      </c>
      <c r="F3534" s="173">
        <v>0</v>
      </c>
      <c r="G3534" s="174">
        <v>0</v>
      </c>
      <c r="H3534" s="1409">
        <v>0</v>
      </c>
      <c r="I3534" s="173">
        <v>0</v>
      </c>
      <c r="J3534" s="174">
        <v>0</v>
      </c>
      <c r="K3534" s="1409">
        <v>0</v>
      </c>
      <c r="L3534" s="287">
        <f>I3534+J3534+K3534</f>
        <v>0</v>
      </c>
      <c r="M3534" s="12" t="str">
        <f t="shared" si="813"/>
        <v/>
      </c>
      <c r="N3534" s="13"/>
    </row>
    <row r="3535" spans="1:14" hidden="1">
      <c r="A3535" s="22">
        <v>665</v>
      </c>
      <c r="B3535" s="365">
        <v>5400</v>
      </c>
      <c r="C3535" s="1843" t="s">
        <v>671</v>
      </c>
      <c r="D3535" s="1844"/>
      <c r="E3535" s="310">
        <f>F3535+G3535+H3535</f>
        <v>0</v>
      </c>
      <c r="F3535" s="1410"/>
      <c r="G3535" s="1411">
        <v>0</v>
      </c>
      <c r="H3535" s="1412">
        <v>0</v>
      </c>
      <c r="I3535" s="1410">
        <v>0</v>
      </c>
      <c r="J3535" s="1411"/>
      <c r="K3535" s="1412">
        <v>0</v>
      </c>
      <c r="L3535" s="310">
        <f>I3535+J3535+K3535</f>
        <v>0</v>
      </c>
      <c r="M3535" s="12" t="str">
        <f t="shared" si="813"/>
        <v/>
      </c>
      <c r="N3535" s="13"/>
    </row>
    <row r="3536" spans="1:14" hidden="1">
      <c r="A3536" s="22">
        <v>675</v>
      </c>
      <c r="B3536" s="272">
        <v>5500</v>
      </c>
      <c r="C3536" s="1845" t="s">
        <v>672</v>
      </c>
      <c r="D3536" s="1846"/>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673</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674</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675</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676</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847" t="s">
        <v>898</v>
      </c>
      <c r="D3541" s="1848"/>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677</v>
      </c>
      <c r="E3542" s="281">
        <f>F3542+G3542+H3542</f>
        <v>0</v>
      </c>
      <c r="F3542" s="1459">
        <v>0</v>
      </c>
      <c r="G3542" s="1459">
        <v>0</v>
      </c>
      <c r="H3542" s="1460">
        <v>0</v>
      </c>
      <c r="I3542" s="1606">
        <v>0</v>
      </c>
      <c r="J3542" s="1459">
        <v>0</v>
      </c>
      <c r="K3542" s="1459">
        <v>0</v>
      </c>
      <c r="L3542" s="281">
        <f>I3542+J3542+K3542</f>
        <v>0</v>
      </c>
      <c r="M3542" s="12" t="str">
        <f t="shared" si="813"/>
        <v/>
      </c>
      <c r="N3542" s="13"/>
    </row>
    <row r="3543" spans="1:14" hidden="1">
      <c r="A3543" s="23">
        <v>720</v>
      </c>
      <c r="B3543" s="366"/>
      <c r="C3543" s="373">
        <v>5702</v>
      </c>
      <c r="D3543" s="374" t="s">
        <v>678</v>
      </c>
      <c r="E3543" s="314">
        <f>F3543+G3543+H3543</f>
        <v>0</v>
      </c>
      <c r="F3543" s="1459">
        <v>0</v>
      </c>
      <c r="G3543" s="1459">
        <v>0</v>
      </c>
      <c r="H3543" s="1460">
        <v>0</v>
      </c>
      <c r="I3543" s="1606">
        <v>0</v>
      </c>
      <c r="J3543" s="1459">
        <v>0</v>
      </c>
      <c r="K3543" s="1459">
        <v>0</v>
      </c>
      <c r="L3543" s="314">
        <f>I3543+J3543+K3543</f>
        <v>0</v>
      </c>
      <c r="M3543" s="12" t="str">
        <f t="shared" si="813"/>
        <v/>
      </c>
      <c r="N3543" s="13"/>
    </row>
    <row r="3544" spans="1:14" hidden="1">
      <c r="A3544" s="23">
        <v>725</v>
      </c>
      <c r="B3544" s="292"/>
      <c r="C3544" s="375">
        <v>4071</v>
      </c>
      <c r="D3544" s="376" t="s">
        <v>679</v>
      </c>
      <c r="E3544" s="377">
        <f>F3544+G3544+H3544</f>
        <v>0</v>
      </c>
      <c r="F3544" s="1459">
        <v>0</v>
      </c>
      <c r="G3544" s="1459">
        <v>0</v>
      </c>
      <c r="H3544" s="1460">
        <v>0</v>
      </c>
      <c r="I3544" s="1606">
        <v>0</v>
      </c>
      <c r="J3544" s="1459">
        <v>0</v>
      </c>
      <c r="K3544" s="1459">
        <v>0</v>
      </c>
      <c r="L3544" s="377">
        <f>I3544+J3544+K3544</f>
        <v>0</v>
      </c>
      <c r="M3544" s="12" t="str">
        <f t="shared" si="813"/>
        <v/>
      </c>
      <c r="N3544" s="13"/>
    </row>
    <row r="3545" spans="1:14" hidden="1">
      <c r="A3545" s="23">
        <v>730</v>
      </c>
      <c r="B3545" s="571"/>
      <c r="C3545" s="1841" t="s">
        <v>680</v>
      </c>
      <c r="D3545" s="1842"/>
      <c r="E3545" s="1426"/>
      <c r="F3545" s="1426"/>
      <c r="G3545" s="1426"/>
      <c r="H3545" s="1426"/>
      <c r="I3545" s="1426"/>
      <c r="J3545" s="1426"/>
      <c r="K3545" s="1426"/>
      <c r="L3545" s="1427"/>
      <c r="M3545" s="12" t="str">
        <f t="shared" si="813"/>
        <v/>
      </c>
      <c r="N3545" s="13"/>
    </row>
    <row r="3546" spans="1:14" hidden="1">
      <c r="A3546" s="23">
        <v>735</v>
      </c>
      <c r="B3546" s="381">
        <v>98</v>
      </c>
      <c r="C3546" s="1841" t="s">
        <v>680</v>
      </c>
      <c r="D3546" s="1842"/>
      <c r="E3546" s="382">
        <f>F3546+G3546+H3546</f>
        <v>0</v>
      </c>
      <c r="F3546" s="1417"/>
      <c r="G3546" s="1418"/>
      <c r="H3546" s="1419"/>
      <c r="I3546" s="1448">
        <v>0</v>
      </c>
      <c r="J3546" s="1449">
        <v>0</v>
      </c>
      <c r="K3546" s="1450">
        <v>0</v>
      </c>
      <c r="L3546" s="382">
        <f>I3546+J3546+K3546</f>
        <v>0</v>
      </c>
      <c r="M3546" s="12" t="str">
        <f t="shared" si="813"/>
        <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hidden="1" thickBot="1">
      <c r="A3550" s="23">
        <v>755</v>
      </c>
      <c r="B3550" s="1451"/>
      <c r="C3550" s="393" t="s">
        <v>726</v>
      </c>
      <c r="D3550" s="1420">
        <f>+B3550</f>
        <v>0</v>
      </c>
      <c r="E3550" s="395">
        <f t="shared" ref="E3550:L3550" si="828">SUM(E3432,E3435,E3441,E3449,E3450,E3468,E3472,E3478,E3481,E3482,E3483,E3484,E3488,E3497,E3503,E3504,E3505,E3506,E3513,E3517,E3518,E3519,E3520,E3523,E3524,E3532,E3535,E3536,E3541)+E3546</f>
        <v>0</v>
      </c>
      <c r="F3550" s="396">
        <f t="shared" si="828"/>
        <v>0</v>
      </c>
      <c r="G3550" s="397">
        <f t="shared" si="828"/>
        <v>0</v>
      </c>
      <c r="H3550" s="398">
        <f t="shared" si="828"/>
        <v>0</v>
      </c>
      <c r="I3550" s="396">
        <f t="shared" si="828"/>
        <v>0</v>
      </c>
      <c r="J3550" s="397">
        <f t="shared" si="828"/>
        <v>0</v>
      </c>
      <c r="K3550" s="398">
        <f t="shared" si="828"/>
        <v>0</v>
      </c>
      <c r="L3550" s="395">
        <f t="shared" si="828"/>
        <v>0</v>
      </c>
      <c r="M3550" s="1652" t="str">
        <f t="shared" si="813"/>
        <v/>
      </c>
      <c r="N3550" s="65"/>
    </row>
    <row r="3551" spans="1:14" ht="18.75" hidden="1">
      <c r="A3551" s="23">
        <v>760</v>
      </c>
      <c r="B3551" s="79" t="s">
        <v>120</v>
      </c>
      <c r="C3551" s="1"/>
      <c r="L3551" s="6"/>
      <c r="M3551" s="1652" t="str">
        <f>(IF($E3550&lt;&gt;0,$M$2,IF($L3550&lt;&gt;0,$M$2,"")))</f>
        <v/>
      </c>
      <c r="N3551" s="65"/>
    </row>
    <row r="3552" spans="1:14" ht="18.75" hidden="1">
      <c r="A3552" s="22">
        <v>765</v>
      </c>
      <c r="B3552" s="1355"/>
      <c r="C3552" s="1355"/>
      <c r="D3552" s="1356"/>
      <c r="E3552" s="1355"/>
      <c r="F3552" s="1355"/>
      <c r="G3552" s="1355"/>
      <c r="H3552" s="1355"/>
      <c r="I3552" s="1355"/>
      <c r="J3552" s="1355"/>
      <c r="K3552" s="1355"/>
      <c r="L3552" s="1357"/>
      <c r="M3552" s="1652" t="str">
        <f>(IF($E3550&lt;&gt;0,$M$2,IF($L3550&lt;&gt;0,$M$2,"")))</f>
        <v/>
      </c>
      <c r="N3552" s="65"/>
    </row>
    <row r="3553" spans="1:14" ht="18.75" hidden="1">
      <c r="A3553" s="22">
        <v>775</v>
      </c>
      <c r="B3553" s="65"/>
      <c r="C3553" s="65"/>
      <c r="D3553" s="65"/>
      <c r="E3553" s="65"/>
      <c r="F3553" s="65"/>
      <c r="G3553" s="65"/>
      <c r="H3553" s="65"/>
      <c r="I3553" s="65"/>
      <c r="J3553" s="65"/>
      <c r="K3553" s="65"/>
      <c r="L3553" s="77"/>
      <c r="M3553" s="74" t="str">
        <f>(IF(E3550&lt;&gt;0,$G$2,IF(L3550&lt;&gt;0,$G$2,"")))</f>
        <v/>
      </c>
      <c r="N3553" s="65"/>
    </row>
    <row r="3554" spans="1:14" hidden="1">
      <c r="A3554" s="23">
        <v>780</v>
      </c>
      <c r="B3554" s="6"/>
      <c r="C3554" s="6"/>
      <c r="D3554" s="517"/>
      <c r="E3554" s="38"/>
      <c r="F3554" s="38"/>
      <c r="G3554" s="38"/>
      <c r="H3554" s="38"/>
      <c r="I3554" s="38"/>
      <c r="J3554" s="38"/>
      <c r="K3554" s="38"/>
      <c r="L3554" s="38"/>
      <c r="M3554" s="7" t="str">
        <f>(IF($E3690&lt;&gt;0,$M$2,IF($L3690&lt;&gt;0,$M$2,"")))</f>
        <v/>
      </c>
    </row>
    <row r="3555" spans="1:14" hidden="1">
      <c r="A3555" s="23">
        <v>785</v>
      </c>
      <c r="B3555" s="6"/>
      <c r="C3555" s="1353"/>
      <c r="D3555" s="1354"/>
      <c r="E3555" s="38"/>
      <c r="F3555" s="38"/>
      <c r="G3555" s="38"/>
      <c r="H3555" s="38"/>
      <c r="I3555" s="38"/>
      <c r="J3555" s="38"/>
      <c r="K3555" s="38"/>
      <c r="L3555" s="38"/>
      <c r="M3555" s="7" t="str">
        <f>(IF($E3690&lt;&gt;0,$M$2,IF($L3690&lt;&gt;0,$M$2,"")))</f>
        <v/>
      </c>
    </row>
    <row r="3556" spans="1:14" hidden="1">
      <c r="A3556" s="23">
        <v>790</v>
      </c>
      <c r="B3556" s="1865" t="str">
        <f>$B$7</f>
        <v>ОТЧЕТНИ ДАННИ ПО ЕБК ЗА ИЗПЪЛНЕНИЕТО НА БЮДЖЕТА</v>
      </c>
      <c r="C3556" s="1866"/>
      <c r="D3556" s="1866"/>
      <c r="E3556" s="242"/>
      <c r="F3556" s="242"/>
      <c r="G3556" s="237"/>
      <c r="H3556" s="237"/>
      <c r="I3556" s="237"/>
      <c r="J3556" s="237"/>
      <c r="K3556" s="237"/>
      <c r="L3556" s="237"/>
      <c r="M3556" s="7" t="str">
        <f>(IF($E3690&lt;&gt;0,$M$2,IF($L3690&lt;&gt;0,$M$2,"")))</f>
        <v/>
      </c>
    </row>
    <row r="3557" spans="1:14" hidden="1">
      <c r="A3557" s="23">
        <v>795</v>
      </c>
      <c r="B3557" s="228"/>
      <c r="C3557" s="391"/>
      <c r="D3557" s="400"/>
      <c r="E3557" s="406" t="s">
        <v>457</v>
      </c>
      <c r="F3557" s="406" t="s">
        <v>819</v>
      </c>
      <c r="G3557" s="237"/>
      <c r="H3557" s="1350" t="s">
        <v>1234</v>
      </c>
      <c r="I3557" s="1351"/>
      <c r="J3557" s="1352"/>
      <c r="K3557" s="237"/>
      <c r="L3557" s="237"/>
      <c r="M3557" s="7" t="str">
        <f>(IF($E3690&lt;&gt;0,$M$2,IF($L3690&lt;&gt;0,$M$2,"")))</f>
        <v/>
      </c>
    </row>
    <row r="3558" spans="1:14" ht="18.75" hidden="1">
      <c r="A3558" s="22">
        <v>805</v>
      </c>
      <c r="B3558" s="1867" t="str">
        <f>$B$9</f>
        <v>ДГ Радост Каблешково</v>
      </c>
      <c r="C3558" s="1868"/>
      <c r="D3558" s="1869"/>
      <c r="E3558" s="115">
        <f>$E$9</f>
        <v>45658</v>
      </c>
      <c r="F3558" s="226">
        <f>$F$9</f>
        <v>45747</v>
      </c>
      <c r="G3558" s="237"/>
      <c r="H3558" s="237"/>
      <c r="I3558" s="237"/>
      <c r="J3558" s="237"/>
      <c r="K3558" s="237"/>
      <c r="L3558" s="237"/>
      <c r="M3558" s="7" t="str">
        <f>(IF($E3690&lt;&gt;0,$M$2,IF($L3690&lt;&gt;0,$M$2,"")))</f>
        <v/>
      </c>
    </row>
    <row r="3559" spans="1:14" hidden="1">
      <c r="A3559" s="23">
        <v>810</v>
      </c>
      <c r="B3559" s="227" t="str">
        <f>$B$10</f>
        <v>(наименование на разпоредителя с бюджет)</v>
      </c>
      <c r="C3559" s="228"/>
      <c r="D3559" s="229"/>
      <c r="E3559" s="237"/>
      <c r="F3559" s="237"/>
      <c r="G3559" s="237"/>
      <c r="H3559" s="237"/>
      <c r="I3559" s="237"/>
      <c r="J3559" s="237"/>
      <c r="K3559" s="237"/>
      <c r="L3559" s="237"/>
      <c r="M3559" s="7" t="str">
        <f>(IF($E3690&lt;&gt;0,$M$2,IF($L3690&lt;&gt;0,$M$2,"")))</f>
        <v/>
      </c>
    </row>
    <row r="3560" spans="1:14" hidden="1">
      <c r="A3560" s="23">
        <v>815</v>
      </c>
      <c r="B3560" s="227"/>
      <c r="C3560" s="228"/>
      <c r="D3560" s="229"/>
      <c r="E3560" s="237"/>
      <c r="F3560" s="237"/>
      <c r="G3560" s="237"/>
      <c r="H3560" s="237"/>
      <c r="I3560" s="237"/>
      <c r="J3560" s="237"/>
      <c r="K3560" s="237"/>
      <c r="L3560" s="237"/>
      <c r="M3560" s="7" t="str">
        <f>(IF($E3690&lt;&gt;0,$M$2,IF($L3690&lt;&gt;0,$M$2,"")))</f>
        <v/>
      </c>
    </row>
    <row r="3561" spans="1:14" ht="19.5" hidden="1">
      <c r="A3561" s="28">
        <v>525</v>
      </c>
      <c r="B3561" s="1870" t="str">
        <f>$B$12</f>
        <v>Поморие</v>
      </c>
      <c r="C3561" s="1871"/>
      <c r="D3561" s="1872"/>
      <c r="E3561" s="410" t="s">
        <v>874</v>
      </c>
      <c r="F3561" s="1348" t="str">
        <f>$F$12</f>
        <v>5207</v>
      </c>
      <c r="G3561" s="237"/>
      <c r="H3561" s="237"/>
      <c r="I3561" s="237"/>
      <c r="J3561" s="237"/>
      <c r="K3561" s="237"/>
      <c r="L3561" s="237"/>
      <c r="M3561" s="7" t="str">
        <f>(IF($E3690&lt;&gt;0,$M$2,IF($L3690&lt;&gt;0,$M$2,"")))</f>
        <v/>
      </c>
    </row>
    <row r="3562" spans="1:14" hidden="1">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t="str">
        <f>(IF($E3690&lt;&gt;0,$M$2,IF($L3690&lt;&gt;0,$M$2,"")))</f>
        <v/>
      </c>
    </row>
    <row r="3563" spans="1:14" ht="19.5" hidden="1">
      <c r="A3563" s="23">
        <v>821</v>
      </c>
      <c r="B3563" s="236"/>
      <c r="C3563" s="237"/>
      <c r="D3563" s="124" t="s">
        <v>875</v>
      </c>
      <c r="E3563" s="238">
        <f>$E$15</f>
        <v>0</v>
      </c>
      <c r="F3563" s="414" t="str">
        <f>$F$15</f>
        <v>БЮДЖЕТ</v>
      </c>
      <c r="G3563" s="218"/>
      <c r="H3563" s="218"/>
      <c r="I3563" s="218"/>
      <c r="J3563" s="218"/>
      <c r="K3563" s="218"/>
      <c r="L3563" s="218"/>
      <c r="M3563" s="7" t="str">
        <f>(IF($E3690&lt;&gt;0,$M$2,IF($L3690&lt;&gt;0,$M$2,"")))</f>
        <v/>
      </c>
    </row>
    <row r="3564" spans="1:14" hidden="1">
      <c r="A3564" s="23">
        <v>822</v>
      </c>
      <c r="B3564" s="228"/>
      <c r="C3564" s="391"/>
      <c r="D3564" s="400"/>
      <c r="E3564" s="237"/>
      <c r="F3564" s="409"/>
      <c r="G3564" s="409"/>
      <c r="H3564" s="409"/>
      <c r="I3564" s="409"/>
      <c r="J3564" s="409"/>
      <c r="K3564" s="409"/>
      <c r="L3564" s="1365" t="s">
        <v>458</v>
      </c>
      <c r="M3564" s="7" t="str">
        <f>(IF($E3690&lt;&gt;0,$M$2,IF($L3690&lt;&gt;0,$M$2,"")))</f>
        <v/>
      </c>
    </row>
    <row r="3565" spans="1:14" ht="24.95" hidden="1" customHeight="1">
      <c r="A3565" s="23">
        <v>823</v>
      </c>
      <c r="B3565" s="247"/>
      <c r="C3565" s="248"/>
      <c r="D3565" s="249" t="s">
        <v>698</v>
      </c>
      <c r="E3565" s="1853" t="str">
        <f>CONCATENATE("Уточнен план ",$C$3)</f>
        <v>Уточнен план 2025</v>
      </c>
      <c r="F3565" s="1854"/>
      <c r="G3565" s="1854"/>
      <c r="H3565" s="1855"/>
      <c r="I3565" s="1856" t="str">
        <f>CONCATENATE("Отчет ",$C$3)</f>
        <v>Отчет 2025</v>
      </c>
      <c r="J3565" s="1857"/>
      <c r="K3565" s="1857"/>
      <c r="L3565" s="1858"/>
      <c r="M3565" s="7" t="str">
        <f>(IF($E3690&lt;&gt;0,$M$2,IF($L3690&lt;&gt;0,$M$2,"")))</f>
        <v/>
      </c>
    </row>
    <row r="3566" spans="1:14" ht="54.95" hidden="1" customHeight="1" thickBot="1">
      <c r="A3566" s="23">
        <v>825</v>
      </c>
      <c r="B3566" s="250" t="s">
        <v>62</v>
      </c>
      <c r="C3566" s="251" t="s">
        <v>459</v>
      </c>
      <c r="D3566" s="252" t="s">
        <v>699</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570" t="str">
        <f>$L$20</f>
        <v>ОТЧЕТ                                    ОБЩО</v>
      </c>
      <c r="M3566" s="7" t="str">
        <f>(IF($E3690&lt;&gt;0,$M$2,IF($L3690&lt;&gt;0,$M$2,"")))</f>
        <v/>
      </c>
    </row>
    <row r="3567" spans="1:14" ht="18.75" hidden="1">
      <c r="A3567" s="23"/>
      <c r="B3567" s="258"/>
      <c r="C3567" s="259"/>
      <c r="D3567" s="260" t="s">
        <v>728</v>
      </c>
      <c r="E3567" s="1442" t="str">
        <f>$E$21</f>
        <v>(1)</v>
      </c>
      <c r="F3567" s="143" t="str">
        <f>$F$21</f>
        <v>(2)</v>
      </c>
      <c r="G3567" s="144" t="str">
        <f>$G$21</f>
        <v>(3)</v>
      </c>
      <c r="H3567" s="145" t="str">
        <f>$H$21</f>
        <v>(4)</v>
      </c>
      <c r="I3567" s="261" t="str">
        <f>$I$21</f>
        <v>(5)</v>
      </c>
      <c r="J3567" s="262" t="str">
        <f>$J$21</f>
        <v>(6)</v>
      </c>
      <c r="K3567" s="263" t="str">
        <f>$K$21</f>
        <v>(7)</v>
      </c>
      <c r="L3567" s="264" t="str">
        <f>$L$21</f>
        <v>(8)</v>
      </c>
      <c r="M3567" s="7" t="str">
        <f>(IF($E3690&lt;&gt;0,$M$2,IF($L3690&lt;&gt;0,$M$2,"")))</f>
        <v/>
      </c>
    </row>
    <row r="3568" spans="1:14" hidden="1">
      <c r="A3568" s="23"/>
      <c r="B3568" s="1439"/>
      <c r="C3568" s="1540" t="e">
        <f>VLOOKUP(D3568,OP_LIST2,2,FALSE)</f>
        <v>#N/A</v>
      </c>
      <c r="D3568" s="1445"/>
      <c r="E3568" s="389"/>
      <c r="F3568" s="1429"/>
      <c r="G3568" s="1430"/>
      <c r="H3568" s="1431"/>
      <c r="I3568" s="1429"/>
      <c r="J3568" s="1430"/>
      <c r="K3568" s="1431"/>
      <c r="L3568" s="1428"/>
      <c r="M3568" s="7" t="str">
        <f>(IF($E3690&lt;&gt;0,$M$2,IF($L3690&lt;&gt;0,$M$2,"")))</f>
        <v/>
      </c>
    </row>
    <row r="3569" spans="1:14" hidden="1">
      <c r="A3569" s="23"/>
      <c r="B3569" s="1608" t="s">
        <v>2003</v>
      </c>
      <c r="C3569" s="1446">
        <f>VLOOKUP(D3570,EBK_DEIN2,2,FALSE)</f>
        <v>5525</v>
      </c>
      <c r="D3569" s="1445" t="s">
        <v>777</v>
      </c>
      <c r="E3569" s="389"/>
      <c r="F3569" s="1432"/>
      <c r="G3569" s="1433"/>
      <c r="H3569" s="1434"/>
      <c r="I3569" s="1432"/>
      <c r="J3569" s="1433"/>
      <c r="K3569" s="1434"/>
      <c r="L3569" s="1428"/>
      <c r="M3569" s="7" t="str">
        <f>(IF($E3690&lt;&gt;0,$M$2,IF($L3690&lt;&gt;0,$M$2,"")))</f>
        <v/>
      </c>
    </row>
    <row r="3570" spans="1:14" hidden="1">
      <c r="A3570" s="23"/>
      <c r="B3570" s="1438"/>
      <c r="C3570" s="1531">
        <f>+C3569</f>
        <v>5525</v>
      </c>
      <c r="D3570" s="1440" t="s">
        <v>550</v>
      </c>
      <c r="E3570" s="389"/>
      <c r="F3570" s="1432"/>
      <c r="G3570" s="1433"/>
      <c r="H3570" s="1434"/>
      <c r="I3570" s="1432"/>
      <c r="J3570" s="1433"/>
      <c r="K3570" s="1434"/>
      <c r="L3570" s="1428"/>
      <c r="M3570" s="7" t="str">
        <f>(IF($E3690&lt;&gt;0,$M$2,IF($L3690&lt;&gt;0,$M$2,"")))</f>
        <v/>
      </c>
    </row>
    <row r="3571" spans="1:14" hidden="1">
      <c r="A3571" s="23"/>
      <c r="B3571" s="1443"/>
      <c r="C3571" s="1441"/>
      <c r="D3571" s="1444" t="s">
        <v>700</v>
      </c>
      <c r="E3571" s="389"/>
      <c r="F3571" s="1435"/>
      <c r="G3571" s="1436"/>
      <c r="H3571" s="1437"/>
      <c r="I3571" s="1435"/>
      <c r="J3571" s="1436"/>
      <c r="K3571" s="1437"/>
      <c r="L3571" s="1428"/>
      <c r="M3571" s="7" t="str">
        <f>(IF($E3690&lt;&gt;0,$M$2,IF($L3690&lt;&gt;0,$M$2,"")))</f>
        <v/>
      </c>
    </row>
    <row r="3572" spans="1:14" hidden="1">
      <c r="A3572" s="23"/>
      <c r="B3572" s="272">
        <v>100</v>
      </c>
      <c r="C3572" s="1859" t="s">
        <v>729</v>
      </c>
      <c r="D3572" s="1860"/>
      <c r="E3572" s="273">
        <f t="shared" ref="E3572:L3572" si="829">SUM(E3573:E3574)</f>
        <v>0</v>
      </c>
      <c r="F3572" s="274">
        <f t="shared" si="829"/>
        <v>0</v>
      </c>
      <c r="G3572" s="275">
        <f t="shared" si="829"/>
        <v>0</v>
      </c>
      <c r="H3572" s="276">
        <f>SUM(H3573:H3574)</f>
        <v>0</v>
      </c>
      <c r="I3572" s="274">
        <f t="shared" si="829"/>
        <v>0</v>
      </c>
      <c r="J3572" s="275">
        <f t="shared" si="829"/>
        <v>0</v>
      </c>
      <c r="K3572" s="276">
        <f t="shared" si="829"/>
        <v>0</v>
      </c>
      <c r="L3572" s="273">
        <f t="shared" si="829"/>
        <v>0</v>
      </c>
      <c r="M3572" s="12" t="str">
        <f>(IF($E3572&lt;&gt;0,$M$2,IF($L3572&lt;&gt;0,$M$2,"")))</f>
        <v/>
      </c>
      <c r="N3572" s="13"/>
    </row>
    <row r="3573" spans="1:14" hidden="1">
      <c r="A3573" s="23"/>
      <c r="B3573" s="278"/>
      <c r="C3573" s="279">
        <v>101</v>
      </c>
      <c r="D3573" s="280" t="s">
        <v>730</v>
      </c>
      <c r="E3573" s="281">
        <f>F3573+G3573+H3573</f>
        <v>0</v>
      </c>
      <c r="F3573" s="152">
        <v>0</v>
      </c>
      <c r="G3573" s="153">
        <v>0</v>
      </c>
      <c r="H3573" s="1406">
        <v>0</v>
      </c>
      <c r="I3573" s="152">
        <v>0</v>
      </c>
      <c r="J3573" s="153">
        <v>0</v>
      </c>
      <c r="K3573" s="1406">
        <v>0</v>
      </c>
      <c r="L3573" s="281">
        <f>I3573+J3573+K3573</f>
        <v>0</v>
      </c>
      <c r="M3573" s="12" t="str">
        <f t="shared" ref="M3573:M3636" si="830">(IF($E3573&lt;&gt;0,$M$2,IF($L3573&lt;&gt;0,$M$2,"")))</f>
        <v/>
      </c>
      <c r="N3573" s="13"/>
    </row>
    <row r="3574" spans="1:14" hidden="1">
      <c r="A3574" s="10"/>
      <c r="B3574" s="278"/>
      <c r="C3574" s="285">
        <v>102</v>
      </c>
      <c r="D3574" s="286" t="s">
        <v>731</v>
      </c>
      <c r="E3574" s="287">
        <f>F3574+G3574+H3574</f>
        <v>0</v>
      </c>
      <c r="F3574" s="173">
        <v>0</v>
      </c>
      <c r="G3574" s="174">
        <v>0</v>
      </c>
      <c r="H3574" s="1409">
        <v>0</v>
      </c>
      <c r="I3574" s="173">
        <v>0</v>
      </c>
      <c r="J3574" s="174">
        <v>0</v>
      </c>
      <c r="K3574" s="1409">
        <v>0</v>
      </c>
      <c r="L3574" s="287">
        <f>I3574+J3574+K3574</f>
        <v>0</v>
      </c>
      <c r="M3574" s="12" t="str">
        <f t="shared" si="830"/>
        <v/>
      </c>
      <c r="N3574" s="13"/>
    </row>
    <row r="3575" spans="1:14" hidden="1">
      <c r="A3575" s="10"/>
      <c r="B3575" s="272">
        <v>200</v>
      </c>
      <c r="C3575" s="1851" t="s">
        <v>732</v>
      </c>
      <c r="D3575" s="1852"/>
      <c r="E3575" s="273">
        <f t="shared" ref="E3575:L3575" si="831">SUM(E3576:E3580)</f>
        <v>0</v>
      </c>
      <c r="F3575" s="274">
        <f t="shared" si="831"/>
        <v>0</v>
      </c>
      <c r="G3575" s="275">
        <f t="shared" si="831"/>
        <v>0</v>
      </c>
      <c r="H3575" s="276">
        <f>SUM(H3576:H3580)</f>
        <v>0</v>
      </c>
      <c r="I3575" s="274">
        <f t="shared" si="831"/>
        <v>0</v>
      </c>
      <c r="J3575" s="275">
        <f t="shared" si="831"/>
        <v>0</v>
      </c>
      <c r="K3575" s="276">
        <f t="shared" si="831"/>
        <v>0</v>
      </c>
      <c r="L3575" s="273">
        <f t="shared" si="831"/>
        <v>0</v>
      </c>
      <c r="M3575" s="12" t="str">
        <f t="shared" si="830"/>
        <v/>
      </c>
      <c r="N3575" s="13"/>
    </row>
    <row r="3576" spans="1:14" hidden="1">
      <c r="A3576" s="10"/>
      <c r="B3576" s="291"/>
      <c r="C3576" s="279">
        <v>201</v>
      </c>
      <c r="D3576" s="280" t="s">
        <v>733</v>
      </c>
      <c r="E3576" s="281">
        <f>F3576+G3576+H3576</f>
        <v>0</v>
      </c>
      <c r="F3576" s="152">
        <v>0</v>
      </c>
      <c r="G3576" s="153">
        <v>0</v>
      </c>
      <c r="H3576" s="1406">
        <v>0</v>
      </c>
      <c r="I3576" s="152">
        <v>0</v>
      </c>
      <c r="J3576" s="153">
        <v>0</v>
      </c>
      <c r="K3576" s="1406">
        <v>0</v>
      </c>
      <c r="L3576" s="281">
        <f>I3576+J3576+K3576</f>
        <v>0</v>
      </c>
      <c r="M3576" s="12" t="str">
        <f t="shared" si="830"/>
        <v/>
      </c>
      <c r="N3576" s="13"/>
    </row>
    <row r="3577" spans="1:14" hidden="1">
      <c r="A3577" s="10"/>
      <c r="B3577" s="292"/>
      <c r="C3577" s="293">
        <v>202</v>
      </c>
      <c r="D3577" s="294" t="s">
        <v>734</v>
      </c>
      <c r="E3577" s="295">
        <f>F3577+G3577+H3577</f>
        <v>0</v>
      </c>
      <c r="F3577" s="158">
        <v>0</v>
      </c>
      <c r="G3577" s="159">
        <v>0</v>
      </c>
      <c r="H3577" s="1408">
        <v>0</v>
      </c>
      <c r="I3577" s="158">
        <v>0</v>
      </c>
      <c r="J3577" s="159">
        <v>0</v>
      </c>
      <c r="K3577" s="1408">
        <v>0</v>
      </c>
      <c r="L3577" s="295">
        <f>I3577+J3577+K3577</f>
        <v>0</v>
      </c>
      <c r="M3577" s="12" t="str">
        <f t="shared" si="830"/>
        <v/>
      </c>
      <c r="N3577" s="13"/>
    </row>
    <row r="3578" spans="1:14" ht="31.5" hidden="1">
      <c r="A3578" s="10"/>
      <c r="B3578" s="299"/>
      <c r="C3578" s="293">
        <v>205</v>
      </c>
      <c r="D3578" s="294" t="s">
        <v>585</v>
      </c>
      <c r="E3578" s="295">
        <f>F3578+G3578+H3578</f>
        <v>0</v>
      </c>
      <c r="F3578" s="158">
        <v>0</v>
      </c>
      <c r="G3578" s="159">
        <v>0</v>
      </c>
      <c r="H3578" s="1408">
        <v>0</v>
      </c>
      <c r="I3578" s="158">
        <v>0</v>
      </c>
      <c r="J3578" s="159">
        <v>0</v>
      </c>
      <c r="K3578" s="1408">
        <v>0</v>
      </c>
      <c r="L3578" s="295">
        <f>I3578+J3578+K3578</f>
        <v>0</v>
      </c>
      <c r="M3578" s="12" t="str">
        <f t="shared" si="830"/>
        <v/>
      </c>
      <c r="N3578" s="13"/>
    </row>
    <row r="3579" spans="1:14" hidden="1">
      <c r="A3579" s="10"/>
      <c r="B3579" s="299"/>
      <c r="C3579" s="293">
        <v>208</v>
      </c>
      <c r="D3579" s="300" t="s">
        <v>586</v>
      </c>
      <c r="E3579" s="295">
        <f>F3579+G3579+H3579</f>
        <v>0</v>
      </c>
      <c r="F3579" s="158">
        <v>0</v>
      </c>
      <c r="G3579" s="159">
        <v>0</v>
      </c>
      <c r="H3579" s="1408">
        <v>0</v>
      </c>
      <c r="I3579" s="158">
        <v>0</v>
      </c>
      <c r="J3579" s="159">
        <v>0</v>
      </c>
      <c r="K3579" s="1408">
        <v>0</v>
      </c>
      <c r="L3579" s="295">
        <f>I3579+J3579+K3579</f>
        <v>0</v>
      </c>
      <c r="M3579" s="12" t="str">
        <f t="shared" si="830"/>
        <v/>
      </c>
      <c r="N3579" s="13"/>
    </row>
    <row r="3580" spans="1:14" hidden="1">
      <c r="A3580" s="10"/>
      <c r="B3580" s="291"/>
      <c r="C3580" s="285">
        <v>209</v>
      </c>
      <c r="D3580" s="301" t="s">
        <v>587</v>
      </c>
      <c r="E3580" s="287">
        <f>F3580+G3580+H3580</f>
        <v>0</v>
      </c>
      <c r="F3580" s="173">
        <v>0</v>
      </c>
      <c r="G3580" s="174">
        <v>0</v>
      </c>
      <c r="H3580" s="1409">
        <v>0</v>
      </c>
      <c r="I3580" s="173">
        <v>0</v>
      </c>
      <c r="J3580" s="174">
        <v>0</v>
      </c>
      <c r="K3580" s="1409">
        <v>0</v>
      </c>
      <c r="L3580" s="287">
        <f>I3580+J3580+K3580</f>
        <v>0</v>
      </c>
      <c r="M3580" s="12" t="str">
        <f t="shared" si="830"/>
        <v/>
      </c>
      <c r="N3580" s="13"/>
    </row>
    <row r="3581" spans="1:14" hidden="1">
      <c r="A3581" s="10"/>
      <c r="B3581" s="272">
        <v>500</v>
      </c>
      <c r="C3581" s="1861" t="s">
        <v>188</v>
      </c>
      <c r="D3581" s="1862"/>
      <c r="E3581" s="273">
        <f t="shared" ref="E3581:L3581" si="832">SUM(E3582:E3588)</f>
        <v>0</v>
      </c>
      <c r="F3581" s="274">
        <f t="shared" si="832"/>
        <v>0</v>
      </c>
      <c r="G3581" s="275">
        <f t="shared" si="832"/>
        <v>0</v>
      </c>
      <c r="H3581" s="276">
        <f>SUM(H3582:H3588)</f>
        <v>0</v>
      </c>
      <c r="I3581" s="274">
        <f t="shared" si="832"/>
        <v>0</v>
      </c>
      <c r="J3581" s="275">
        <f t="shared" si="832"/>
        <v>0</v>
      </c>
      <c r="K3581" s="276">
        <f t="shared" si="832"/>
        <v>0</v>
      </c>
      <c r="L3581" s="273">
        <f t="shared" si="832"/>
        <v>0</v>
      </c>
      <c r="M3581" s="12" t="str">
        <f t="shared" si="830"/>
        <v/>
      </c>
      <c r="N3581" s="13"/>
    </row>
    <row r="3582" spans="1:14" ht="18" hidden="1" customHeight="1">
      <c r="A3582" s="10"/>
      <c r="B3582" s="291"/>
      <c r="C3582" s="302">
        <v>551</v>
      </c>
      <c r="D3582" s="303" t="s">
        <v>189</v>
      </c>
      <c r="E3582" s="281">
        <f t="shared" ref="E3582:E3589" si="833">F3582+G3582+H3582</f>
        <v>0</v>
      </c>
      <c r="F3582" s="152">
        <v>0</v>
      </c>
      <c r="G3582" s="153">
        <v>0</v>
      </c>
      <c r="H3582" s="1406">
        <v>0</v>
      </c>
      <c r="I3582" s="152">
        <v>0</v>
      </c>
      <c r="J3582" s="153">
        <v>0</v>
      </c>
      <c r="K3582" s="1406">
        <v>0</v>
      </c>
      <c r="L3582" s="281">
        <f t="shared" ref="L3582:L3589" si="834">I3582+J3582+K3582</f>
        <v>0</v>
      </c>
      <c r="M3582" s="12" t="str">
        <f t="shared" si="830"/>
        <v/>
      </c>
      <c r="N3582" s="13"/>
    </row>
    <row r="3583" spans="1:14" hidden="1">
      <c r="A3583" s="10"/>
      <c r="B3583" s="291"/>
      <c r="C3583" s="304">
        <v>552</v>
      </c>
      <c r="D3583" s="305" t="s">
        <v>893</v>
      </c>
      <c r="E3583" s="295">
        <f t="shared" si="833"/>
        <v>0</v>
      </c>
      <c r="F3583" s="158">
        <v>0</v>
      </c>
      <c r="G3583" s="159">
        <v>0</v>
      </c>
      <c r="H3583" s="1408">
        <v>0</v>
      </c>
      <c r="I3583" s="158">
        <v>0</v>
      </c>
      <c r="J3583" s="159">
        <v>0</v>
      </c>
      <c r="K3583" s="1408">
        <v>0</v>
      </c>
      <c r="L3583" s="295">
        <f t="shared" si="834"/>
        <v>0</v>
      </c>
      <c r="M3583" s="12" t="str">
        <f t="shared" si="830"/>
        <v/>
      </c>
      <c r="N3583" s="13"/>
    </row>
    <row r="3584" spans="1:14" hidden="1">
      <c r="A3584" s="10"/>
      <c r="B3584" s="306"/>
      <c r="C3584" s="304">
        <v>558</v>
      </c>
      <c r="D3584" s="307" t="s">
        <v>855</v>
      </c>
      <c r="E3584" s="295">
        <f>F3584+G3584+H3584</f>
        <v>0</v>
      </c>
      <c r="F3584" s="484">
        <v>0</v>
      </c>
      <c r="G3584" s="485">
        <v>0</v>
      </c>
      <c r="H3584" s="160">
        <v>0</v>
      </c>
      <c r="I3584" s="484">
        <v>0</v>
      </c>
      <c r="J3584" s="485">
        <v>0</v>
      </c>
      <c r="K3584" s="160">
        <v>0</v>
      </c>
      <c r="L3584" s="295">
        <f>I3584+J3584+K3584</f>
        <v>0</v>
      </c>
      <c r="M3584" s="12" t="str">
        <f t="shared" si="830"/>
        <v/>
      </c>
      <c r="N3584" s="13"/>
    </row>
    <row r="3585" spans="1:14" hidden="1">
      <c r="A3585" s="10"/>
      <c r="B3585" s="306"/>
      <c r="C3585" s="304">
        <v>560</v>
      </c>
      <c r="D3585" s="307" t="s">
        <v>190</v>
      </c>
      <c r="E3585" s="295">
        <f t="shared" si="833"/>
        <v>0</v>
      </c>
      <c r="F3585" s="158">
        <v>0</v>
      </c>
      <c r="G3585" s="159">
        <v>0</v>
      </c>
      <c r="H3585" s="1408">
        <v>0</v>
      </c>
      <c r="I3585" s="158">
        <v>0</v>
      </c>
      <c r="J3585" s="159">
        <v>0</v>
      </c>
      <c r="K3585" s="1408">
        <v>0</v>
      </c>
      <c r="L3585" s="295">
        <f t="shared" si="834"/>
        <v>0</v>
      </c>
      <c r="M3585" s="12" t="str">
        <f t="shared" si="830"/>
        <v/>
      </c>
      <c r="N3585" s="13"/>
    </row>
    <row r="3586" spans="1:14" hidden="1">
      <c r="A3586" s="10"/>
      <c r="B3586" s="306"/>
      <c r="C3586" s="304">
        <v>580</v>
      </c>
      <c r="D3586" s="305" t="s">
        <v>191</v>
      </c>
      <c r="E3586" s="295">
        <f t="shared" si="833"/>
        <v>0</v>
      </c>
      <c r="F3586" s="158">
        <v>0</v>
      </c>
      <c r="G3586" s="159">
        <v>0</v>
      </c>
      <c r="H3586" s="1408">
        <v>0</v>
      </c>
      <c r="I3586" s="158">
        <v>0</v>
      </c>
      <c r="J3586" s="159">
        <v>0</v>
      </c>
      <c r="K3586" s="1408">
        <v>0</v>
      </c>
      <c r="L3586" s="295">
        <f t="shared" si="834"/>
        <v>0</v>
      </c>
      <c r="M3586" s="12" t="str">
        <f t="shared" si="830"/>
        <v/>
      </c>
      <c r="N3586" s="13"/>
    </row>
    <row r="3587" spans="1:14" hidden="1">
      <c r="A3587" s="10"/>
      <c r="B3587" s="291"/>
      <c r="C3587" s="304">
        <v>588</v>
      </c>
      <c r="D3587" s="305" t="s">
        <v>857</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863" t="s">
        <v>193</v>
      </c>
      <c r="D3589" s="1864"/>
      <c r="E3589" s="310">
        <f t="shared" si="833"/>
        <v>0</v>
      </c>
      <c r="F3589" s="1410"/>
      <c r="G3589" s="1411"/>
      <c r="H3589" s="1412"/>
      <c r="I3589" s="1410"/>
      <c r="J3589" s="1411"/>
      <c r="K3589" s="1412"/>
      <c r="L3589" s="310">
        <f t="shared" si="834"/>
        <v>0</v>
      </c>
      <c r="M3589" s="12" t="str">
        <f t="shared" si="830"/>
        <v/>
      </c>
      <c r="N3589" s="13"/>
    </row>
    <row r="3590" spans="1:14" hidden="1">
      <c r="A3590" s="23">
        <v>10</v>
      </c>
      <c r="B3590" s="272">
        <v>1000</v>
      </c>
      <c r="C3590" s="1851" t="s">
        <v>194</v>
      </c>
      <c r="D3590" s="1852"/>
      <c r="E3590" s="310">
        <f t="shared" ref="E3590:L3590" si="835">SUM(E3591:E3607)</f>
        <v>0</v>
      </c>
      <c r="F3590" s="274">
        <f t="shared" si="835"/>
        <v>0</v>
      </c>
      <c r="G3590" s="275">
        <f t="shared" si="835"/>
        <v>0</v>
      </c>
      <c r="H3590" s="276">
        <f>SUM(H3591:H3607)</f>
        <v>0</v>
      </c>
      <c r="I3590" s="274">
        <f t="shared" si="835"/>
        <v>0</v>
      </c>
      <c r="J3590" s="275">
        <f t="shared" si="835"/>
        <v>0</v>
      </c>
      <c r="K3590" s="276">
        <f t="shared" si="835"/>
        <v>0</v>
      </c>
      <c r="L3590" s="310">
        <f t="shared" si="835"/>
        <v>0</v>
      </c>
      <c r="M3590" s="12" t="str">
        <f t="shared" si="830"/>
        <v/>
      </c>
      <c r="N3590" s="13"/>
    </row>
    <row r="3591" spans="1:14" hidden="1">
      <c r="A3591" s="23">
        <v>15</v>
      </c>
      <c r="B3591" s="292"/>
      <c r="C3591" s="279">
        <v>1011</v>
      </c>
      <c r="D3591" s="311" t="s">
        <v>195</v>
      </c>
      <c r="E3591" s="281">
        <f t="shared" ref="E3591:E3607" si="836">F3591+G3591+H3591</f>
        <v>0</v>
      </c>
      <c r="F3591" s="152">
        <v>0</v>
      </c>
      <c r="G3591" s="153">
        <v>0</v>
      </c>
      <c r="H3591" s="1406">
        <v>0</v>
      </c>
      <c r="I3591" s="152">
        <v>0</v>
      </c>
      <c r="J3591" s="153">
        <v>0</v>
      </c>
      <c r="K3591" s="1406">
        <v>0</v>
      </c>
      <c r="L3591" s="281">
        <f t="shared" ref="L3591:L3607" si="837">I3591+J3591+K3591</f>
        <v>0</v>
      </c>
      <c r="M3591" s="12" t="str">
        <f t="shared" si="830"/>
        <v/>
      </c>
      <c r="N3591" s="13"/>
    </row>
    <row r="3592" spans="1:14" hidden="1">
      <c r="A3592" s="22">
        <v>35</v>
      </c>
      <c r="B3592" s="292"/>
      <c r="C3592" s="293">
        <v>1012</v>
      </c>
      <c r="D3592" s="294" t="s">
        <v>196</v>
      </c>
      <c r="E3592" s="295">
        <f t="shared" si="836"/>
        <v>0</v>
      </c>
      <c r="F3592" s="158">
        <v>0</v>
      </c>
      <c r="G3592" s="159">
        <v>0</v>
      </c>
      <c r="H3592" s="1408">
        <v>0</v>
      </c>
      <c r="I3592" s="158">
        <v>0</v>
      </c>
      <c r="J3592" s="159">
        <v>0</v>
      </c>
      <c r="K3592" s="1408">
        <v>0</v>
      </c>
      <c r="L3592" s="295">
        <f t="shared" si="837"/>
        <v>0</v>
      </c>
      <c r="M3592" s="12" t="str">
        <f t="shared" si="830"/>
        <v/>
      </c>
      <c r="N3592" s="13"/>
    </row>
    <row r="3593" spans="1:14" hidden="1">
      <c r="A3593" s="23">
        <v>40</v>
      </c>
      <c r="B3593" s="292"/>
      <c r="C3593" s="293">
        <v>1013</v>
      </c>
      <c r="D3593" s="294" t="s">
        <v>197</v>
      </c>
      <c r="E3593" s="295">
        <f t="shared" si="836"/>
        <v>0</v>
      </c>
      <c r="F3593" s="158">
        <v>0</v>
      </c>
      <c r="G3593" s="159">
        <v>0</v>
      </c>
      <c r="H3593" s="1408">
        <v>0</v>
      </c>
      <c r="I3593" s="158">
        <v>0</v>
      </c>
      <c r="J3593" s="159">
        <v>0</v>
      </c>
      <c r="K3593" s="1408">
        <v>0</v>
      </c>
      <c r="L3593" s="295">
        <f t="shared" si="837"/>
        <v>0</v>
      </c>
      <c r="M3593" s="12" t="str">
        <f t="shared" si="830"/>
        <v/>
      </c>
      <c r="N3593" s="13"/>
    </row>
    <row r="3594" spans="1:14" hidden="1">
      <c r="A3594" s="23">
        <v>45</v>
      </c>
      <c r="B3594" s="292"/>
      <c r="C3594" s="293">
        <v>1014</v>
      </c>
      <c r="D3594" s="294" t="s">
        <v>198</v>
      </c>
      <c r="E3594" s="295">
        <f t="shared" si="836"/>
        <v>0</v>
      </c>
      <c r="F3594" s="158">
        <v>0</v>
      </c>
      <c r="G3594" s="159">
        <v>0</v>
      </c>
      <c r="H3594" s="1408">
        <v>0</v>
      </c>
      <c r="I3594" s="158">
        <v>0</v>
      </c>
      <c r="J3594" s="159">
        <v>0</v>
      </c>
      <c r="K3594" s="1408">
        <v>0</v>
      </c>
      <c r="L3594" s="295">
        <f t="shared" si="837"/>
        <v>0</v>
      </c>
      <c r="M3594" s="12" t="str">
        <f t="shared" si="830"/>
        <v/>
      </c>
      <c r="N3594" s="13"/>
    </row>
    <row r="3595" spans="1:14" hidden="1">
      <c r="A3595" s="23">
        <v>50</v>
      </c>
      <c r="B3595" s="292"/>
      <c r="C3595" s="293">
        <v>1015</v>
      </c>
      <c r="D3595" s="294" t="s">
        <v>199</v>
      </c>
      <c r="E3595" s="295">
        <f t="shared" si="836"/>
        <v>0</v>
      </c>
      <c r="F3595" s="158">
        <v>0</v>
      </c>
      <c r="G3595" s="159">
        <v>0</v>
      </c>
      <c r="H3595" s="1408">
        <v>0</v>
      </c>
      <c r="I3595" s="158">
        <v>0</v>
      </c>
      <c r="J3595" s="159">
        <v>0</v>
      </c>
      <c r="K3595" s="1408">
        <v>0</v>
      </c>
      <c r="L3595" s="295">
        <f t="shared" si="837"/>
        <v>0</v>
      </c>
      <c r="M3595" s="12" t="str">
        <f t="shared" si="830"/>
        <v/>
      </c>
      <c r="N3595" s="13"/>
    </row>
    <row r="3596" spans="1:14" hidden="1">
      <c r="A3596" s="23">
        <v>55</v>
      </c>
      <c r="B3596" s="292"/>
      <c r="C3596" s="312">
        <v>1016</v>
      </c>
      <c r="D3596" s="313" t="s">
        <v>200</v>
      </c>
      <c r="E3596" s="314">
        <f t="shared" si="836"/>
        <v>0</v>
      </c>
      <c r="F3596" s="164">
        <v>0</v>
      </c>
      <c r="G3596" s="165">
        <v>0</v>
      </c>
      <c r="H3596" s="1407">
        <v>0</v>
      </c>
      <c r="I3596" s="164">
        <v>0</v>
      </c>
      <c r="J3596" s="165">
        <v>0</v>
      </c>
      <c r="K3596" s="1407">
        <v>0</v>
      </c>
      <c r="L3596" s="314">
        <f t="shared" si="837"/>
        <v>0</v>
      </c>
      <c r="M3596" s="12" t="str">
        <f t="shared" si="830"/>
        <v/>
      </c>
      <c r="N3596" s="13"/>
    </row>
    <row r="3597" spans="1:14" hidden="1">
      <c r="A3597" s="23">
        <v>60</v>
      </c>
      <c r="B3597" s="278"/>
      <c r="C3597" s="318">
        <v>1020</v>
      </c>
      <c r="D3597" s="319" t="s">
        <v>201</v>
      </c>
      <c r="E3597" s="320">
        <f t="shared" si="836"/>
        <v>0</v>
      </c>
      <c r="F3597" s="450">
        <v>0</v>
      </c>
      <c r="G3597" s="451">
        <v>0</v>
      </c>
      <c r="H3597" s="1416">
        <v>0</v>
      </c>
      <c r="I3597" s="450">
        <v>0</v>
      </c>
      <c r="J3597" s="451">
        <v>0</v>
      </c>
      <c r="K3597" s="1416">
        <v>0</v>
      </c>
      <c r="L3597" s="320">
        <f t="shared" si="837"/>
        <v>0</v>
      </c>
      <c r="M3597" s="12" t="str">
        <f t="shared" si="830"/>
        <v/>
      </c>
      <c r="N3597" s="13"/>
    </row>
    <row r="3598" spans="1:14" hidden="1">
      <c r="A3598" s="22">
        <v>65</v>
      </c>
      <c r="B3598" s="292"/>
      <c r="C3598" s="324">
        <v>1030</v>
      </c>
      <c r="D3598" s="325" t="s">
        <v>202</v>
      </c>
      <c r="E3598" s="326">
        <f t="shared" si="836"/>
        <v>0</v>
      </c>
      <c r="F3598" s="445">
        <v>0</v>
      </c>
      <c r="G3598" s="446">
        <v>0</v>
      </c>
      <c r="H3598" s="1413">
        <v>0</v>
      </c>
      <c r="I3598" s="445">
        <v>0</v>
      </c>
      <c r="J3598" s="446">
        <v>0</v>
      </c>
      <c r="K3598" s="1413">
        <v>0</v>
      </c>
      <c r="L3598" s="326">
        <f t="shared" si="837"/>
        <v>0</v>
      </c>
      <c r="M3598" s="12" t="str">
        <f t="shared" si="830"/>
        <v/>
      </c>
      <c r="N3598" s="13"/>
    </row>
    <row r="3599" spans="1:14" hidden="1">
      <c r="A3599" s="23">
        <v>70</v>
      </c>
      <c r="B3599" s="292"/>
      <c r="C3599" s="318">
        <v>1051</v>
      </c>
      <c r="D3599" s="331" t="s">
        <v>203</v>
      </c>
      <c r="E3599" s="320">
        <f t="shared" si="836"/>
        <v>0</v>
      </c>
      <c r="F3599" s="450">
        <v>0</v>
      </c>
      <c r="G3599" s="451">
        <v>0</v>
      </c>
      <c r="H3599" s="1416">
        <v>0</v>
      </c>
      <c r="I3599" s="450">
        <v>0</v>
      </c>
      <c r="J3599" s="451">
        <v>0</v>
      </c>
      <c r="K3599" s="1416">
        <v>0</v>
      </c>
      <c r="L3599" s="320">
        <f t="shared" si="837"/>
        <v>0</v>
      </c>
      <c r="M3599" s="12" t="str">
        <f t="shared" si="830"/>
        <v/>
      </c>
      <c r="N3599" s="13"/>
    </row>
    <row r="3600" spans="1:14" hidden="1">
      <c r="A3600" s="23">
        <v>75</v>
      </c>
      <c r="B3600" s="292"/>
      <c r="C3600" s="293">
        <v>1052</v>
      </c>
      <c r="D3600" s="294" t="s">
        <v>204</v>
      </c>
      <c r="E3600" s="295">
        <f t="shared" si="836"/>
        <v>0</v>
      </c>
      <c r="F3600" s="158">
        <v>0</v>
      </c>
      <c r="G3600" s="159">
        <v>0</v>
      </c>
      <c r="H3600" s="1408"/>
      <c r="I3600" s="158">
        <v>0</v>
      </c>
      <c r="J3600" s="159"/>
      <c r="K3600" s="1408"/>
      <c r="L3600" s="295">
        <f t="shared" si="837"/>
        <v>0</v>
      </c>
      <c r="M3600" s="12" t="str">
        <f t="shared" si="830"/>
        <v/>
      </c>
      <c r="N3600" s="13"/>
    </row>
    <row r="3601" spans="1:14" hidden="1">
      <c r="A3601" s="23">
        <v>80</v>
      </c>
      <c r="B3601" s="292"/>
      <c r="C3601" s="324">
        <v>1053</v>
      </c>
      <c r="D3601" s="325" t="s">
        <v>858</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v>0</v>
      </c>
      <c r="G3602" s="451">
        <v>0</v>
      </c>
      <c r="H3602" s="1416">
        <v>0</v>
      </c>
      <c r="I3602" s="450">
        <v>0</v>
      </c>
      <c r="J3602" s="451">
        <v>0</v>
      </c>
      <c r="K3602" s="1416">
        <v>0</v>
      </c>
      <c r="L3602" s="320">
        <f t="shared" si="837"/>
        <v>0</v>
      </c>
      <c r="M3602" s="12" t="str">
        <f t="shared" si="830"/>
        <v/>
      </c>
      <c r="N3602" s="13"/>
    </row>
    <row r="3603" spans="1:14" hidden="1">
      <c r="A3603" s="23">
        <v>85</v>
      </c>
      <c r="B3603" s="292"/>
      <c r="C3603" s="324">
        <v>1063</v>
      </c>
      <c r="D3603" s="332" t="s">
        <v>786</v>
      </c>
      <c r="E3603" s="326">
        <f t="shared" si="836"/>
        <v>0</v>
      </c>
      <c r="F3603" s="445">
        <v>0</v>
      </c>
      <c r="G3603" s="446">
        <v>0</v>
      </c>
      <c r="H3603" s="1413">
        <v>0</v>
      </c>
      <c r="I3603" s="445">
        <v>0</v>
      </c>
      <c r="J3603" s="446">
        <v>0</v>
      </c>
      <c r="K3603" s="1413">
        <v>0</v>
      </c>
      <c r="L3603" s="326">
        <f t="shared" si="837"/>
        <v>0</v>
      </c>
      <c r="M3603" s="12" t="str">
        <f t="shared" si="830"/>
        <v/>
      </c>
      <c r="N3603" s="13"/>
    </row>
    <row r="3604" spans="1:14" hidden="1">
      <c r="A3604" s="23">
        <v>90</v>
      </c>
      <c r="B3604" s="292"/>
      <c r="C3604" s="333">
        <v>1069</v>
      </c>
      <c r="D3604" s="334" t="s">
        <v>206</v>
      </c>
      <c r="E3604" s="335">
        <f t="shared" si="836"/>
        <v>0</v>
      </c>
      <c r="F3604" s="589">
        <v>0</v>
      </c>
      <c r="G3604" s="590">
        <v>0</v>
      </c>
      <c r="H3604" s="1415">
        <v>0</v>
      </c>
      <c r="I3604" s="589">
        <v>0</v>
      </c>
      <c r="J3604" s="590">
        <v>0</v>
      </c>
      <c r="K3604" s="1415">
        <v>0</v>
      </c>
      <c r="L3604" s="335">
        <f t="shared" si="837"/>
        <v>0</v>
      </c>
      <c r="M3604" s="12" t="str">
        <f t="shared" si="830"/>
        <v/>
      </c>
      <c r="N3604" s="13"/>
    </row>
    <row r="3605" spans="1:14" hidden="1">
      <c r="A3605" s="23">
        <v>90</v>
      </c>
      <c r="B3605" s="278"/>
      <c r="C3605" s="318">
        <v>1091</v>
      </c>
      <c r="D3605" s="331" t="s">
        <v>894</v>
      </c>
      <c r="E3605" s="320">
        <f t="shared" si="836"/>
        <v>0</v>
      </c>
      <c r="F3605" s="450">
        <v>0</v>
      </c>
      <c r="G3605" s="451">
        <v>0</v>
      </c>
      <c r="H3605" s="1416">
        <v>0</v>
      </c>
      <c r="I3605" s="450">
        <v>0</v>
      </c>
      <c r="J3605" s="451">
        <v>0</v>
      </c>
      <c r="K3605" s="1416">
        <v>0</v>
      </c>
      <c r="L3605" s="320">
        <f t="shared" si="837"/>
        <v>0</v>
      </c>
      <c r="M3605" s="12" t="str">
        <f t="shared" si="830"/>
        <v/>
      </c>
      <c r="N3605" s="13"/>
    </row>
    <row r="3606" spans="1:14" hidden="1">
      <c r="A3606" s="22">
        <v>115</v>
      </c>
      <c r="B3606" s="292"/>
      <c r="C3606" s="293">
        <v>1092</v>
      </c>
      <c r="D3606" s="294" t="s">
        <v>298</v>
      </c>
      <c r="E3606" s="295">
        <f t="shared" si="836"/>
        <v>0</v>
      </c>
      <c r="F3606" s="158">
        <v>0</v>
      </c>
      <c r="G3606" s="159">
        <v>0</v>
      </c>
      <c r="H3606" s="1408">
        <v>0</v>
      </c>
      <c r="I3606" s="158">
        <v>0</v>
      </c>
      <c r="J3606" s="159">
        <v>0</v>
      </c>
      <c r="K3606" s="1408">
        <v>0</v>
      </c>
      <c r="L3606" s="295">
        <f t="shared" si="837"/>
        <v>0</v>
      </c>
      <c r="M3606" s="12" t="str">
        <f t="shared" si="830"/>
        <v/>
      </c>
      <c r="N3606" s="13"/>
    </row>
    <row r="3607" spans="1:14" hidden="1">
      <c r="A3607" s="22">
        <v>125</v>
      </c>
      <c r="B3607" s="292"/>
      <c r="C3607" s="285">
        <v>1098</v>
      </c>
      <c r="D3607" s="339" t="s">
        <v>207</v>
      </c>
      <c r="E3607" s="287">
        <f t="shared" si="836"/>
        <v>0</v>
      </c>
      <c r="F3607" s="173">
        <v>0</v>
      </c>
      <c r="G3607" s="174">
        <v>0</v>
      </c>
      <c r="H3607" s="1409">
        <v>0</v>
      </c>
      <c r="I3607" s="173">
        <v>0</v>
      </c>
      <c r="J3607" s="174">
        <v>0</v>
      </c>
      <c r="K3607" s="1409">
        <v>0</v>
      </c>
      <c r="L3607" s="287">
        <f t="shared" si="837"/>
        <v>0</v>
      </c>
      <c r="M3607" s="12" t="str">
        <f t="shared" si="830"/>
        <v/>
      </c>
      <c r="N3607" s="13"/>
    </row>
    <row r="3608" spans="1:14" hidden="1">
      <c r="A3608" s="23">
        <v>130</v>
      </c>
      <c r="B3608" s="272">
        <v>1900</v>
      </c>
      <c r="C3608" s="1845" t="s">
        <v>265</v>
      </c>
      <c r="D3608" s="1846"/>
      <c r="E3608" s="310">
        <f t="shared" ref="E3608:L3608" si="838">SUM(E3609:E3611)</f>
        <v>0</v>
      </c>
      <c r="F3608" s="274">
        <f t="shared" si="838"/>
        <v>0</v>
      </c>
      <c r="G3608" s="275">
        <f t="shared" si="838"/>
        <v>0</v>
      </c>
      <c r="H3608" s="276">
        <f>SUM(H3609:H3611)</f>
        <v>0</v>
      </c>
      <c r="I3608" s="274">
        <f t="shared" si="838"/>
        <v>0</v>
      </c>
      <c r="J3608" s="275">
        <f t="shared" si="838"/>
        <v>0</v>
      </c>
      <c r="K3608" s="276">
        <f t="shared" si="838"/>
        <v>0</v>
      </c>
      <c r="L3608" s="310">
        <f t="shared" si="838"/>
        <v>0</v>
      </c>
      <c r="M3608" s="12" t="str">
        <f t="shared" si="830"/>
        <v/>
      </c>
      <c r="N3608" s="13"/>
    </row>
    <row r="3609" spans="1:14" hidden="1">
      <c r="A3609" s="23">
        <v>135</v>
      </c>
      <c r="B3609" s="292"/>
      <c r="C3609" s="279">
        <v>1901</v>
      </c>
      <c r="D3609" s="340" t="s">
        <v>895</v>
      </c>
      <c r="E3609" s="281">
        <f>F3609+G3609+H3609</f>
        <v>0</v>
      </c>
      <c r="F3609" s="152">
        <v>0</v>
      </c>
      <c r="G3609" s="153">
        <v>0</v>
      </c>
      <c r="H3609" s="1406">
        <v>0</v>
      </c>
      <c r="I3609" s="152">
        <v>0</v>
      </c>
      <c r="J3609" s="153">
        <v>0</v>
      </c>
      <c r="K3609" s="1406">
        <v>0</v>
      </c>
      <c r="L3609" s="281">
        <f>I3609+J3609+K3609</f>
        <v>0</v>
      </c>
      <c r="M3609" s="12" t="str">
        <f t="shared" si="830"/>
        <v/>
      </c>
      <c r="N3609" s="13"/>
    </row>
    <row r="3610" spans="1:14" hidden="1">
      <c r="A3610" s="23">
        <v>140</v>
      </c>
      <c r="B3610" s="341"/>
      <c r="C3610" s="293">
        <v>1981</v>
      </c>
      <c r="D3610" s="342" t="s">
        <v>896</v>
      </c>
      <c r="E3610" s="295">
        <f>F3610+G3610+H3610</f>
        <v>0</v>
      </c>
      <c r="F3610" s="158">
        <v>0</v>
      </c>
      <c r="G3610" s="159">
        <v>0</v>
      </c>
      <c r="H3610" s="1408">
        <v>0</v>
      </c>
      <c r="I3610" s="158">
        <v>0</v>
      </c>
      <c r="J3610" s="159">
        <v>0</v>
      </c>
      <c r="K3610" s="1408">
        <v>0</v>
      </c>
      <c r="L3610" s="295">
        <f>I3610+J3610+K3610</f>
        <v>0</v>
      </c>
      <c r="M3610" s="12" t="str">
        <f t="shared" si="830"/>
        <v/>
      </c>
      <c r="N3610" s="13"/>
    </row>
    <row r="3611" spans="1:14" hidden="1">
      <c r="A3611" s="23">
        <v>145</v>
      </c>
      <c r="B3611" s="292"/>
      <c r="C3611" s="285">
        <v>1991</v>
      </c>
      <c r="D3611" s="343" t="s">
        <v>897</v>
      </c>
      <c r="E3611" s="287">
        <f>F3611+G3611+H3611</f>
        <v>0</v>
      </c>
      <c r="F3611" s="173"/>
      <c r="G3611" s="174">
        <v>0</v>
      </c>
      <c r="H3611" s="1409">
        <v>0</v>
      </c>
      <c r="I3611" s="173"/>
      <c r="J3611" s="174">
        <v>0</v>
      </c>
      <c r="K3611" s="1409">
        <v>0</v>
      </c>
      <c r="L3611" s="287">
        <f>I3611+J3611+K3611</f>
        <v>0</v>
      </c>
      <c r="M3611" s="12" t="str">
        <f t="shared" si="830"/>
        <v/>
      </c>
      <c r="N3611" s="13"/>
    </row>
    <row r="3612" spans="1:14" hidden="1">
      <c r="A3612" s="23">
        <v>150</v>
      </c>
      <c r="B3612" s="272">
        <v>2100</v>
      </c>
      <c r="C3612" s="1845" t="s">
        <v>707</v>
      </c>
      <c r="D3612" s="1846"/>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v>0</v>
      </c>
      <c r="G3613" s="153">
        <v>0</v>
      </c>
      <c r="H3613" s="1406">
        <v>0</v>
      </c>
      <c r="I3613" s="152">
        <v>0</v>
      </c>
      <c r="J3613" s="153">
        <v>0</v>
      </c>
      <c r="K3613" s="1406">
        <v>0</v>
      </c>
      <c r="L3613" s="281">
        <f>I3613+J3613+K3613</f>
        <v>0</v>
      </c>
      <c r="M3613" s="12" t="str">
        <f t="shared" si="830"/>
        <v/>
      </c>
      <c r="N3613" s="13"/>
    </row>
    <row r="3614" spans="1:14" hidden="1">
      <c r="A3614" s="23">
        <v>160</v>
      </c>
      <c r="B3614" s="341"/>
      <c r="C3614" s="293">
        <v>2120</v>
      </c>
      <c r="D3614" s="300" t="s">
        <v>209</v>
      </c>
      <c r="E3614" s="295">
        <f>F3614+G3614+H3614</f>
        <v>0</v>
      </c>
      <c r="F3614" s="158">
        <v>0</v>
      </c>
      <c r="G3614" s="159">
        <v>0</v>
      </c>
      <c r="H3614" s="1408">
        <v>0</v>
      </c>
      <c r="I3614" s="158">
        <v>0</v>
      </c>
      <c r="J3614" s="159">
        <v>0</v>
      </c>
      <c r="K3614" s="1408">
        <v>0</v>
      </c>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v>0</v>
      </c>
      <c r="G3617" s="174">
        <v>0</v>
      </c>
      <c r="H3617" s="1409">
        <v>0</v>
      </c>
      <c r="I3617" s="173">
        <v>0</v>
      </c>
      <c r="J3617" s="174">
        <v>0</v>
      </c>
      <c r="K3617" s="1409">
        <v>0</v>
      </c>
      <c r="L3617" s="287">
        <f>I3617+J3617+K3617</f>
        <v>0</v>
      </c>
      <c r="M3617" s="12" t="str">
        <f t="shared" si="830"/>
        <v/>
      </c>
      <c r="N3617" s="13"/>
    </row>
    <row r="3618" spans="1:14" hidden="1">
      <c r="A3618" s="23">
        <v>185</v>
      </c>
      <c r="B3618" s="272">
        <v>2200</v>
      </c>
      <c r="C3618" s="1845" t="s">
        <v>213</v>
      </c>
      <c r="D3618" s="1846"/>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299</v>
      </c>
      <c r="E3619" s="281">
        <f>F3619+G3619+H3619</f>
        <v>0</v>
      </c>
      <c r="F3619" s="152">
        <v>0</v>
      </c>
      <c r="G3619" s="153">
        <v>0</v>
      </c>
      <c r="H3619" s="1406">
        <v>0</v>
      </c>
      <c r="I3619" s="152">
        <v>0</v>
      </c>
      <c r="J3619" s="153">
        <v>0</v>
      </c>
      <c r="K3619" s="1406">
        <v>0</v>
      </c>
      <c r="L3619" s="281">
        <f>I3619+J3619+K3619</f>
        <v>0</v>
      </c>
      <c r="M3619" s="12" t="str">
        <f t="shared" si="830"/>
        <v/>
      </c>
      <c r="N3619" s="13"/>
    </row>
    <row r="3620" spans="1:14" hidden="1">
      <c r="A3620" s="23">
        <v>200</v>
      </c>
      <c r="B3620" s="292"/>
      <c r="C3620" s="285">
        <v>2224</v>
      </c>
      <c r="D3620" s="286" t="s">
        <v>214</v>
      </c>
      <c r="E3620" s="287">
        <f>F3620+G3620+H3620</f>
        <v>0</v>
      </c>
      <c r="F3620" s="173">
        <v>0</v>
      </c>
      <c r="G3620" s="174">
        <v>0</v>
      </c>
      <c r="H3620" s="1409">
        <v>0</v>
      </c>
      <c r="I3620" s="173">
        <v>0</v>
      </c>
      <c r="J3620" s="174">
        <v>0</v>
      </c>
      <c r="K3620" s="1409">
        <v>0</v>
      </c>
      <c r="L3620" s="287">
        <f>I3620+J3620+K3620</f>
        <v>0</v>
      </c>
      <c r="M3620" s="12" t="str">
        <f t="shared" si="830"/>
        <v/>
      </c>
      <c r="N3620" s="13"/>
    </row>
    <row r="3621" spans="1:14" hidden="1">
      <c r="A3621" s="23">
        <v>200</v>
      </c>
      <c r="B3621" s="272">
        <v>2500</v>
      </c>
      <c r="C3621" s="1845" t="s">
        <v>215</v>
      </c>
      <c r="D3621" s="1846"/>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849" t="s">
        <v>216</v>
      </c>
      <c r="D3622" s="1850"/>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849" t="s">
        <v>217</v>
      </c>
      <c r="D3623" s="1850"/>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849" t="s">
        <v>1643</v>
      </c>
      <c r="D3624" s="1850"/>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2078</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2079</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2080</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845" t="s">
        <v>218</v>
      </c>
      <c r="D3628" s="1846"/>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1935</v>
      </c>
      <c r="E3629" s="281">
        <f>F3629+G3629+H3629</f>
        <v>0</v>
      </c>
      <c r="F3629" s="152">
        <v>0</v>
      </c>
      <c r="G3629" s="153"/>
      <c r="H3629" s="1406"/>
      <c r="I3629" s="152">
        <v>0</v>
      </c>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1954</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1985</v>
      </c>
      <c r="D3637" s="1759"/>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701</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2081</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1996</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845" t="s">
        <v>227</v>
      </c>
      <c r="D3643" s="1846"/>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845" t="s">
        <v>228</v>
      </c>
      <c r="D3644" s="1846"/>
      <c r="E3644" s="310">
        <f t="shared" si="847"/>
        <v>0</v>
      </c>
      <c r="F3644" s="1410">
        <v>0</v>
      </c>
      <c r="G3644" s="1411">
        <v>0</v>
      </c>
      <c r="H3644" s="1412">
        <v>0</v>
      </c>
      <c r="I3644" s="1410">
        <v>0</v>
      </c>
      <c r="J3644" s="1411">
        <v>0</v>
      </c>
      <c r="K3644" s="1412">
        <v>0</v>
      </c>
      <c r="L3644" s="310">
        <f t="shared" si="848"/>
        <v>0</v>
      </c>
      <c r="M3644" s="12" t="str">
        <f t="shared" si="846"/>
        <v/>
      </c>
      <c r="N3644" s="13"/>
    </row>
    <row r="3645" spans="1:14" hidden="1">
      <c r="A3645" s="22">
        <v>350</v>
      </c>
      <c r="B3645" s="272">
        <v>4100</v>
      </c>
      <c r="C3645" s="1845" t="s">
        <v>229</v>
      </c>
      <c r="D3645" s="1846"/>
      <c r="E3645" s="310">
        <f t="shared" si="847"/>
        <v>0</v>
      </c>
      <c r="F3645" s="1459">
        <v>0</v>
      </c>
      <c r="G3645" s="1459">
        <v>0</v>
      </c>
      <c r="H3645" s="1460">
        <v>0</v>
      </c>
      <c r="I3645" s="1606">
        <v>0</v>
      </c>
      <c r="J3645" s="1459">
        <v>0</v>
      </c>
      <c r="K3645" s="1459">
        <v>0</v>
      </c>
      <c r="L3645" s="310">
        <f t="shared" si="848"/>
        <v>0</v>
      </c>
      <c r="M3645" s="12" t="str">
        <f t="shared" si="846"/>
        <v/>
      </c>
      <c r="N3645" s="13"/>
    </row>
    <row r="3646" spans="1:14" hidden="1">
      <c r="A3646" s="23">
        <v>355</v>
      </c>
      <c r="B3646" s="272">
        <v>4200</v>
      </c>
      <c r="C3646" s="1845" t="s">
        <v>230</v>
      </c>
      <c r="D3646" s="1846"/>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v>0</v>
      </c>
      <c r="G3649" s="159">
        <v>0</v>
      </c>
      <c r="H3649" s="1408">
        <v>0</v>
      </c>
      <c r="I3649" s="158">
        <v>0</v>
      </c>
      <c r="J3649" s="159">
        <v>0</v>
      </c>
      <c r="K3649" s="1408">
        <v>0</v>
      </c>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v>0</v>
      </c>
      <c r="G3652" s="174">
        <v>0</v>
      </c>
      <c r="H3652" s="1409">
        <v>0</v>
      </c>
      <c r="I3652" s="173">
        <v>0</v>
      </c>
      <c r="J3652" s="174">
        <v>0</v>
      </c>
      <c r="K3652" s="1409">
        <v>0</v>
      </c>
      <c r="L3652" s="287">
        <f t="shared" si="851"/>
        <v>0</v>
      </c>
      <c r="M3652" s="12" t="str">
        <f t="shared" si="846"/>
        <v/>
      </c>
      <c r="N3652" s="13"/>
    </row>
    <row r="3653" spans="1:14" hidden="1">
      <c r="A3653" s="23">
        <v>395</v>
      </c>
      <c r="B3653" s="272">
        <v>4300</v>
      </c>
      <c r="C3653" s="1845" t="s">
        <v>1644</v>
      </c>
      <c r="D3653" s="1846"/>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v>0</v>
      </c>
      <c r="G3654" s="153">
        <v>0</v>
      </c>
      <c r="H3654" s="1406">
        <v>0</v>
      </c>
      <c r="I3654" s="152">
        <v>0</v>
      </c>
      <c r="J3654" s="153">
        <v>0</v>
      </c>
      <c r="K3654" s="1406">
        <v>0</v>
      </c>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845" t="s">
        <v>1641</v>
      </c>
      <c r="D3657" s="1846"/>
      <c r="E3657" s="310">
        <f t="shared" si="853"/>
        <v>0</v>
      </c>
      <c r="F3657" s="1410">
        <v>0</v>
      </c>
      <c r="G3657" s="1411">
        <v>0</v>
      </c>
      <c r="H3657" s="1412">
        <v>0</v>
      </c>
      <c r="I3657" s="1410">
        <v>0</v>
      </c>
      <c r="J3657" s="1411">
        <v>0</v>
      </c>
      <c r="K3657" s="1412">
        <v>0</v>
      </c>
      <c r="L3657" s="310">
        <f t="shared" si="854"/>
        <v>0</v>
      </c>
      <c r="M3657" s="12" t="str">
        <f t="shared" si="846"/>
        <v/>
      </c>
      <c r="N3657" s="13"/>
    </row>
    <row r="3658" spans="1:14" hidden="1">
      <c r="A3658" s="14">
        <v>401</v>
      </c>
      <c r="B3658" s="272">
        <v>4500</v>
      </c>
      <c r="C3658" s="1845" t="s">
        <v>1642</v>
      </c>
      <c r="D3658" s="1846"/>
      <c r="E3658" s="310">
        <f t="shared" si="853"/>
        <v>0</v>
      </c>
      <c r="F3658" s="1410">
        <v>0</v>
      </c>
      <c r="G3658" s="1411">
        <v>0</v>
      </c>
      <c r="H3658" s="1412">
        <v>0</v>
      </c>
      <c r="I3658" s="1410">
        <v>0</v>
      </c>
      <c r="J3658" s="1411">
        <v>0</v>
      </c>
      <c r="K3658" s="1412">
        <v>0</v>
      </c>
      <c r="L3658" s="310">
        <f t="shared" si="854"/>
        <v>0</v>
      </c>
      <c r="M3658" s="12" t="str">
        <f t="shared" si="846"/>
        <v/>
      </c>
      <c r="N3658" s="13"/>
    </row>
    <row r="3659" spans="1:14" hidden="1">
      <c r="A3659" s="40">
        <v>404</v>
      </c>
      <c r="B3659" s="272">
        <v>4600</v>
      </c>
      <c r="C3659" s="1849" t="s">
        <v>240</v>
      </c>
      <c r="D3659" s="1850"/>
      <c r="E3659" s="310">
        <f t="shared" si="853"/>
        <v>0</v>
      </c>
      <c r="F3659" s="1410">
        <v>0</v>
      </c>
      <c r="G3659" s="1411">
        <v>0</v>
      </c>
      <c r="H3659" s="1412">
        <v>0</v>
      </c>
      <c r="I3659" s="1410">
        <v>0</v>
      </c>
      <c r="J3659" s="1411">
        <v>0</v>
      </c>
      <c r="K3659" s="1412">
        <v>0</v>
      </c>
      <c r="L3659" s="310">
        <f t="shared" si="854"/>
        <v>0</v>
      </c>
      <c r="M3659" s="12" t="str">
        <f t="shared" si="846"/>
        <v/>
      </c>
      <c r="N3659" s="13"/>
    </row>
    <row r="3660" spans="1:14" hidden="1">
      <c r="A3660" s="40">
        <v>404</v>
      </c>
      <c r="B3660" s="272">
        <v>4900</v>
      </c>
      <c r="C3660" s="1845" t="s">
        <v>266</v>
      </c>
      <c r="D3660" s="1846"/>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267</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268</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843" t="s">
        <v>241</v>
      </c>
      <c r="D3663" s="1844"/>
      <c r="E3663" s="310">
        <f>F3663+G3663+H3663</f>
        <v>0</v>
      </c>
      <c r="F3663" s="1410">
        <v>0</v>
      </c>
      <c r="G3663" s="1411">
        <v>0</v>
      </c>
      <c r="H3663" s="1412">
        <v>0</v>
      </c>
      <c r="I3663" s="1410">
        <v>0</v>
      </c>
      <c r="J3663" s="1411">
        <v>0</v>
      </c>
      <c r="K3663" s="1412">
        <v>0</v>
      </c>
      <c r="L3663" s="310">
        <f>I3663+J3663+K3663</f>
        <v>0</v>
      </c>
      <c r="M3663" s="12" t="str">
        <f t="shared" si="846"/>
        <v/>
      </c>
      <c r="N3663" s="13"/>
    </row>
    <row r="3664" spans="1:14" hidden="1">
      <c r="A3664" s="23">
        <v>500</v>
      </c>
      <c r="B3664" s="365">
        <v>5200</v>
      </c>
      <c r="C3664" s="1843" t="s">
        <v>242</v>
      </c>
      <c r="D3664" s="1844"/>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v>0</v>
      </c>
      <c r="G3665" s="153">
        <v>0</v>
      </c>
      <c r="H3665" s="1406">
        <v>0</v>
      </c>
      <c r="I3665" s="152">
        <v>0</v>
      </c>
      <c r="J3665" s="153">
        <v>0</v>
      </c>
      <c r="K3665" s="1406">
        <v>0</v>
      </c>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v>0</v>
      </c>
      <c r="G3666" s="159">
        <v>0</v>
      </c>
      <c r="H3666" s="1408">
        <v>0</v>
      </c>
      <c r="I3666" s="158">
        <v>0</v>
      </c>
      <c r="J3666" s="159">
        <v>0</v>
      </c>
      <c r="K3666" s="1408">
        <v>0</v>
      </c>
      <c r="L3666" s="295">
        <f t="shared" si="858"/>
        <v>0</v>
      </c>
      <c r="M3666" s="12" t="str">
        <f t="shared" si="846"/>
        <v/>
      </c>
      <c r="N3666" s="13"/>
    </row>
    <row r="3667" spans="1:14" hidden="1">
      <c r="A3667" s="23">
        <v>515</v>
      </c>
      <c r="B3667" s="366"/>
      <c r="C3667" s="369">
        <v>5203</v>
      </c>
      <c r="D3667" s="370" t="s">
        <v>608</v>
      </c>
      <c r="E3667" s="295">
        <f t="shared" si="857"/>
        <v>0</v>
      </c>
      <c r="F3667" s="158">
        <v>0</v>
      </c>
      <c r="G3667" s="159">
        <v>0</v>
      </c>
      <c r="H3667" s="1408">
        <v>0</v>
      </c>
      <c r="I3667" s="158">
        <v>0</v>
      </c>
      <c r="J3667" s="159">
        <v>0</v>
      </c>
      <c r="K3667" s="1408">
        <v>0</v>
      </c>
      <c r="L3667" s="295">
        <f t="shared" si="858"/>
        <v>0</v>
      </c>
      <c r="M3667" s="12" t="str">
        <f t="shared" si="846"/>
        <v/>
      </c>
      <c r="N3667" s="13"/>
    </row>
    <row r="3668" spans="1:14" hidden="1">
      <c r="A3668" s="23">
        <v>520</v>
      </c>
      <c r="B3668" s="366"/>
      <c r="C3668" s="369">
        <v>5204</v>
      </c>
      <c r="D3668" s="370" t="s">
        <v>609</v>
      </c>
      <c r="E3668" s="295">
        <f t="shared" si="857"/>
        <v>0</v>
      </c>
      <c r="F3668" s="158">
        <v>0</v>
      </c>
      <c r="G3668" s="159">
        <v>0</v>
      </c>
      <c r="H3668" s="1408">
        <v>0</v>
      </c>
      <c r="I3668" s="158">
        <v>0</v>
      </c>
      <c r="J3668" s="159">
        <v>0</v>
      </c>
      <c r="K3668" s="1408">
        <v>0</v>
      </c>
      <c r="L3668" s="295">
        <f t="shared" si="858"/>
        <v>0</v>
      </c>
      <c r="M3668" s="12" t="str">
        <f t="shared" si="846"/>
        <v/>
      </c>
      <c r="N3668" s="13"/>
    </row>
    <row r="3669" spans="1:14" hidden="1">
      <c r="A3669" s="23">
        <v>525</v>
      </c>
      <c r="B3669" s="366"/>
      <c r="C3669" s="369">
        <v>5205</v>
      </c>
      <c r="D3669" s="370" t="s">
        <v>610</v>
      </c>
      <c r="E3669" s="295">
        <f t="shared" si="857"/>
        <v>0</v>
      </c>
      <c r="F3669" s="158">
        <v>0</v>
      </c>
      <c r="G3669" s="159">
        <v>0</v>
      </c>
      <c r="H3669" s="1408">
        <v>0</v>
      </c>
      <c r="I3669" s="158">
        <v>0</v>
      </c>
      <c r="J3669" s="159">
        <v>0</v>
      </c>
      <c r="K3669" s="1408">
        <v>0</v>
      </c>
      <c r="L3669" s="295">
        <f t="shared" si="858"/>
        <v>0</v>
      </c>
      <c r="M3669" s="12" t="str">
        <f t="shared" si="846"/>
        <v/>
      </c>
      <c r="N3669" s="13"/>
    </row>
    <row r="3670" spans="1:14" hidden="1">
      <c r="A3670" s="22">
        <v>635</v>
      </c>
      <c r="B3670" s="366"/>
      <c r="C3670" s="369">
        <v>5206</v>
      </c>
      <c r="D3670" s="370" t="s">
        <v>611</v>
      </c>
      <c r="E3670" s="295">
        <f t="shared" si="857"/>
        <v>0</v>
      </c>
      <c r="F3670" s="158">
        <v>0</v>
      </c>
      <c r="G3670" s="159">
        <v>0</v>
      </c>
      <c r="H3670" s="1408">
        <v>0</v>
      </c>
      <c r="I3670" s="158">
        <v>0</v>
      </c>
      <c r="J3670" s="159">
        <v>0</v>
      </c>
      <c r="K3670" s="1408">
        <v>0</v>
      </c>
      <c r="L3670" s="295">
        <f t="shared" si="858"/>
        <v>0</v>
      </c>
      <c r="M3670" s="12" t="str">
        <f t="shared" si="846"/>
        <v/>
      </c>
      <c r="N3670" s="13"/>
    </row>
    <row r="3671" spans="1:14" hidden="1">
      <c r="A3671" s="23">
        <v>640</v>
      </c>
      <c r="B3671" s="366"/>
      <c r="C3671" s="371">
        <v>5219</v>
      </c>
      <c r="D3671" s="372" t="s">
        <v>612</v>
      </c>
      <c r="E3671" s="287">
        <f t="shared" si="857"/>
        <v>0</v>
      </c>
      <c r="F3671" s="173">
        <v>0</v>
      </c>
      <c r="G3671" s="174">
        <v>0</v>
      </c>
      <c r="H3671" s="1409">
        <v>0</v>
      </c>
      <c r="I3671" s="173">
        <v>0</v>
      </c>
      <c r="J3671" s="174">
        <v>0</v>
      </c>
      <c r="K3671" s="1409">
        <v>0</v>
      </c>
      <c r="L3671" s="287">
        <f t="shared" si="858"/>
        <v>0</v>
      </c>
      <c r="M3671" s="12" t="str">
        <f t="shared" si="846"/>
        <v/>
      </c>
      <c r="N3671" s="13"/>
    </row>
    <row r="3672" spans="1:14" hidden="1">
      <c r="A3672" s="23">
        <v>645</v>
      </c>
      <c r="B3672" s="365">
        <v>5300</v>
      </c>
      <c r="C3672" s="1843" t="s">
        <v>613</v>
      </c>
      <c r="D3672" s="1844"/>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300</v>
      </c>
      <c r="E3673" s="281">
        <f>F3673+G3673+H3673</f>
        <v>0</v>
      </c>
      <c r="F3673" s="152">
        <v>0</v>
      </c>
      <c r="G3673" s="153">
        <v>0</v>
      </c>
      <c r="H3673" s="1406">
        <v>0</v>
      </c>
      <c r="I3673" s="152">
        <v>0</v>
      </c>
      <c r="J3673" s="153">
        <v>0</v>
      </c>
      <c r="K3673" s="1406">
        <v>0</v>
      </c>
      <c r="L3673" s="281">
        <f>I3673+J3673+K3673</f>
        <v>0</v>
      </c>
      <c r="M3673" s="12" t="str">
        <f t="shared" si="846"/>
        <v/>
      </c>
      <c r="N3673" s="13"/>
    </row>
    <row r="3674" spans="1:14" hidden="1">
      <c r="A3674" s="22">
        <v>655</v>
      </c>
      <c r="B3674" s="366"/>
      <c r="C3674" s="371">
        <v>5309</v>
      </c>
      <c r="D3674" s="372" t="s">
        <v>614</v>
      </c>
      <c r="E3674" s="287">
        <f>F3674+G3674+H3674</f>
        <v>0</v>
      </c>
      <c r="F3674" s="173">
        <v>0</v>
      </c>
      <c r="G3674" s="174">
        <v>0</v>
      </c>
      <c r="H3674" s="1409">
        <v>0</v>
      </c>
      <c r="I3674" s="173">
        <v>0</v>
      </c>
      <c r="J3674" s="174">
        <v>0</v>
      </c>
      <c r="K3674" s="1409">
        <v>0</v>
      </c>
      <c r="L3674" s="287">
        <f>I3674+J3674+K3674</f>
        <v>0</v>
      </c>
      <c r="M3674" s="12" t="str">
        <f t="shared" si="846"/>
        <v/>
      </c>
      <c r="N3674" s="13"/>
    </row>
    <row r="3675" spans="1:14" hidden="1">
      <c r="A3675" s="22">
        <v>665</v>
      </c>
      <c r="B3675" s="365">
        <v>5400</v>
      </c>
      <c r="C3675" s="1843" t="s">
        <v>671</v>
      </c>
      <c r="D3675" s="1844"/>
      <c r="E3675" s="310">
        <f>F3675+G3675+H3675</f>
        <v>0</v>
      </c>
      <c r="F3675" s="1410"/>
      <c r="G3675" s="1411">
        <v>0</v>
      </c>
      <c r="H3675" s="1412">
        <v>0</v>
      </c>
      <c r="I3675" s="1410">
        <v>0</v>
      </c>
      <c r="J3675" s="1411"/>
      <c r="K3675" s="1412">
        <v>0</v>
      </c>
      <c r="L3675" s="310">
        <f>I3675+J3675+K3675</f>
        <v>0</v>
      </c>
      <c r="M3675" s="12" t="str">
        <f t="shared" si="846"/>
        <v/>
      </c>
      <c r="N3675" s="13"/>
    </row>
    <row r="3676" spans="1:14" hidden="1">
      <c r="A3676" s="22">
        <v>675</v>
      </c>
      <c r="B3676" s="272">
        <v>5500</v>
      </c>
      <c r="C3676" s="1845" t="s">
        <v>672</v>
      </c>
      <c r="D3676" s="1846"/>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673</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674</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675</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676</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847" t="s">
        <v>898</v>
      </c>
      <c r="D3681" s="1848"/>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677</v>
      </c>
      <c r="E3682" s="281">
        <f>F3682+G3682+H3682</f>
        <v>0</v>
      </c>
      <c r="F3682" s="1459">
        <v>0</v>
      </c>
      <c r="G3682" s="1459">
        <v>0</v>
      </c>
      <c r="H3682" s="1460">
        <v>0</v>
      </c>
      <c r="I3682" s="1606">
        <v>0</v>
      </c>
      <c r="J3682" s="1459">
        <v>0</v>
      </c>
      <c r="K3682" s="1459">
        <v>0</v>
      </c>
      <c r="L3682" s="281">
        <f>I3682+J3682+K3682</f>
        <v>0</v>
      </c>
      <c r="M3682" s="12" t="str">
        <f t="shared" si="846"/>
        <v/>
      </c>
      <c r="N3682" s="13"/>
    </row>
    <row r="3683" spans="1:14" hidden="1">
      <c r="A3683" s="23">
        <v>720</v>
      </c>
      <c r="B3683" s="366"/>
      <c r="C3683" s="373">
        <v>5702</v>
      </c>
      <c r="D3683" s="374" t="s">
        <v>678</v>
      </c>
      <c r="E3683" s="314">
        <f>F3683+G3683+H3683</f>
        <v>0</v>
      </c>
      <c r="F3683" s="1459">
        <v>0</v>
      </c>
      <c r="G3683" s="1459">
        <v>0</v>
      </c>
      <c r="H3683" s="1460">
        <v>0</v>
      </c>
      <c r="I3683" s="1606">
        <v>0</v>
      </c>
      <c r="J3683" s="1459">
        <v>0</v>
      </c>
      <c r="K3683" s="1459">
        <v>0</v>
      </c>
      <c r="L3683" s="314">
        <f>I3683+J3683+K3683</f>
        <v>0</v>
      </c>
      <c r="M3683" s="12" t="str">
        <f t="shared" si="846"/>
        <v/>
      </c>
      <c r="N3683" s="13"/>
    </row>
    <row r="3684" spans="1:14" hidden="1">
      <c r="A3684" s="23">
        <v>725</v>
      </c>
      <c r="B3684" s="292"/>
      <c r="C3684" s="375">
        <v>4071</v>
      </c>
      <c r="D3684" s="376" t="s">
        <v>679</v>
      </c>
      <c r="E3684" s="377">
        <f>F3684+G3684+H3684</f>
        <v>0</v>
      </c>
      <c r="F3684" s="1459">
        <v>0</v>
      </c>
      <c r="G3684" s="1459">
        <v>0</v>
      </c>
      <c r="H3684" s="1460">
        <v>0</v>
      </c>
      <c r="I3684" s="1606">
        <v>0</v>
      </c>
      <c r="J3684" s="1459">
        <v>0</v>
      </c>
      <c r="K3684" s="1459">
        <v>0</v>
      </c>
      <c r="L3684" s="377">
        <f>I3684+J3684+K3684</f>
        <v>0</v>
      </c>
      <c r="M3684" s="12" t="str">
        <f t="shared" si="846"/>
        <v/>
      </c>
      <c r="N3684" s="13"/>
    </row>
    <row r="3685" spans="1:14" hidden="1">
      <c r="A3685" s="23">
        <v>730</v>
      </c>
      <c r="B3685" s="571"/>
      <c r="C3685" s="1841" t="s">
        <v>680</v>
      </c>
      <c r="D3685" s="1842"/>
      <c r="E3685" s="1426"/>
      <c r="F3685" s="1426"/>
      <c r="G3685" s="1426"/>
      <c r="H3685" s="1426"/>
      <c r="I3685" s="1426"/>
      <c r="J3685" s="1426"/>
      <c r="K3685" s="1426"/>
      <c r="L3685" s="1427"/>
      <c r="M3685" s="12" t="str">
        <f t="shared" si="846"/>
        <v/>
      </c>
      <c r="N3685" s="13"/>
    </row>
    <row r="3686" spans="1:14" hidden="1">
      <c r="A3686" s="23">
        <v>735</v>
      </c>
      <c r="B3686" s="381">
        <v>98</v>
      </c>
      <c r="C3686" s="1841" t="s">
        <v>680</v>
      </c>
      <c r="D3686" s="1842"/>
      <c r="E3686" s="382">
        <f>F3686+G3686+H3686</f>
        <v>0</v>
      </c>
      <c r="F3686" s="1417"/>
      <c r="G3686" s="1418"/>
      <c r="H3686" s="1419"/>
      <c r="I3686" s="1448">
        <v>0</v>
      </c>
      <c r="J3686" s="1449">
        <v>0</v>
      </c>
      <c r="K3686" s="1450">
        <v>0</v>
      </c>
      <c r="L3686" s="382">
        <f>I3686+J3686+K3686</f>
        <v>0</v>
      </c>
      <c r="M3686" s="12" t="str">
        <f t="shared" si="846"/>
        <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hidden="1" thickBot="1">
      <c r="A3690" s="23">
        <v>755</v>
      </c>
      <c r="B3690" s="1451"/>
      <c r="C3690" s="393" t="s">
        <v>726</v>
      </c>
      <c r="D3690" s="1420">
        <f>+B3690</f>
        <v>0</v>
      </c>
      <c r="E3690" s="395">
        <f t="shared" ref="E3690:L3690" si="861">SUM(E3572,E3575,E3581,E3589,E3590,E3608,E3612,E3618,E3621,E3622,E3623,E3624,E3628,E3637,E3643,E3644,E3645,E3646,E3653,E3657,E3658,E3659,E3660,E3663,E3664,E3672,E3675,E3676,E3681)+E3686</f>
        <v>0</v>
      </c>
      <c r="F3690" s="396">
        <f t="shared" si="861"/>
        <v>0</v>
      </c>
      <c r="G3690" s="397">
        <f t="shared" si="861"/>
        <v>0</v>
      </c>
      <c r="H3690" s="398">
        <f t="shared" si="861"/>
        <v>0</v>
      </c>
      <c r="I3690" s="396">
        <f t="shared" si="861"/>
        <v>0</v>
      </c>
      <c r="J3690" s="397">
        <f t="shared" si="861"/>
        <v>0</v>
      </c>
      <c r="K3690" s="398">
        <f t="shared" si="861"/>
        <v>0</v>
      </c>
      <c r="L3690" s="395">
        <f t="shared" si="861"/>
        <v>0</v>
      </c>
      <c r="M3690" s="1652" t="str">
        <f t="shared" si="846"/>
        <v/>
      </c>
      <c r="N3690" s="65"/>
    </row>
    <row r="3691" spans="1:14" ht="18.75" hidden="1">
      <c r="A3691" s="23">
        <v>760</v>
      </c>
      <c r="B3691" s="79" t="s">
        <v>120</v>
      </c>
      <c r="C3691" s="1"/>
      <c r="L3691" s="6"/>
      <c r="M3691" s="1652" t="str">
        <f>(IF($E3690&lt;&gt;0,$M$2,IF($L3690&lt;&gt;0,$M$2,"")))</f>
        <v/>
      </c>
      <c r="N3691" s="65"/>
    </row>
    <row r="3692" spans="1:14" ht="18.75" hidden="1">
      <c r="A3692" s="22">
        <v>765</v>
      </c>
      <c r="B3692" s="1355"/>
      <c r="C3692" s="1355"/>
      <c r="D3692" s="1356"/>
      <c r="E3692" s="1355"/>
      <c r="F3692" s="1355"/>
      <c r="G3692" s="1355"/>
      <c r="H3692" s="1355"/>
      <c r="I3692" s="1355"/>
      <c r="J3692" s="1355"/>
      <c r="K3692" s="1355"/>
      <c r="L3692" s="1357"/>
      <c r="M3692" s="1652" t="str">
        <f>(IF($E3690&lt;&gt;0,$M$2,IF($L3690&lt;&gt;0,$M$2,"")))</f>
        <v/>
      </c>
      <c r="N3692" s="65"/>
    </row>
    <row r="3693" spans="1:14" ht="18.75" hidden="1">
      <c r="A3693" s="22">
        <v>775</v>
      </c>
      <c r="B3693" s="65"/>
      <c r="C3693" s="65"/>
      <c r="D3693" s="65"/>
      <c r="E3693" s="65"/>
      <c r="F3693" s="65"/>
      <c r="G3693" s="65"/>
      <c r="H3693" s="65"/>
      <c r="I3693" s="65"/>
      <c r="J3693" s="65"/>
      <c r="K3693" s="65"/>
      <c r="L3693" s="77"/>
      <c r="M3693" s="74" t="str">
        <f>(IF(E3690&lt;&gt;0,$G$2,IF(L3690&lt;&gt;0,$G$2,"")))</f>
        <v/>
      </c>
      <c r="N3693" s="65"/>
    </row>
    <row r="3694" spans="1:14" hidden="1">
      <c r="A3694" s="23">
        <v>780</v>
      </c>
      <c r="B3694" s="6"/>
      <c r="C3694" s="6"/>
      <c r="D3694" s="517"/>
      <c r="E3694" s="38"/>
      <c r="F3694" s="38"/>
      <c r="G3694" s="38"/>
      <c r="H3694" s="38"/>
      <c r="I3694" s="38"/>
      <c r="J3694" s="38"/>
      <c r="K3694" s="38"/>
      <c r="L3694" s="38"/>
      <c r="M3694" s="7" t="str">
        <f>(IF($E3830&lt;&gt;0,$M$2,IF($L3830&lt;&gt;0,$M$2,"")))</f>
        <v/>
      </c>
    </row>
    <row r="3695" spans="1:14" hidden="1">
      <c r="A3695" s="23">
        <v>785</v>
      </c>
      <c r="B3695" s="6"/>
      <c r="C3695" s="1353"/>
      <c r="D3695" s="1354"/>
      <c r="E3695" s="38"/>
      <c r="F3695" s="38"/>
      <c r="G3695" s="38"/>
      <c r="H3695" s="38"/>
      <c r="I3695" s="38"/>
      <c r="J3695" s="38"/>
      <c r="K3695" s="38"/>
      <c r="L3695" s="38"/>
      <c r="M3695" s="7" t="str">
        <f>(IF($E3830&lt;&gt;0,$M$2,IF($L3830&lt;&gt;0,$M$2,"")))</f>
        <v/>
      </c>
    </row>
    <row r="3696" spans="1:14" hidden="1">
      <c r="A3696" s="23">
        <v>790</v>
      </c>
      <c r="B3696" s="1865" t="str">
        <f>$B$7</f>
        <v>ОТЧЕТНИ ДАННИ ПО ЕБК ЗА ИЗПЪЛНЕНИЕТО НА БЮДЖЕТА</v>
      </c>
      <c r="C3696" s="1866"/>
      <c r="D3696" s="1866"/>
      <c r="E3696" s="242"/>
      <c r="F3696" s="242"/>
      <c r="G3696" s="237"/>
      <c r="H3696" s="237"/>
      <c r="I3696" s="237"/>
      <c r="J3696" s="237"/>
      <c r="K3696" s="237"/>
      <c r="L3696" s="237"/>
      <c r="M3696" s="7" t="str">
        <f>(IF($E3830&lt;&gt;0,$M$2,IF($L3830&lt;&gt;0,$M$2,"")))</f>
        <v/>
      </c>
    </row>
    <row r="3697" spans="1:14" hidden="1">
      <c r="A3697" s="23">
        <v>795</v>
      </c>
      <c r="B3697" s="228"/>
      <c r="C3697" s="391"/>
      <c r="D3697" s="400"/>
      <c r="E3697" s="406" t="s">
        <v>457</v>
      </c>
      <c r="F3697" s="406" t="s">
        <v>819</v>
      </c>
      <c r="G3697" s="237"/>
      <c r="H3697" s="1350" t="s">
        <v>1234</v>
      </c>
      <c r="I3697" s="1351"/>
      <c r="J3697" s="1352"/>
      <c r="K3697" s="237"/>
      <c r="L3697" s="237"/>
      <c r="M3697" s="7" t="str">
        <f>(IF($E3830&lt;&gt;0,$M$2,IF($L3830&lt;&gt;0,$M$2,"")))</f>
        <v/>
      </c>
    </row>
    <row r="3698" spans="1:14" ht="18.75" hidden="1">
      <c r="A3698" s="22">
        <v>805</v>
      </c>
      <c r="B3698" s="1867" t="str">
        <f>$B$9</f>
        <v>ДГ Радост Каблешково</v>
      </c>
      <c r="C3698" s="1868"/>
      <c r="D3698" s="1869"/>
      <c r="E3698" s="115">
        <f>$E$9</f>
        <v>45658</v>
      </c>
      <c r="F3698" s="226">
        <f>$F$9</f>
        <v>45747</v>
      </c>
      <c r="G3698" s="237"/>
      <c r="H3698" s="237"/>
      <c r="I3698" s="237"/>
      <c r="J3698" s="237"/>
      <c r="K3698" s="237"/>
      <c r="L3698" s="237"/>
      <c r="M3698" s="7" t="str">
        <f>(IF($E3830&lt;&gt;0,$M$2,IF($L3830&lt;&gt;0,$M$2,"")))</f>
        <v/>
      </c>
    </row>
    <row r="3699" spans="1:14" hidden="1">
      <c r="A3699" s="23">
        <v>810</v>
      </c>
      <c r="B3699" s="227" t="str">
        <f>$B$10</f>
        <v>(наименование на разпоредителя с бюджет)</v>
      </c>
      <c r="C3699" s="228"/>
      <c r="D3699" s="229"/>
      <c r="E3699" s="237"/>
      <c r="F3699" s="237"/>
      <c r="G3699" s="237"/>
      <c r="H3699" s="237"/>
      <c r="I3699" s="237"/>
      <c r="J3699" s="237"/>
      <c r="K3699" s="237"/>
      <c r="L3699" s="237"/>
      <c r="M3699" s="7" t="str">
        <f>(IF($E3830&lt;&gt;0,$M$2,IF($L3830&lt;&gt;0,$M$2,"")))</f>
        <v/>
      </c>
    </row>
    <row r="3700" spans="1:14" hidden="1">
      <c r="A3700" s="23">
        <v>815</v>
      </c>
      <c r="B3700" s="227"/>
      <c r="C3700" s="228"/>
      <c r="D3700" s="229"/>
      <c r="E3700" s="237"/>
      <c r="F3700" s="237"/>
      <c r="G3700" s="237"/>
      <c r="H3700" s="237"/>
      <c r="I3700" s="237"/>
      <c r="J3700" s="237"/>
      <c r="K3700" s="237"/>
      <c r="L3700" s="237"/>
      <c r="M3700" s="7" t="str">
        <f>(IF($E3830&lt;&gt;0,$M$2,IF($L3830&lt;&gt;0,$M$2,"")))</f>
        <v/>
      </c>
    </row>
    <row r="3701" spans="1:14" ht="19.5" hidden="1">
      <c r="A3701" s="28">
        <v>525</v>
      </c>
      <c r="B3701" s="1870" t="str">
        <f>$B$12</f>
        <v>Поморие</v>
      </c>
      <c r="C3701" s="1871"/>
      <c r="D3701" s="1872"/>
      <c r="E3701" s="410" t="s">
        <v>874</v>
      </c>
      <c r="F3701" s="1348" t="str">
        <f>$F$12</f>
        <v>5207</v>
      </c>
      <c r="G3701" s="237"/>
      <c r="H3701" s="237"/>
      <c r="I3701" s="237"/>
      <c r="J3701" s="237"/>
      <c r="K3701" s="237"/>
      <c r="L3701" s="237"/>
      <c r="M3701" s="7" t="str">
        <f>(IF($E3830&lt;&gt;0,$M$2,IF($L3830&lt;&gt;0,$M$2,"")))</f>
        <v/>
      </c>
    </row>
    <row r="3702" spans="1:14" hidden="1">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t="str">
        <f>(IF($E3830&lt;&gt;0,$M$2,IF($L3830&lt;&gt;0,$M$2,"")))</f>
        <v/>
      </c>
    </row>
    <row r="3703" spans="1:14" ht="19.5" hidden="1">
      <c r="A3703" s="23">
        <v>821</v>
      </c>
      <c r="B3703" s="236"/>
      <c r="C3703" s="237"/>
      <c r="D3703" s="124" t="s">
        <v>875</v>
      </c>
      <c r="E3703" s="238">
        <f>$E$15</f>
        <v>0</v>
      </c>
      <c r="F3703" s="414" t="str">
        <f>$F$15</f>
        <v>БЮДЖЕТ</v>
      </c>
      <c r="G3703" s="218"/>
      <c r="H3703" s="218"/>
      <c r="I3703" s="218"/>
      <c r="J3703" s="218"/>
      <c r="K3703" s="218"/>
      <c r="L3703" s="218"/>
      <c r="M3703" s="7" t="str">
        <f>(IF($E3830&lt;&gt;0,$M$2,IF($L3830&lt;&gt;0,$M$2,"")))</f>
        <v/>
      </c>
    </row>
    <row r="3704" spans="1:14" hidden="1">
      <c r="A3704" s="23">
        <v>822</v>
      </c>
      <c r="B3704" s="228"/>
      <c r="C3704" s="391"/>
      <c r="D3704" s="400"/>
      <c r="E3704" s="237"/>
      <c r="F3704" s="409"/>
      <c r="G3704" s="409"/>
      <c r="H3704" s="409"/>
      <c r="I3704" s="409"/>
      <c r="J3704" s="409"/>
      <c r="K3704" s="409"/>
      <c r="L3704" s="1365" t="s">
        <v>458</v>
      </c>
      <c r="M3704" s="7" t="str">
        <f>(IF($E3830&lt;&gt;0,$M$2,IF($L3830&lt;&gt;0,$M$2,"")))</f>
        <v/>
      </c>
    </row>
    <row r="3705" spans="1:14" ht="24.95" hidden="1" customHeight="1">
      <c r="A3705" s="23">
        <v>823</v>
      </c>
      <c r="B3705" s="247"/>
      <c r="C3705" s="248"/>
      <c r="D3705" s="249" t="s">
        <v>698</v>
      </c>
      <c r="E3705" s="1853" t="str">
        <f>CONCATENATE("Уточнен план ",$C$3)</f>
        <v>Уточнен план 2025</v>
      </c>
      <c r="F3705" s="1854"/>
      <c r="G3705" s="1854"/>
      <c r="H3705" s="1855"/>
      <c r="I3705" s="1856" t="str">
        <f>CONCATENATE("Отчет ",$C$3)</f>
        <v>Отчет 2025</v>
      </c>
      <c r="J3705" s="1857"/>
      <c r="K3705" s="1857"/>
      <c r="L3705" s="1858"/>
      <c r="M3705" s="7" t="str">
        <f>(IF($E3830&lt;&gt;0,$M$2,IF($L3830&lt;&gt;0,$M$2,"")))</f>
        <v/>
      </c>
    </row>
    <row r="3706" spans="1:14" ht="54.95" hidden="1" customHeight="1" thickBot="1">
      <c r="A3706" s="23">
        <v>825</v>
      </c>
      <c r="B3706" s="250" t="s">
        <v>62</v>
      </c>
      <c r="C3706" s="251" t="s">
        <v>459</v>
      </c>
      <c r="D3706" s="252" t="s">
        <v>699</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570" t="str">
        <f>$L$20</f>
        <v>ОТЧЕТ                                    ОБЩО</v>
      </c>
      <c r="M3706" s="7" t="str">
        <f>(IF($E3830&lt;&gt;0,$M$2,IF($L3830&lt;&gt;0,$M$2,"")))</f>
        <v/>
      </c>
    </row>
    <row r="3707" spans="1:14" ht="18.75" hidden="1">
      <c r="A3707" s="23"/>
      <c r="B3707" s="258"/>
      <c r="C3707" s="259"/>
      <c r="D3707" s="260" t="s">
        <v>728</v>
      </c>
      <c r="E3707" s="1442" t="str">
        <f>$E$21</f>
        <v>(1)</v>
      </c>
      <c r="F3707" s="143" t="str">
        <f>$F$21</f>
        <v>(2)</v>
      </c>
      <c r="G3707" s="144" t="str">
        <f>$G$21</f>
        <v>(3)</v>
      </c>
      <c r="H3707" s="145" t="str">
        <f>$H$21</f>
        <v>(4)</v>
      </c>
      <c r="I3707" s="261" t="str">
        <f>$I$21</f>
        <v>(5)</v>
      </c>
      <c r="J3707" s="262" t="str">
        <f>$J$21</f>
        <v>(6)</v>
      </c>
      <c r="K3707" s="263" t="str">
        <f>$K$21</f>
        <v>(7)</v>
      </c>
      <c r="L3707" s="264" t="str">
        <f>$L$21</f>
        <v>(8)</v>
      </c>
      <c r="M3707" s="7" t="str">
        <f>(IF($E3830&lt;&gt;0,$M$2,IF($L3830&lt;&gt;0,$M$2,"")))</f>
        <v/>
      </c>
    </row>
    <row r="3708" spans="1:14" hidden="1">
      <c r="A3708" s="23"/>
      <c r="B3708" s="1439"/>
      <c r="C3708" s="1540" t="e">
        <f>VLOOKUP(D3708,OP_LIST2,2,FALSE)</f>
        <v>#N/A</v>
      </c>
      <c r="D3708" s="1445"/>
      <c r="E3708" s="389"/>
      <c r="F3708" s="1429"/>
      <c r="G3708" s="1430"/>
      <c r="H3708" s="1431"/>
      <c r="I3708" s="1429"/>
      <c r="J3708" s="1430"/>
      <c r="K3708" s="1431"/>
      <c r="L3708" s="1428"/>
      <c r="M3708" s="7" t="str">
        <f>(IF($E3830&lt;&gt;0,$M$2,IF($L3830&lt;&gt;0,$M$2,"")))</f>
        <v/>
      </c>
    </row>
    <row r="3709" spans="1:14" hidden="1">
      <c r="A3709" s="23"/>
      <c r="B3709" s="1608" t="s">
        <v>2003</v>
      </c>
      <c r="C3709" s="1446">
        <f>VLOOKUP(D3710,EBK_DEIN2,2,FALSE)</f>
        <v>5526</v>
      </c>
      <c r="D3709" s="1445" t="s">
        <v>777</v>
      </c>
      <c r="E3709" s="389"/>
      <c r="F3709" s="1432"/>
      <c r="G3709" s="1433"/>
      <c r="H3709" s="1434"/>
      <c r="I3709" s="1432"/>
      <c r="J3709" s="1433"/>
      <c r="K3709" s="1434"/>
      <c r="L3709" s="1428"/>
      <c r="M3709" s="7" t="str">
        <f>(IF($E3830&lt;&gt;0,$M$2,IF($L3830&lt;&gt;0,$M$2,"")))</f>
        <v/>
      </c>
    </row>
    <row r="3710" spans="1:14" hidden="1">
      <c r="A3710" s="23"/>
      <c r="B3710" s="1438"/>
      <c r="C3710" s="1531">
        <f>+C3709</f>
        <v>5526</v>
      </c>
      <c r="D3710" s="1440" t="s">
        <v>551</v>
      </c>
      <c r="E3710" s="389"/>
      <c r="F3710" s="1432"/>
      <c r="G3710" s="1433"/>
      <c r="H3710" s="1434"/>
      <c r="I3710" s="1432"/>
      <c r="J3710" s="1433"/>
      <c r="K3710" s="1434"/>
      <c r="L3710" s="1428"/>
      <c r="M3710" s="7" t="str">
        <f>(IF($E3830&lt;&gt;0,$M$2,IF($L3830&lt;&gt;0,$M$2,"")))</f>
        <v/>
      </c>
    </row>
    <row r="3711" spans="1:14" hidden="1">
      <c r="A3711" s="23"/>
      <c r="B3711" s="1443"/>
      <c r="C3711" s="1441"/>
      <c r="D3711" s="1444" t="s">
        <v>700</v>
      </c>
      <c r="E3711" s="389"/>
      <c r="F3711" s="1435"/>
      <c r="G3711" s="1436"/>
      <c r="H3711" s="1437"/>
      <c r="I3711" s="1435"/>
      <c r="J3711" s="1436"/>
      <c r="K3711" s="1437"/>
      <c r="L3711" s="1428"/>
      <c r="M3711" s="7" t="str">
        <f>(IF($E3830&lt;&gt;0,$M$2,IF($L3830&lt;&gt;0,$M$2,"")))</f>
        <v/>
      </c>
    </row>
    <row r="3712" spans="1:14" hidden="1">
      <c r="A3712" s="23"/>
      <c r="B3712" s="272">
        <v>100</v>
      </c>
      <c r="C3712" s="1859" t="s">
        <v>729</v>
      </c>
      <c r="D3712" s="1860"/>
      <c r="E3712" s="273">
        <f t="shared" ref="E3712:L3712" si="862">SUM(E3713:E3714)</f>
        <v>0</v>
      </c>
      <c r="F3712" s="274">
        <f t="shared" si="862"/>
        <v>0</v>
      </c>
      <c r="G3712" s="275">
        <f t="shared" si="862"/>
        <v>0</v>
      </c>
      <c r="H3712" s="276">
        <f>SUM(H3713:H3714)</f>
        <v>0</v>
      </c>
      <c r="I3712" s="274">
        <f t="shared" si="862"/>
        <v>0</v>
      </c>
      <c r="J3712" s="275">
        <f t="shared" si="862"/>
        <v>0</v>
      </c>
      <c r="K3712" s="276">
        <f t="shared" si="862"/>
        <v>0</v>
      </c>
      <c r="L3712" s="273">
        <f t="shared" si="862"/>
        <v>0</v>
      </c>
      <c r="M3712" s="12" t="str">
        <f>(IF($E3712&lt;&gt;0,$M$2,IF($L3712&lt;&gt;0,$M$2,"")))</f>
        <v/>
      </c>
      <c r="N3712" s="13"/>
    </row>
    <row r="3713" spans="1:14" hidden="1">
      <c r="A3713" s="23"/>
      <c r="B3713" s="278"/>
      <c r="C3713" s="279">
        <v>101</v>
      </c>
      <c r="D3713" s="280" t="s">
        <v>730</v>
      </c>
      <c r="E3713" s="281">
        <f>F3713+G3713+H3713</f>
        <v>0</v>
      </c>
      <c r="F3713" s="152">
        <v>0</v>
      </c>
      <c r="G3713" s="153">
        <v>0</v>
      </c>
      <c r="H3713" s="1406">
        <v>0</v>
      </c>
      <c r="I3713" s="152">
        <v>0</v>
      </c>
      <c r="J3713" s="153">
        <v>0</v>
      </c>
      <c r="K3713" s="1406">
        <v>0</v>
      </c>
      <c r="L3713" s="281">
        <f>I3713+J3713+K3713</f>
        <v>0</v>
      </c>
      <c r="M3713" s="12" t="str">
        <f t="shared" ref="M3713:M3776" si="863">(IF($E3713&lt;&gt;0,$M$2,IF($L3713&lt;&gt;0,$M$2,"")))</f>
        <v/>
      </c>
      <c r="N3713" s="13"/>
    </row>
    <row r="3714" spans="1:14" hidden="1">
      <c r="A3714" s="10"/>
      <c r="B3714" s="278"/>
      <c r="C3714" s="285">
        <v>102</v>
      </c>
      <c r="D3714" s="286" t="s">
        <v>731</v>
      </c>
      <c r="E3714" s="287">
        <f>F3714+G3714+H3714</f>
        <v>0</v>
      </c>
      <c r="F3714" s="173">
        <v>0</v>
      </c>
      <c r="G3714" s="174">
        <v>0</v>
      </c>
      <c r="H3714" s="1409">
        <v>0</v>
      </c>
      <c r="I3714" s="173">
        <v>0</v>
      </c>
      <c r="J3714" s="174">
        <v>0</v>
      </c>
      <c r="K3714" s="1409">
        <v>0</v>
      </c>
      <c r="L3714" s="287">
        <f>I3714+J3714+K3714</f>
        <v>0</v>
      </c>
      <c r="M3714" s="12" t="str">
        <f t="shared" si="863"/>
        <v/>
      </c>
      <c r="N3714" s="13"/>
    </row>
    <row r="3715" spans="1:14" hidden="1">
      <c r="A3715" s="10"/>
      <c r="B3715" s="272">
        <v>200</v>
      </c>
      <c r="C3715" s="1851" t="s">
        <v>732</v>
      </c>
      <c r="D3715" s="1852"/>
      <c r="E3715" s="273">
        <f t="shared" ref="E3715:L3715" si="864">SUM(E3716:E3720)</f>
        <v>0</v>
      </c>
      <c r="F3715" s="274">
        <f t="shared" si="864"/>
        <v>0</v>
      </c>
      <c r="G3715" s="275">
        <f t="shared" si="864"/>
        <v>0</v>
      </c>
      <c r="H3715" s="276">
        <f>SUM(H3716:H3720)</f>
        <v>0</v>
      </c>
      <c r="I3715" s="274">
        <f t="shared" si="864"/>
        <v>0</v>
      </c>
      <c r="J3715" s="275">
        <f t="shared" si="864"/>
        <v>0</v>
      </c>
      <c r="K3715" s="276">
        <f t="shared" si="864"/>
        <v>0</v>
      </c>
      <c r="L3715" s="273">
        <f t="shared" si="864"/>
        <v>0</v>
      </c>
      <c r="M3715" s="12" t="str">
        <f t="shared" si="863"/>
        <v/>
      </c>
      <c r="N3715" s="13"/>
    </row>
    <row r="3716" spans="1:14" hidden="1">
      <c r="A3716" s="10"/>
      <c r="B3716" s="291"/>
      <c r="C3716" s="279">
        <v>201</v>
      </c>
      <c r="D3716" s="280" t="s">
        <v>733</v>
      </c>
      <c r="E3716" s="281">
        <f>F3716+G3716+H3716</f>
        <v>0</v>
      </c>
      <c r="F3716" s="152">
        <v>0</v>
      </c>
      <c r="G3716" s="153">
        <v>0</v>
      </c>
      <c r="H3716" s="1406">
        <v>0</v>
      </c>
      <c r="I3716" s="152">
        <v>0</v>
      </c>
      <c r="J3716" s="153">
        <v>0</v>
      </c>
      <c r="K3716" s="1406">
        <v>0</v>
      </c>
      <c r="L3716" s="281">
        <f>I3716+J3716+K3716</f>
        <v>0</v>
      </c>
      <c r="M3716" s="12" t="str">
        <f t="shared" si="863"/>
        <v/>
      </c>
      <c r="N3716" s="13"/>
    </row>
    <row r="3717" spans="1:14" hidden="1">
      <c r="A3717" s="10"/>
      <c r="B3717" s="292"/>
      <c r="C3717" s="293">
        <v>202</v>
      </c>
      <c r="D3717" s="294" t="s">
        <v>734</v>
      </c>
      <c r="E3717" s="295">
        <f>F3717+G3717+H3717</f>
        <v>0</v>
      </c>
      <c r="F3717" s="158">
        <v>0</v>
      </c>
      <c r="G3717" s="159">
        <v>0</v>
      </c>
      <c r="H3717" s="1408">
        <v>0</v>
      </c>
      <c r="I3717" s="158">
        <v>0</v>
      </c>
      <c r="J3717" s="159">
        <v>0</v>
      </c>
      <c r="K3717" s="1408">
        <v>0</v>
      </c>
      <c r="L3717" s="295">
        <f>I3717+J3717+K3717</f>
        <v>0</v>
      </c>
      <c r="M3717" s="12" t="str">
        <f t="shared" si="863"/>
        <v/>
      </c>
      <c r="N3717" s="13"/>
    </row>
    <row r="3718" spans="1:14" ht="31.5" hidden="1">
      <c r="A3718" s="10"/>
      <c r="B3718" s="299"/>
      <c r="C3718" s="293">
        <v>205</v>
      </c>
      <c r="D3718" s="294" t="s">
        <v>585</v>
      </c>
      <c r="E3718" s="295">
        <f>F3718+G3718+H3718</f>
        <v>0</v>
      </c>
      <c r="F3718" s="158">
        <v>0</v>
      </c>
      <c r="G3718" s="159">
        <v>0</v>
      </c>
      <c r="H3718" s="1408">
        <v>0</v>
      </c>
      <c r="I3718" s="158">
        <v>0</v>
      </c>
      <c r="J3718" s="159">
        <v>0</v>
      </c>
      <c r="K3718" s="1408">
        <v>0</v>
      </c>
      <c r="L3718" s="295">
        <f>I3718+J3718+K3718</f>
        <v>0</v>
      </c>
      <c r="M3718" s="12" t="str">
        <f t="shared" si="863"/>
        <v/>
      </c>
      <c r="N3718" s="13"/>
    </row>
    <row r="3719" spans="1:14" hidden="1">
      <c r="A3719" s="10"/>
      <c r="B3719" s="299"/>
      <c r="C3719" s="293">
        <v>208</v>
      </c>
      <c r="D3719" s="300" t="s">
        <v>586</v>
      </c>
      <c r="E3719" s="295">
        <f>F3719+G3719+H3719</f>
        <v>0</v>
      </c>
      <c r="F3719" s="158">
        <v>0</v>
      </c>
      <c r="G3719" s="159">
        <v>0</v>
      </c>
      <c r="H3719" s="1408">
        <v>0</v>
      </c>
      <c r="I3719" s="158">
        <v>0</v>
      </c>
      <c r="J3719" s="159">
        <v>0</v>
      </c>
      <c r="K3719" s="1408">
        <v>0</v>
      </c>
      <c r="L3719" s="295">
        <f>I3719+J3719+K3719</f>
        <v>0</v>
      </c>
      <c r="M3719" s="12" t="str">
        <f t="shared" si="863"/>
        <v/>
      </c>
      <c r="N3719" s="13"/>
    </row>
    <row r="3720" spans="1:14" hidden="1">
      <c r="A3720" s="10"/>
      <c r="B3720" s="291"/>
      <c r="C3720" s="285">
        <v>209</v>
      </c>
      <c r="D3720" s="301" t="s">
        <v>587</v>
      </c>
      <c r="E3720" s="287">
        <f>F3720+G3720+H3720</f>
        <v>0</v>
      </c>
      <c r="F3720" s="173">
        <v>0</v>
      </c>
      <c r="G3720" s="174">
        <v>0</v>
      </c>
      <c r="H3720" s="1409">
        <v>0</v>
      </c>
      <c r="I3720" s="173">
        <v>0</v>
      </c>
      <c r="J3720" s="174">
        <v>0</v>
      </c>
      <c r="K3720" s="1409">
        <v>0</v>
      </c>
      <c r="L3720" s="287">
        <f>I3720+J3720+K3720</f>
        <v>0</v>
      </c>
      <c r="M3720" s="12" t="str">
        <f t="shared" si="863"/>
        <v/>
      </c>
      <c r="N3720" s="13"/>
    </row>
    <row r="3721" spans="1:14" hidden="1">
      <c r="A3721" s="10"/>
      <c r="B3721" s="272">
        <v>500</v>
      </c>
      <c r="C3721" s="1861" t="s">
        <v>188</v>
      </c>
      <c r="D3721" s="1862"/>
      <c r="E3721" s="273">
        <f t="shared" ref="E3721:L3721" si="865">SUM(E3722:E3728)</f>
        <v>0</v>
      </c>
      <c r="F3721" s="274">
        <f t="shared" si="865"/>
        <v>0</v>
      </c>
      <c r="G3721" s="275">
        <f t="shared" si="865"/>
        <v>0</v>
      </c>
      <c r="H3721" s="276">
        <f>SUM(H3722:H3728)</f>
        <v>0</v>
      </c>
      <c r="I3721" s="274">
        <f t="shared" si="865"/>
        <v>0</v>
      </c>
      <c r="J3721" s="275">
        <f t="shared" si="865"/>
        <v>0</v>
      </c>
      <c r="K3721" s="276">
        <f t="shared" si="865"/>
        <v>0</v>
      </c>
      <c r="L3721" s="273">
        <f t="shared" si="865"/>
        <v>0</v>
      </c>
      <c r="M3721" s="12" t="str">
        <f t="shared" si="863"/>
        <v/>
      </c>
      <c r="N3721" s="13"/>
    </row>
    <row r="3722" spans="1:14" ht="18" hidden="1" customHeight="1">
      <c r="A3722" s="10"/>
      <c r="B3722" s="291"/>
      <c r="C3722" s="302">
        <v>551</v>
      </c>
      <c r="D3722" s="303" t="s">
        <v>189</v>
      </c>
      <c r="E3722" s="281">
        <f t="shared" ref="E3722:E3729" si="866">F3722+G3722+H3722</f>
        <v>0</v>
      </c>
      <c r="F3722" s="152">
        <v>0</v>
      </c>
      <c r="G3722" s="153">
        <v>0</v>
      </c>
      <c r="H3722" s="1406">
        <v>0</v>
      </c>
      <c r="I3722" s="152">
        <v>0</v>
      </c>
      <c r="J3722" s="153">
        <v>0</v>
      </c>
      <c r="K3722" s="1406">
        <v>0</v>
      </c>
      <c r="L3722" s="281">
        <f t="shared" ref="L3722:L3729" si="867">I3722+J3722+K3722</f>
        <v>0</v>
      </c>
      <c r="M3722" s="12" t="str">
        <f t="shared" si="863"/>
        <v/>
      </c>
      <c r="N3722" s="13"/>
    </row>
    <row r="3723" spans="1:14" hidden="1">
      <c r="A3723" s="10"/>
      <c r="B3723" s="291"/>
      <c r="C3723" s="304">
        <v>552</v>
      </c>
      <c r="D3723" s="305" t="s">
        <v>893</v>
      </c>
      <c r="E3723" s="295">
        <f t="shared" si="866"/>
        <v>0</v>
      </c>
      <c r="F3723" s="158">
        <v>0</v>
      </c>
      <c r="G3723" s="159">
        <v>0</v>
      </c>
      <c r="H3723" s="1408">
        <v>0</v>
      </c>
      <c r="I3723" s="158">
        <v>0</v>
      </c>
      <c r="J3723" s="159">
        <v>0</v>
      </c>
      <c r="K3723" s="1408">
        <v>0</v>
      </c>
      <c r="L3723" s="295">
        <f t="shared" si="867"/>
        <v>0</v>
      </c>
      <c r="M3723" s="12" t="str">
        <f t="shared" si="863"/>
        <v/>
      </c>
      <c r="N3723" s="13"/>
    </row>
    <row r="3724" spans="1:14" hidden="1">
      <c r="A3724" s="10"/>
      <c r="B3724" s="306"/>
      <c r="C3724" s="304">
        <v>558</v>
      </c>
      <c r="D3724" s="307" t="s">
        <v>855</v>
      </c>
      <c r="E3724" s="295">
        <f>F3724+G3724+H3724</f>
        <v>0</v>
      </c>
      <c r="F3724" s="484">
        <v>0</v>
      </c>
      <c r="G3724" s="485">
        <v>0</v>
      </c>
      <c r="H3724" s="160">
        <v>0</v>
      </c>
      <c r="I3724" s="484">
        <v>0</v>
      </c>
      <c r="J3724" s="485">
        <v>0</v>
      </c>
      <c r="K3724" s="160">
        <v>0</v>
      </c>
      <c r="L3724" s="295">
        <f>I3724+J3724+K3724</f>
        <v>0</v>
      </c>
      <c r="M3724" s="12" t="str">
        <f t="shared" si="863"/>
        <v/>
      </c>
      <c r="N3724" s="13"/>
    </row>
    <row r="3725" spans="1:14" hidden="1">
      <c r="A3725" s="10"/>
      <c r="B3725" s="306"/>
      <c r="C3725" s="304">
        <v>560</v>
      </c>
      <c r="D3725" s="307" t="s">
        <v>190</v>
      </c>
      <c r="E3725" s="295">
        <f t="shared" si="866"/>
        <v>0</v>
      </c>
      <c r="F3725" s="158">
        <v>0</v>
      </c>
      <c r="G3725" s="159">
        <v>0</v>
      </c>
      <c r="H3725" s="1408">
        <v>0</v>
      </c>
      <c r="I3725" s="158">
        <v>0</v>
      </c>
      <c r="J3725" s="159">
        <v>0</v>
      </c>
      <c r="K3725" s="1408">
        <v>0</v>
      </c>
      <c r="L3725" s="295">
        <f t="shared" si="867"/>
        <v>0</v>
      </c>
      <c r="M3725" s="12" t="str">
        <f t="shared" si="863"/>
        <v/>
      </c>
      <c r="N3725" s="13"/>
    </row>
    <row r="3726" spans="1:14" hidden="1">
      <c r="A3726" s="10"/>
      <c r="B3726" s="306"/>
      <c r="C3726" s="304">
        <v>580</v>
      </c>
      <c r="D3726" s="305" t="s">
        <v>191</v>
      </c>
      <c r="E3726" s="295">
        <f t="shared" si="866"/>
        <v>0</v>
      </c>
      <c r="F3726" s="158">
        <v>0</v>
      </c>
      <c r="G3726" s="159">
        <v>0</v>
      </c>
      <c r="H3726" s="1408">
        <v>0</v>
      </c>
      <c r="I3726" s="158">
        <v>0</v>
      </c>
      <c r="J3726" s="159">
        <v>0</v>
      </c>
      <c r="K3726" s="1408">
        <v>0</v>
      </c>
      <c r="L3726" s="295">
        <f t="shared" si="867"/>
        <v>0</v>
      </c>
      <c r="M3726" s="12" t="str">
        <f t="shared" si="863"/>
        <v/>
      </c>
      <c r="N3726" s="13"/>
    </row>
    <row r="3727" spans="1:14" hidden="1">
      <c r="A3727" s="10"/>
      <c r="B3727" s="291"/>
      <c r="C3727" s="304">
        <v>588</v>
      </c>
      <c r="D3727" s="305" t="s">
        <v>857</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863" t="s">
        <v>193</v>
      </c>
      <c r="D3729" s="1864"/>
      <c r="E3729" s="310">
        <f t="shared" si="866"/>
        <v>0</v>
      </c>
      <c r="F3729" s="1410"/>
      <c r="G3729" s="1411"/>
      <c r="H3729" s="1412"/>
      <c r="I3729" s="1410"/>
      <c r="J3729" s="1411"/>
      <c r="K3729" s="1412"/>
      <c r="L3729" s="310">
        <f t="shared" si="867"/>
        <v>0</v>
      </c>
      <c r="M3729" s="12" t="str">
        <f t="shared" si="863"/>
        <v/>
      </c>
      <c r="N3729" s="13"/>
    </row>
    <row r="3730" spans="1:14" hidden="1">
      <c r="A3730" s="23">
        <v>10</v>
      </c>
      <c r="B3730" s="272">
        <v>1000</v>
      </c>
      <c r="C3730" s="1851" t="s">
        <v>194</v>
      </c>
      <c r="D3730" s="1852"/>
      <c r="E3730" s="310">
        <f t="shared" ref="E3730:L3730" si="868">SUM(E3731:E3747)</f>
        <v>0</v>
      </c>
      <c r="F3730" s="274">
        <f t="shared" si="868"/>
        <v>0</v>
      </c>
      <c r="G3730" s="275">
        <f t="shared" si="868"/>
        <v>0</v>
      </c>
      <c r="H3730" s="276">
        <f>SUM(H3731:H3747)</f>
        <v>0</v>
      </c>
      <c r="I3730" s="274">
        <f t="shared" si="868"/>
        <v>0</v>
      </c>
      <c r="J3730" s="275">
        <f t="shared" si="868"/>
        <v>0</v>
      </c>
      <c r="K3730" s="276">
        <f t="shared" si="868"/>
        <v>0</v>
      </c>
      <c r="L3730" s="310">
        <f t="shared" si="868"/>
        <v>0</v>
      </c>
      <c r="M3730" s="12" t="str">
        <f t="shared" si="863"/>
        <v/>
      </c>
      <c r="N3730" s="13"/>
    </row>
    <row r="3731" spans="1:14" hidden="1">
      <c r="A3731" s="23">
        <v>15</v>
      </c>
      <c r="B3731" s="292"/>
      <c r="C3731" s="279">
        <v>1011</v>
      </c>
      <c r="D3731" s="311" t="s">
        <v>195</v>
      </c>
      <c r="E3731" s="281">
        <f t="shared" ref="E3731:E3747" si="869">F3731+G3731+H3731</f>
        <v>0</v>
      </c>
      <c r="F3731" s="152">
        <v>0</v>
      </c>
      <c r="G3731" s="153">
        <v>0</v>
      </c>
      <c r="H3731" s="1406">
        <v>0</v>
      </c>
      <c r="I3731" s="152">
        <v>0</v>
      </c>
      <c r="J3731" s="153">
        <v>0</v>
      </c>
      <c r="K3731" s="1406">
        <v>0</v>
      </c>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v>0</v>
      </c>
      <c r="G3732" s="159">
        <v>0</v>
      </c>
      <c r="H3732" s="1408">
        <v>0</v>
      </c>
      <c r="I3732" s="158">
        <v>0</v>
      </c>
      <c r="J3732" s="159">
        <v>0</v>
      </c>
      <c r="K3732" s="1408">
        <v>0</v>
      </c>
      <c r="L3732" s="295">
        <f t="shared" si="870"/>
        <v>0</v>
      </c>
      <c r="M3732" s="12" t="str">
        <f t="shared" si="863"/>
        <v/>
      </c>
      <c r="N3732" s="13"/>
    </row>
    <row r="3733" spans="1:14" hidden="1">
      <c r="A3733" s="23">
        <v>40</v>
      </c>
      <c r="B3733" s="292"/>
      <c r="C3733" s="293">
        <v>1013</v>
      </c>
      <c r="D3733" s="294" t="s">
        <v>197</v>
      </c>
      <c r="E3733" s="295">
        <f t="shared" si="869"/>
        <v>0</v>
      </c>
      <c r="F3733" s="158">
        <v>0</v>
      </c>
      <c r="G3733" s="159">
        <v>0</v>
      </c>
      <c r="H3733" s="1408">
        <v>0</v>
      </c>
      <c r="I3733" s="158">
        <v>0</v>
      </c>
      <c r="J3733" s="159">
        <v>0</v>
      </c>
      <c r="K3733" s="1408">
        <v>0</v>
      </c>
      <c r="L3733" s="295">
        <f t="shared" si="870"/>
        <v>0</v>
      </c>
      <c r="M3733" s="12" t="str">
        <f t="shared" si="863"/>
        <v/>
      </c>
      <c r="N3733" s="13"/>
    </row>
    <row r="3734" spans="1:14" hidden="1">
      <c r="A3734" s="23">
        <v>45</v>
      </c>
      <c r="B3734" s="292"/>
      <c r="C3734" s="293">
        <v>1014</v>
      </c>
      <c r="D3734" s="294" t="s">
        <v>198</v>
      </c>
      <c r="E3734" s="295">
        <f t="shared" si="869"/>
        <v>0</v>
      </c>
      <c r="F3734" s="158">
        <v>0</v>
      </c>
      <c r="G3734" s="159">
        <v>0</v>
      </c>
      <c r="H3734" s="1408">
        <v>0</v>
      </c>
      <c r="I3734" s="158">
        <v>0</v>
      </c>
      <c r="J3734" s="159">
        <v>0</v>
      </c>
      <c r="K3734" s="1408">
        <v>0</v>
      </c>
      <c r="L3734" s="295">
        <f t="shared" si="870"/>
        <v>0</v>
      </c>
      <c r="M3734" s="12" t="str">
        <f t="shared" si="863"/>
        <v/>
      </c>
      <c r="N3734" s="13"/>
    </row>
    <row r="3735" spans="1:14" hidden="1">
      <c r="A3735" s="23">
        <v>50</v>
      </c>
      <c r="B3735" s="292"/>
      <c r="C3735" s="293">
        <v>1015</v>
      </c>
      <c r="D3735" s="294" t="s">
        <v>199</v>
      </c>
      <c r="E3735" s="295">
        <f t="shared" si="869"/>
        <v>0</v>
      </c>
      <c r="F3735" s="158">
        <v>0</v>
      </c>
      <c r="G3735" s="159">
        <v>0</v>
      </c>
      <c r="H3735" s="1408">
        <v>0</v>
      </c>
      <c r="I3735" s="158">
        <v>0</v>
      </c>
      <c r="J3735" s="159">
        <v>0</v>
      </c>
      <c r="K3735" s="1408">
        <v>0</v>
      </c>
      <c r="L3735" s="295">
        <f t="shared" si="870"/>
        <v>0</v>
      </c>
      <c r="M3735" s="12" t="str">
        <f t="shared" si="863"/>
        <v/>
      </c>
      <c r="N3735" s="13"/>
    </row>
    <row r="3736" spans="1:14" hidden="1">
      <c r="A3736" s="23">
        <v>55</v>
      </c>
      <c r="B3736" s="292"/>
      <c r="C3736" s="312">
        <v>1016</v>
      </c>
      <c r="D3736" s="313" t="s">
        <v>200</v>
      </c>
      <c r="E3736" s="314">
        <f t="shared" si="869"/>
        <v>0</v>
      </c>
      <c r="F3736" s="164">
        <v>0</v>
      </c>
      <c r="G3736" s="165">
        <v>0</v>
      </c>
      <c r="H3736" s="1407">
        <v>0</v>
      </c>
      <c r="I3736" s="164">
        <v>0</v>
      </c>
      <c r="J3736" s="165">
        <v>0</v>
      </c>
      <c r="K3736" s="1407">
        <v>0</v>
      </c>
      <c r="L3736" s="314">
        <f t="shared" si="870"/>
        <v>0</v>
      </c>
      <c r="M3736" s="12" t="str">
        <f t="shared" si="863"/>
        <v/>
      </c>
      <c r="N3736" s="13"/>
    </row>
    <row r="3737" spans="1:14" hidden="1">
      <c r="A3737" s="23">
        <v>60</v>
      </c>
      <c r="B3737" s="278"/>
      <c r="C3737" s="318">
        <v>1020</v>
      </c>
      <c r="D3737" s="319" t="s">
        <v>201</v>
      </c>
      <c r="E3737" s="320">
        <f t="shared" si="869"/>
        <v>0</v>
      </c>
      <c r="F3737" s="450">
        <v>0</v>
      </c>
      <c r="G3737" s="451">
        <v>0</v>
      </c>
      <c r="H3737" s="1416">
        <v>0</v>
      </c>
      <c r="I3737" s="450">
        <v>0</v>
      </c>
      <c r="J3737" s="451">
        <v>0</v>
      </c>
      <c r="K3737" s="1416">
        <v>0</v>
      </c>
      <c r="L3737" s="320">
        <f t="shared" si="870"/>
        <v>0</v>
      </c>
      <c r="M3737" s="12" t="str">
        <f t="shared" si="863"/>
        <v/>
      </c>
      <c r="N3737" s="13"/>
    </row>
    <row r="3738" spans="1:14" hidden="1">
      <c r="A3738" s="22">
        <v>65</v>
      </c>
      <c r="B3738" s="292"/>
      <c r="C3738" s="324">
        <v>1030</v>
      </c>
      <c r="D3738" s="325" t="s">
        <v>202</v>
      </c>
      <c r="E3738" s="326">
        <f t="shared" si="869"/>
        <v>0</v>
      </c>
      <c r="F3738" s="445">
        <v>0</v>
      </c>
      <c r="G3738" s="446">
        <v>0</v>
      </c>
      <c r="H3738" s="1413">
        <v>0</v>
      </c>
      <c r="I3738" s="445">
        <v>0</v>
      </c>
      <c r="J3738" s="446">
        <v>0</v>
      </c>
      <c r="K3738" s="1413">
        <v>0</v>
      </c>
      <c r="L3738" s="326">
        <f t="shared" si="870"/>
        <v>0</v>
      </c>
      <c r="M3738" s="12" t="str">
        <f t="shared" si="863"/>
        <v/>
      </c>
      <c r="N3738" s="13"/>
    </row>
    <row r="3739" spans="1:14" hidden="1">
      <c r="A3739" s="23">
        <v>70</v>
      </c>
      <c r="B3739" s="292"/>
      <c r="C3739" s="318">
        <v>1051</v>
      </c>
      <c r="D3739" s="331" t="s">
        <v>203</v>
      </c>
      <c r="E3739" s="320">
        <f t="shared" si="869"/>
        <v>0</v>
      </c>
      <c r="F3739" s="450">
        <v>0</v>
      </c>
      <c r="G3739" s="451">
        <v>0</v>
      </c>
      <c r="H3739" s="1416">
        <v>0</v>
      </c>
      <c r="I3739" s="450">
        <v>0</v>
      </c>
      <c r="J3739" s="451">
        <v>0</v>
      </c>
      <c r="K3739" s="1416">
        <v>0</v>
      </c>
      <c r="L3739" s="320">
        <f t="shared" si="870"/>
        <v>0</v>
      </c>
      <c r="M3739" s="12" t="str">
        <f t="shared" si="863"/>
        <v/>
      </c>
      <c r="N3739" s="13"/>
    </row>
    <row r="3740" spans="1:14" hidden="1">
      <c r="A3740" s="23">
        <v>75</v>
      </c>
      <c r="B3740" s="292"/>
      <c r="C3740" s="293">
        <v>1052</v>
      </c>
      <c r="D3740" s="294" t="s">
        <v>204</v>
      </c>
      <c r="E3740" s="295">
        <f t="shared" si="869"/>
        <v>0</v>
      </c>
      <c r="F3740" s="158">
        <v>0</v>
      </c>
      <c r="G3740" s="159"/>
      <c r="H3740" s="1408"/>
      <c r="I3740" s="158">
        <v>0</v>
      </c>
      <c r="J3740" s="159"/>
      <c r="K3740" s="1408"/>
      <c r="L3740" s="295">
        <f t="shared" si="870"/>
        <v>0</v>
      </c>
      <c r="M3740" s="12" t="str">
        <f t="shared" si="863"/>
        <v/>
      </c>
      <c r="N3740" s="13"/>
    </row>
    <row r="3741" spans="1:14" hidden="1">
      <c r="A3741" s="23">
        <v>80</v>
      </c>
      <c r="B3741" s="292"/>
      <c r="C3741" s="324">
        <v>1053</v>
      </c>
      <c r="D3741" s="325" t="s">
        <v>858</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v>0</v>
      </c>
      <c r="G3742" s="451">
        <v>0</v>
      </c>
      <c r="H3742" s="1416">
        <v>0</v>
      </c>
      <c r="I3742" s="450">
        <v>0</v>
      </c>
      <c r="J3742" s="451">
        <v>0</v>
      </c>
      <c r="K3742" s="1416">
        <v>0</v>
      </c>
      <c r="L3742" s="320">
        <f t="shared" si="870"/>
        <v>0</v>
      </c>
      <c r="M3742" s="12" t="str">
        <f t="shared" si="863"/>
        <v/>
      </c>
      <c r="N3742" s="13"/>
    </row>
    <row r="3743" spans="1:14" hidden="1">
      <c r="A3743" s="23">
        <v>85</v>
      </c>
      <c r="B3743" s="292"/>
      <c r="C3743" s="324">
        <v>1063</v>
      </c>
      <c r="D3743" s="332" t="s">
        <v>786</v>
      </c>
      <c r="E3743" s="326">
        <f t="shared" si="869"/>
        <v>0</v>
      </c>
      <c r="F3743" s="445">
        <v>0</v>
      </c>
      <c r="G3743" s="446">
        <v>0</v>
      </c>
      <c r="H3743" s="1413">
        <v>0</v>
      </c>
      <c r="I3743" s="445">
        <v>0</v>
      </c>
      <c r="J3743" s="446">
        <v>0</v>
      </c>
      <c r="K3743" s="1413">
        <v>0</v>
      </c>
      <c r="L3743" s="326">
        <f t="shared" si="870"/>
        <v>0</v>
      </c>
      <c r="M3743" s="12" t="str">
        <f t="shared" si="863"/>
        <v/>
      </c>
      <c r="N3743" s="13"/>
    </row>
    <row r="3744" spans="1:14" hidden="1">
      <c r="A3744" s="23">
        <v>90</v>
      </c>
      <c r="B3744" s="292"/>
      <c r="C3744" s="333">
        <v>1069</v>
      </c>
      <c r="D3744" s="334" t="s">
        <v>206</v>
      </c>
      <c r="E3744" s="335">
        <f t="shared" si="869"/>
        <v>0</v>
      </c>
      <c r="F3744" s="589">
        <v>0</v>
      </c>
      <c r="G3744" s="590">
        <v>0</v>
      </c>
      <c r="H3744" s="1415">
        <v>0</v>
      </c>
      <c r="I3744" s="589">
        <v>0</v>
      </c>
      <c r="J3744" s="590">
        <v>0</v>
      </c>
      <c r="K3744" s="1415">
        <v>0</v>
      </c>
      <c r="L3744" s="335">
        <f t="shared" si="870"/>
        <v>0</v>
      </c>
      <c r="M3744" s="12" t="str">
        <f t="shared" si="863"/>
        <v/>
      </c>
      <c r="N3744" s="13"/>
    </row>
    <row r="3745" spans="1:14" hidden="1">
      <c r="A3745" s="23">
        <v>90</v>
      </c>
      <c r="B3745" s="278"/>
      <c r="C3745" s="318">
        <v>1091</v>
      </c>
      <c r="D3745" s="331" t="s">
        <v>894</v>
      </c>
      <c r="E3745" s="320">
        <f t="shared" si="869"/>
        <v>0</v>
      </c>
      <c r="F3745" s="450">
        <v>0</v>
      </c>
      <c r="G3745" s="451">
        <v>0</v>
      </c>
      <c r="H3745" s="1416">
        <v>0</v>
      </c>
      <c r="I3745" s="450">
        <v>0</v>
      </c>
      <c r="J3745" s="451">
        <v>0</v>
      </c>
      <c r="K3745" s="1416">
        <v>0</v>
      </c>
      <c r="L3745" s="320">
        <f t="shared" si="870"/>
        <v>0</v>
      </c>
      <c r="M3745" s="12" t="str">
        <f t="shared" si="863"/>
        <v/>
      </c>
      <c r="N3745" s="13"/>
    </row>
    <row r="3746" spans="1:14" hidden="1">
      <c r="A3746" s="22">
        <v>115</v>
      </c>
      <c r="B3746" s="292"/>
      <c r="C3746" s="293">
        <v>1092</v>
      </c>
      <c r="D3746" s="294" t="s">
        <v>298</v>
      </c>
      <c r="E3746" s="295">
        <f t="shared" si="869"/>
        <v>0</v>
      </c>
      <c r="F3746" s="158">
        <v>0</v>
      </c>
      <c r="G3746" s="159">
        <v>0</v>
      </c>
      <c r="H3746" s="1408">
        <v>0</v>
      </c>
      <c r="I3746" s="158">
        <v>0</v>
      </c>
      <c r="J3746" s="159">
        <v>0</v>
      </c>
      <c r="K3746" s="1408">
        <v>0</v>
      </c>
      <c r="L3746" s="295">
        <f t="shared" si="870"/>
        <v>0</v>
      </c>
      <c r="M3746" s="12" t="str">
        <f t="shared" si="863"/>
        <v/>
      </c>
      <c r="N3746" s="13"/>
    </row>
    <row r="3747" spans="1:14" hidden="1">
      <c r="A3747" s="22">
        <v>125</v>
      </c>
      <c r="B3747" s="292"/>
      <c r="C3747" s="285">
        <v>1098</v>
      </c>
      <c r="D3747" s="339" t="s">
        <v>207</v>
      </c>
      <c r="E3747" s="287">
        <f t="shared" si="869"/>
        <v>0</v>
      </c>
      <c r="F3747" s="173">
        <v>0</v>
      </c>
      <c r="G3747" s="174">
        <v>0</v>
      </c>
      <c r="H3747" s="1409">
        <v>0</v>
      </c>
      <c r="I3747" s="173">
        <v>0</v>
      </c>
      <c r="J3747" s="174">
        <v>0</v>
      </c>
      <c r="K3747" s="1409">
        <v>0</v>
      </c>
      <c r="L3747" s="287">
        <f t="shared" si="870"/>
        <v>0</v>
      </c>
      <c r="M3747" s="12" t="str">
        <f t="shared" si="863"/>
        <v/>
      </c>
      <c r="N3747" s="13"/>
    </row>
    <row r="3748" spans="1:14" hidden="1">
      <c r="A3748" s="23">
        <v>130</v>
      </c>
      <c r="B3748" s="272">
        <v>1900</v>
      </c>
      <c r="C3748" s="1845" t="s">
        <v>265</v>
      </c>
      <c r="D3748" s="1846"/>
      <c r="E3748" s="310">
        <f t="shared" ref="E3748:L3748" si="871">SUM(E3749:E3751)</f>
        <v>0</v>
      </c>
      <c r="F3748" s="274">
        <f t="shared" si="871"/>
        <v>0</v>
      </c>
      <c r="G3748" s="275">
        <f t="shared" si="871"/>
        <v>0</v>
      </c>
      <c r="H3748" s="276">
        <f>SUM(H3749:H3751)</f>
        <v>0</v>
      </c>
      <c r="I3748" s="274">
        <f t="shared" si="871"/>
        <v>0</v>
      </c>
      <c r="J3748" s="275">
        <f t="shared" si="871"/>
        <v>0</v>
      </c>
      <c r="K3748" s="276">
        <f t="shared" si="871"/>
        <v>0</v>
      </c>
      <c r="L3748" s="310">
        <f t="shared" si="871"/>
        <v>0</v>
      </c>
      <c r="M3748" s="12" t="str">
        <f t="shared" si="863"/>
        <v/>
      </c>
      <c r="N3748" s="13"/>
    </row>
    <row r="3749" spans="1:14" hidden="1">
      <c r="A3749" s="23">
        <v>135</v>
      </c>
      <c r="B3749" s="292"/>
      <c r="C3749" s="279">
        <v>1901</v>
      </c>
      <c r="D3749" s="340" t="s">
        <v>895</v>
      </c>
      <c r="E3749" s="281">
        <f>F3749+G3749+H3749</f>
        <v>0</v>
      </c>
      <c r="F3749" s="152">
        <v>0</v>
      </c>
      <c r="G3749" s="153">
        <v>0</v>
      </c>
      <c r="H3749" s="1406">
        <v>0</v>
      </c>
      <c r="I3749" s="152">
        <v>0</v>
      </c>
      <c r="J3749" s="153">
        <v>0</v>
      </c>
      <c r="K3749" s="1406">
        <v>0</v>
      </c>
      <c r="L3749" s="281">
        <f>I3749+J3749+K3749</f>
        <v>0</v>
      </c>
      <c r="M3749" s="12" t="str">
        <f t="shared" si="863"/>
        <v/>
      </c>
      <c r="N3749" s="13"/>
    </row>
    <row r="3750" spans="1:14" hidden="1">
      <c r="A3750" s="23">
        <v>140</v>
      </c>
      <c r="B3750" s="341"/>
      <c r="C3750" s="293">
        <v>1981</v>
      </c>
      <c r="D3750" s="342" t="s">
        <v>896</v>
      </c>
      <c r="E3750" s="295">
        <f>F3750+G3750+H3750</f>
        <v>0</v>
      </c>
      <c r="F3750" s="158">
        <v>0</v>
      </c>
      <c r="G3750" s="159">
        <v>0</v>
      </c>
      <c r="H3750" s="1408">
        <v>0</v>
      </c>
      <c r="I3750" s="158">
        <v>0</v>
      </c>
      <c r="J3750" s="159">
        <v>0</v>
      </c>
      <c r="K3750" s="1408">
        <v>0</v>
      </c>
      <c r="L3750" s="295">
        <f>I3750+J3750+K3750</f>
        <v>0</v>
      </c>
      <c r="M3750" s="12" t="str">
        <f t="shared" si="863"/>
        <v/>
      </c>
      <c r="N3750" s="13"/>
    </row>
    <row r="3751" spans="1:14" hidden="1">
      <c r="A3751" s="23">
        <v>145</v>
      </c>
      <c r="B3751" s="292"/>
      <c r="C3751" s="285">
        <v>1991</v>
      </c>
      <c r="D3751" s="343" t="s">
        <v>897</v>
      </c>
      <c r="E3751" s="287">
        <f>F3751+G3751+H3751</f>
        <v>0</v>
      </c>
      <c r="F3751" s="173"/>
      <c r="G3751" s="174">
        <v>0</v>
      </c>
      <c r="H3751" s="1409">
        <v>0</v>
      </c>
      <c r="I3751" s="173"/>
      <c r="J3751" s="174">
        <v>0</v>
      </c>
      <c r="K3751" s="1409">
        <v>0</v>
      </c>
      <c r="L3751" s="287">
        <f>I3751+J3751+K3751</f>
        <v>0</v>
      </c>
      <c r="M3751" s="12" t="str">
        <f t="shared" si="863"/>
        <v/>
      </c>
      <c r="N3751" s="13"/>
    </row>
    <row r="3752" spans="1:14" hidden="1">
      <c r="A3752" s="23">
        <v>150</v>
      </c>
      <c r="B3752" s="272">
        <v>2100</v>
      </c>
      <c r="C3752" s="1845" t="s">
        <v>707</v>
      </c>
      <c r="D3752" s="1846"/>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v>0</v>
      </c>
      <c r="G3753" s="153">
        <v>0</v>
      </c>
      <c r="H3753" s="1406">
        <v>0</v>
      </c>
      <c r="I3753" s="152">
        <v>0</v>
      </c>
      <c r="J3753" s="153">
        <v>0</v>
      </c>
      <c r="K3753" s="1406">
        <v>0</v>
      </c>
      <c r="L3753" s="281">
        <f>I3753+J3753+K3753</f>
        <v>0</v>
      </c>
      <c r="M3753" s="12" t="str">
        <f t="shared" si="863"/>
        <v/>
      </c>
      <c r="N3753" s="13"/>
    </row>
    <row r="3754" spans="1:14" hidden="1">
      <c r="A3754" s="23">
        <v>160</v>
      </c>
      <c r="B3754" s="341"/>
      <c r="C3754" s="293">
        <v>2120</v>
      </c>
      <c r="D3754" s="300" t="s">
        <v>209</v>
      </c>
      <c r="E3754" s="295">
        <f>F3754+G3754+H3754</f>
        <v>0</v>
      </c>
      <c r="F3754" s="158">
        <v>0</v>
      </c>
      <c r="G3754" s="159">
        <v>0</v>
      </c>
      <c r="H3754" s="1408">
        <v>0</v>
      </c>
      <c r="I3754" s="158">
        <v>0</v>
      </c>
      <c r="J3754" s="159">
        <v>0</v>
      </c>
      <c r="K3754" s="1408">
        <v>0</v>
      </c>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v>0</v>
      </c>
      <c r="G3757" s="174">
        <v>0</v>
      </c>
      <c r="H3757" s="1409">
        <v>0</v>
      </c>
      <c r="I3757" s="173">
        <v>0</v>
      </c>
      <c r="J3757" s="174">
        <v>0</v>
      </c>
      <c r="K3757" s="1409">
        <v>0</v>
      </c>
      <c r="L3757" s="287">
        <f>I3757+J3757+K3757</f>
        <v>0</v>
      </c>
      <c r="M3757" s="12" t="str">
        <f t="shared" si="863"/>
        <v/>
      </c>
      <c r="N3757" s="13"/>
    </row>
    <row r="3758" spans="1:14" hidden="1">
      <c r="A3758" s="23">
        <v>185</v>
      </c>
      <c r="B3758" s="272">
        <v>2200</v>
      </c>
      <c r="C3758" s="1845" t="s">
        <v>213</v>
      </c>
      <c r="D3758" s="1846"/>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299</v>
      </c>
      <c r="E3759" s="281">
        <f>F3759+G3759+H3759</f>
        <v>0</v>
      </c>
      <c r="F3759" s="152">
        <v>0</v>
      </c>
      <c r="G3759" s="153">
        <v>0</v>
      </c>
      <c r="H3759" s="1406">
        <v>0</v>
      </c>
      <c r="I3759" s="152">
        <v>0</v>
      </c>
      <c r="J3759" s="153">
        <v>0</v>
      </c>
      <c r="K3759" s="1406">
        <v>0</v>
      </c>
      <c r="L3759" s="281">
        <f>I3759+J3759+K3759</f>
        <v>0</v>
      </c>
      <c r="M3759" s="12" t="str">
        <f t="shared" si="863"/>
        <v/>
      </c>
      <c r="N3759" s="13"/>
    </row>
    <row r="3760" spans="1:14" hidden="1">
      <c r="A3760" s="23">
        <v>200</v>
      </c>
      <c r="B3760" s="292"/>
      <c r="C3760" s="285">
        <v>2224</v>
      </c>
      <c r="D3760" s="286" t="s">
        <v>214</v>
      </c>
      <c r="E3760" s="287">
        <f>F3760+G3760+H3760</f>
        <v>0</v>
      </c>
      <c r="F3760" s="173">
        <v>0</v>
      </c>
      <c r="G3760" s="174">
        <v>0</v>
      </c>
      <c r="H3760" s="1409">
        <v>0</v>
      </c>
      <c r="I3760" s="173">
        <v>0</v>
      </c>
      <c r="J3760" s="174">
        <v>0</v>
      </c>
      <c r="K3760" s="1409">
        <v>0</v>
      </c>
      <c r="L3760" s="287">
        <f>I3760+J3760+K3760</f>
        <v>0</v>
      </c>
      <c r="M3760" s="12" t="str">
        <f t="shared" si="863"/>
        <v/>
      </c>
      <c r="N3760" s="13"/>
    </row>
    <row r="3761" spans="1:14" hidden="1">
      <c r="A3761" s="23">
        <v>200</v>
      </c>
      <c r="B3761" s="272">
        <v>2500</v>
      </c>
      <c r="C3761" s="1845" t="s">
        <v>215</v>
      </c>
      <c r="D3761" s="1846"/>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849" t="s">
        <v>216</v>
      </c>
      <c r="D3762" s="1850"/>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849" t="s">
        <v>217</v>
      </c>
      <c r="D3763" s="1850"/>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849" t="s">
        <v>1643</v>
      </c>
      <c r="D3764" s="1850"/>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2078</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2079</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2080</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845" t="s">
        <v>218</v>
      </c>
      <c r="D3768" s="1846"/>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1935</v>
      </c>
      <c r="E3769" s="281">
        <f>F3769+G3769+H3769</f>
        <v>0</v>
      </c>
      <c r="F3769" s="152">
        <v>0</v>
      </c>
      <c r="G3769" s="153"/>
      <c r="H3769" s="1406"/>
      <c r="I3769" s="152">
        <v>0</v>
      </c>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1954</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1985</v>
      </c>
      <c r="D3777" s="1759"/>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701</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2081</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1996</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845" t="s">
        <v>227</v>
      </c>
      <c r="D3783" s="1846"/>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845" t="s">
        <v>228</v>
      </c>
      <c r="D3784" s="1846"/>
      <c r="E3784" s="310">
        <f t="shared" si="880"/>
        <v>0</v>
      </c>
      <c r="F3784" s="1410">
        <v>0</v>
      </c>
      <c r="G3784" s="1411">
        <v>0</v>
      </c>
      <c r="H3784" s="1412">
        <v>0</v>
      </c>
      <c r="I3784" s="1410">
        <v>0</v>
      </c>
      <c r="J3784" s="1411">
        <v>0</v>
      </c>
      <c r="K3784" s="1412">
        <v>0</v>
      </c>
      <c r="L3784" s="310">
        <f t="shared" si="881"/>
        <v>0</v>
      </c>
      <c r="M3784" s="12" t="str">
        <f t="shared" si="879"/>
        <v/>
      </c>
      <c r="N3784" s="13"/>
    </row>
    <row r="3785" spans="1:14" hidden="1">
      <c r="A3785" s="22">
        <v>350</v>
      </c>
      <c r="B3785" s="272">
        <v>4100</v>
      </c>
      <c r="C3785" s="1845" t="s">
        <v>229</v>
      </c>
      <c r="D3785" s="1846"/>
      <c r="E3785" s="310">
        <f t="shared" si="880"/>
        <v>0</v>
      </c>
      <c r="F3785" s="1459">
        <v>0</v>
      </c>
      <c r="G3785" s="1459">
        <v>0</v>
      </c>
      <c r="H3785" s="1460">
        <v>0</v>
      </c>
      <c r="I3785" s="1606">
        <v>0</v>
      </c>
      <c r="J3785" s="1459">
        <v>0</v>
      </c>
      <c r="K3785" s="1459">
        <v>0</v>
      </c>
      <c r="L3785" s="310">
        <f t="shared" si="881"/>
        <v>0</v>
      </c>
      <c r="M3785" s="12" t="str">
        <f t="shared" si="879"/>
        <v/>
      </c>
      <c r="N3785" s="13"/>
    </row>
    <row r="3786" spans="1:14" hidden="1">
      <c r="A3786" s="23">
        <v>355</v>
      </c>
      <c r="B3786" s="272">
        <v>4200</v>
      </c>
      <c r="C3786" s="1845" t="s">
        <v>230</v>
      </c>
      <c r="D3786" s="1846"/>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v>0</v>
      </c>
      <c r="G3789" s="159">
        <v>0</v>
      </c>
      <c r="H3789" s="1408">
        <v>0</v>
      </c>
      <c r="I3789" s="158">
        <v>0</v>
      </c>
      <c r="J3789" s="159">
        <v>0</v>
      </c>
      <c r="K3789" s="1408">
        <v>0</v>
      </c>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v>0</v>
      </c>
      <c r="G3792" s="174">
        <v>0</v>
      </c>
      <c r="H3792" s="1409">
        <v>0</v>
      </c>
      <c r="I3792" s="173">
        <v>0</v>
      </c>
      <c r="J3792" s="174">
        <v>0</v>
      </c>
      <c r="K3792" s="1409">
        <v>0</v>
      </c>
      <c r="L3792" s="287">
        <f t="shared" si="884"/>
        <v>0</v>
      </c>
      <c r="M3792" s="12" t="str">
        <f t="shared" si="879"/>
        <v/>
      </c>
      <c r="N3792" s="13"/>
    </row>
    <row r="3793" spans="1:14" hidden="1">
      <c r="A3793" s="23">
        <v>395</v>
      </c>
      <c r="B3793" s="272">
        <v>4300</v>
      </c>
      <c r="C3793" s="1845" t="s">
        <v>1644</v>
      </c>
      <c r="D3793" s="1846"/>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v>0</v>
      </c>
      <c r="G3794" s="153">
        <v>0</v>
      </c>
      <c r="H3794" s="1406">
        <v>0</v>
      </c>
      <c r="I3794" s="152">
        <v>0</v>
      </c>
      <c r="J3794" s="153">
        <v>0</v>
      </c>
      <c r="K3794" s="1406">
        <v>0</v>
      </c>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845" t="s">
        <v>1641</v>
      </c>
      <c r="D3797" s="1846"/>
      <c r="E3797" s="310">
        <f t="shared" si="886"/>
        <v>0</v>
      </c>
      <c r="F3797" s="1410">
        <v>0</v>
      </c>
      <c r="G3797" s="1411">
        <v>0</v>
      </c>
      <c r="H3797" s="1412">
        <v>0</v>
      </c>
      <c r="I3797" s="1410">
        <v>0</v>
      </c>
      <c r="J3797" s="1411">
        <v>0</v>
      </c>
      <c r="K3797" s="1412">
        <v>0</v>
      </c>
      <c r="L3797" s="310">
        <f t="shared" si="887"/>
        <v>0</v>
      </c>
      <c r="M3797" s="12" t="str">
        <f t="shared" si="879"/>
        <v/>
      </c>
      <c r="N3797" s="13"/>
    </row>
    <row r="3798" spans="1:14" hidden="1">
      <c r="A3798" s="14">
        <v>401</v>
      </c>
      <c r="B3798" s="272">
        <v>4500</v>
      </c>
      <c r="C3798" s="1845" t="s">
        <v>1642</v>
      </c>
      <c r="D3798" s="1846"/>
      <c r="E3798" s="310">
        <f t="shared" si="886"/>
        <v>0</v>
      </c>
      <c r="F3798" s="1410">
        <v>0</v>
      </c>
      <c r="G3798" s="1411">
        <v>0</v>
      </c>
      <c r="H3798" s="1412">
        <v>0</v>
      </c>
      <c r="I3798" s="1410">
        <v>0</v>
      </c>
      <c r="J3798" s="1411">
        <v>0</v>
      </c>
      <c r="K3798" s="1412">
        <v>0</v>
      </c>
      <c r="L3798" s="310">
        <f t="shared" si="887"/>
        <v>0</v>
      </c>
      <c r="M3798" s="12" t="str">
        <f t="shared" si="879"/>
        <v/>
      </c>
      <c r="N3798" s="13"/>
    </row>
    <row r="3799" spans="1:14" hidden="1">
      <c r="A3799" s="40">
        <v>404</v>
      </c>
      <c r="B3799" s="272">
        <v>4600</v>
      </c>
      <c r="C3799" s="1849" t="s">
        <v>240</v>
      </c>
      <c r="D3799" s="1850"/>
      <c r="E3799" s="310">
        <f t="shared" si="886"/>
        <v>0</v>
      </c>
      <c r="F3799" s="1410">
        <v>0</v>
      </c>
      <c r="G3799" s="1411">
        <v>0</v>
      </c>
      <c r="H3799" s="1412">
        <v>0</v>
      </c>
      <c r="I3799" s="1410">
        <v>0</v>
      </c>
      <c r="J3799" s="1411">
        <v>0</v>
      </c>
      <c r="K3799" s="1412">
        <v>0</v>
      </c>
      <c r="L3799" s="310">
        <f t="shared" si="887"/>
        <v>0</v>
      </c>
      <c r="M3799" s="12" t="str">
        <f t="shared" si="879"/>
        <v/>
      </c>
      <c r="N3799" s="13"/>
    </row>
    <row r="3800" spans="1:14" hidden="1">
      <c r="A3800" s="40">
        <v>404</v>
      </c>
      <c r="B3800" s="272">
        <v>4900</v>
      </c>
      <c r="C3800" s="1845" t="s">
        <v>266</v>
      </c>
      <c r="D3800" s="1846"/>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267</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268</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843" t="s">
        <v>241</v>
      </c>
      <c r="D3803" s="1844"/>
      <c r="E3803" s="310">
        <f>F3803+G3803+H3803</f>
        <v>0</v>
      </c>
      <c r="F3803" s="1410">
        <v>0</v>
      </c>
      <c r="G3803" s="1411">
        <v>0</v>
      </c>
      <c r="H3803" s="1412">
        <v>0</v>
      </c>
      <c r="I3803" s="1410">
        <v>0</v>
      </c>
      <c r="J3803" s="1411">
        <v>0</v>
      </c>
      <c r="K3803" s="1412">
        <v>0</v>
      </c>
      <c r="L3803" s="310">
        <f>I3803+J3803+K3803</f>
        <v>0</v>
      </c>
      <c r="M3803" s="12" t="str">
        <f t="shared" si="879"/>
        <v/>
      </c>
      <c r="N3803" s="13"/>
    </row>
    <row r="3804" spans="1:14" hidden="1">
      <c r="A3804" s="23">
        <v>500</v>
      </c>
      <c r="B3804" s="365">
        <v>5200</v>
      </c>
      <c r="C3804" s="1843" t="s">
        <v>242</v>
      </c>
      <c r="D3804" s="1844"/>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v>0</v>
      </c>
      <c r="G3805" s="153">
        <v>0</v>
      </c>
      <c r="H3805" s="1406">
        <v>0</v>
      </c>
      <c r="I3805" s="152">
        <v>0</v>
      </c>
      <c r="J3805" s="153">
        <v>0</v>
      </c>
      <c r="K3805" s="1406">
        <v>0</v>
      </c>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v>0</v>
      </c>
      <c r="G3806" s="159">
        <v>0</v>
      </c>
      <c r="H3806" s="1408">
        <v>0</v>
      </c>
      <c r="I3806" s="158">
        <v>0</v>
      </c>
      <c r="J3806" s="159">
        <v>0</v>
      </c>
      <c r="K3806" s="1408">
        <v>0</v>
      </c>
      <c r="L3806" s="295">
        <f t="shared" si="891"/>
        <v>0</v>
      </c>
      <c r="M3806" s="12" t="str">
        <f t="shared" si="879"/>
        <v/>
      </c>
      <c r="N3806" s="13"/>
    </row>
    <row r="3807" spans="1:14" hidden="1">
      <c r="A3807" s="23">
        <v>515</v>
      </c>
      <c r="B3807" s="366"/>
      <c r="C3807" s="369">
        <v>5203</v>
      </c>
      <c r="D3807" s="370" t="s">
        <v>608</v>
      </c>
      <c r="E3807" s="295">
        <f t="shared" si="890"/>
        <v>0</v>
      </c>
      <c r="F3807" s="158">
        <v>0</v>
      </c>
      <c r="G3807" s="159">
        <v>0</v>
      </c>
      <c r="H3807" s="1408">
        <v>0</v>
      </c>
      <c r="I3807" s="158">
        <v>0</v>
      </c>
      <c r="J3807" s="159">
        <v>0</v>
      </c>
      <c r="K3807" s="1408">
        <v>0</v>
      </c>
      <c r="L3807" s="295">
        <f t="shared" si="891"/>
        <v>0</v>
      </c>
      <c r="M3807" s="12" t="str">
        <f t="shared" si="879"/>
        <v/>
      </c>
      <c r="N3807" s="13"/>
    </row>
    <row r="3808" spans="1:14" hidden="1">
      <c r="A3808" s="23">
        <v>520</v>
      </c>
      <c r="B3808" s="366"/>
      <c r="C3808" s="369">
        <v>5204</v>
      </c>
      <c r="D3808" s="370" t="s">
        <v>609</v>
      </c>
      <c r="E3808" s="295">
        <f t="shared" si="890"/>
        <v>0</v>
      </c>
      <c r="F3808" s="158">
        <v>0</v>
      </c>
      <c r="G3808" s="159">
        <v>0</v>
      </c>
      <c r="H3808" s="1408">
        <v>0</v>
      </c>
      <c r="I3808" s="158">
        <v>0</v>
      </c>
      <c r="J3808" s="159">
        <v>0</v>
      </c>
      <c r="K3808" s="1408">
        <v>0</v>
      </c>
      <c r="L3808" s="295">
        <f t="shared" si="891"/>
        <v>0</v>
      </c>
      <c r="M3808" s="12" t="str">
        <f t="shared" si="879"/>
        <v/>
      </c>
      <c r="N3808" s="13"/>
    </row>
    <row r="3809" spans="1:14" hidden="1">
      <c r="A3809" s="23">
        <v>525</v>
      </c>
      <c r="B3809" s="366"/>
      <c r="C3809" s="369">
        <v>5205</v>
      </c>
      <c r="D3809" s="370" t="s">
        <v>610</v>
      </c>
      <c r="E3809" s="295">
        <f t="shared" si="890"/>
        <v>0</v>
      </c>
      <c r="F3809" s="158">
        <v>0</v>
      </c>
      <c r="G3809" s="159">
        <v>0</v>
      </c>
      <c r="H3809" s="1408">
        <v>0</v>
      </c>
      <c r="I3809" s="158">
        <v>0</v>
      </c>
      <c r="J3809" s="159">
        <v>0</v>
      </c>
      <c r="K3809" s="1408">
        <v>0</v>
      </c>
      <c r="L3809" s="295">
        <f t="shared" si="891"/>
        <v>0</v>
      </c>
      <c r="M3809" s="12" t="str">
        <f t="shared" si="879"/>
        <v/>
      </c>
      <c r="N3809" s="13"/>
    </row>
    <row r="3810" spans="1:14" hidden="1">
      <c r="A3810" s="22">
        <v>635</v>
      </c>
      <c r="B3810" s="366"/>
      <c r="C3810" s="369">
        <v>5206</v>
      </c>
      <c r="D3810" s="370" t="s">
        <v>611</v>
      </c>
      <c r="E3810" s="295">
        <f t="shared" si="890"/>
        <v>0</v>
      </c>
      <c r="F3810" s="158">
        <v>0</v>
      </c>
      <c r="G3810" s="159">
        <v>0</v>
      </c>
      <c r="H3810" s="1408">
        <v>0</v>
      </c>
      <c r="I3810" s="158">
        <v>0</v>
      </c>
      <c r="J3810" s="159">
        <v>0</v>
      </c>
      <c r="K3810" s="1408">
        <v>0</v>
      </c>
      <c r="L3810" s="295">
        <f t="shared" si="891"/>
        <v>0</v>
      </c>
      <c r="M3810" s="12" t="str">
        <f t="shared" si="879"/>
        <v/>
      </c>
      <c r="N3810" s="13"/>
    </row>
    <row r="3811" spans="1:14" hidden="1">
      <c r="A3811" s="23">
        <v>640</v>
      </c>
      <c r="B3811" s="366"/>
      <c r="C3811" s="371">
        <v>5219</v>
      </c>
      <c r="D3811" s="372" t="s">
        <v>612</v>
      </c>
      <c r="E3811" s="287">
        <f t="shared" si="890"/>
        <v>0</v>
      </c>
      <c r="F3811" s="173">
        <v>0</v>
      </c>
      <c r="G3811" s="174">
        <v>0</v>
      </c>
      <c r="H3811" s="1409">
        <v>0</v>
      </c>
      <c r="I3811" s="173">
        <v>0</v>
      </c>
      <c r="J3811" s="174">
        <v>0</v>
      </c>
      <c r="K3811" s="1409">
        <v>0</v>
      </c>
      <c r="L3811" s="287">
        <f t="shared" si="891"/>
        <v>0</v>
      </c>
      <c r="M3811" s="12" t="str">
        <f t="shared" si="879"/>
        <v/>
      </c>
      <c r="N3811" s="13"/>
    </row>
    <row r="3812" spans="1:14" hidden="1">
      <c r="A3812" s="23">
        <v>645</v>
      </c>
      <c r="B3812" s="365">
        <v>5300</v>
      </c>
      <c r="C3812" s="1843" t="s">
        <v>613</v>
      </c>
      <c r="D3812" s="1844"/>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300</v>
      </c>
      <c r="E3813" s="281">
        <f>F3813+G3813+H3813</f>
        <v>0</v>
      </c>
      <c r="F3813" s="152">
        <v>0</v>
      </c>
      <c r="G3813" s="153">
        <v>0</v>
      </c>
      <c r="H3813" s="1406">
        <v>0</v>
      </c>
      <c r="I3813" s="152">
        <v>0</v>
      </c>
      <c r="J3813" s="153">
        <v>0</v>
      </c>
      <c r="K3813" s="1406">
        <v>0</v>
      </c>
      <c r="L3813" s="281">
        <f>I3813+J3813+K3813</f>
        <v>0</v>
      </c>
      <c r="M3813" s="12" t="str">
        <f t="shared" si="879"/>
        <v/>
      </c>
      <c r="N3813" s="13"/>
    </row>
    <row r="3814" spans="1:14" hidden="1">
      <c r="A3814" s="22">
        <v>655</v>
      </c>
      <c r="B3814" s="366"/>
      <c r="C3814" s="371">
        <v>5309</v>
      </c>
      <c r="D3814" s="372" t="s">
        <v>614</v>
      </c>
      <c r="E3814" s="287">
        <f>F3814+G3814+H3814</f>
        <v>0</v>
      </c>
      <c r="F3814" s="173">
        <v>0</v>
      </c>
      <c r="G3814" s="174">
        <v>0</v>
      </c>
      <c r="H3814" s="1409">
        <v>0</v>
      </c>
      <c r="I3814" s="173">
        <v>0</v>
      </c>
      <c r="J3814" s="174">
        <v>0</v>
      </c>
      <c r="K3814" s="1409">
        <v>0</v>
      </c>
      <c r="L3814" s="287">
        <f>I3814+J3814+K3814</f>
        <v>0</v>
      </c>
      <c r="M3814" s="12" t="str">
        <f t="shared" si="879"/>
        <v/>
      </c>
      <c r="N3814" s="13"/>
    </row>
    <row r="3815" spans="1:14" hidden="1">
      <c r="A3815" s="22">
        <v>665</v>
      </c>
      <c r="B3815" s="365">
        <v>5400</v>
      </c>
      <c r="C3815" s="1843" t="s">
        <v>671</v>
      </c>
      <c r="D3815" s="1844"/>
      <c r="E3815" s="310">
        <f>F3815+G3815+H3815</f>
        <v>0</v>
      </c>
      <c r="F3815" s="1410"/>
      <c r="G3815" s="1411">
        <v>0</v>
      </c>
      <c r="H3815" s="1412">
        <v>0</v>
      </c>
      <c r="I3815" s="1410">
        <v>0</v>
      </c>
      <c r="J3815" s="1411"/>
      <c r="K3815" s="1412">
        <v>0</v>
      </c>
      <c r="L3815" s="310">
        <f>I3815+J3815+K3815</f>
        <v>0</v>
      </c>
      <c r="M3815" s="12" t="str">
        <f t="shared" si="879"/>
        <v/>
      </c>
      <c r="N3815" s="13"/>
    </row>
    <row r="3816" spans="1:14" hidden="1">
      <c r="A3816" s="22">
        <v>675</v>
      </c>
      <c r="B3816" s="272">
        <v>5500</v>
      </c>
      <c r="C3816" s="1845" t="s">
        <v>672</v>
      </c>
      <c r="D3816" s="1846"/>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673</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674</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675</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676</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847" t="s">
        <v>898</v>
      </c>
      <c r="D3821" s="1848"/>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677</v>
      </c>
      <c r="E3822" s="281">
        <f>F3822+G3822+H3822</f>
        <v>0</v>
      </c>
      <c r="F3822" s="1459">
        <v>0</v>
      </c>
      <c r="G3822" s="1459">
        <v>0</v>
      </c>
      <c r="H3822" s="1460">
        <v>0</v>
      </c>
      <c r="I3822" s="1606">
        <v>0</v>
      </c>
      <c r="J3822" s="1459">
        <v>0</v>
      </c>
      <c r="K3822" s="1459">
        <v>0</v>
      </c>
      <c r="L3822" s="281">
        <f>I3822+J3822+K3822</f>
        <v>0</v>
      </c>
      <c r="M3822" s="12" t="str">
        <f t="shared" si="879"/>
        <v/>
      </c>
      <c r="N3822" s="13"/>
    </row>
    <row r="3823" spans="1:14" hidden="1">
      <c r="A3823" s="23">
        <v>720</v>
      </c>
      <c r="B3823" s="366"/>
      <c r="C3823" s="373">
        <v>5702</v>
      </c>
      <c r="D3823" s="374" t="s">
        <v>678</v>
      </c>
      <c r="E3823" s="314">
        <f>F3823+G3823+H3823</f>
        <v>0</v>
      </c>
      <c r="F3823" s="1459">
        <v>0</v>
      </c>
      <c r="G3823" s="1459">
        <v>0</v>
      </c>
      <c r="H3823" s="1460">
        <v>0</v>
      </c>
      <c r="I3823" s="1606">
        <v>0</v>
      </c>
      <c r="J3823" s="1459">
        <v>0</v>
      </c>
      <c r="K3823" s="1459">
        <v>0</v>
      </c>
      <c r="L3823" s="314">
        <f>I3823+J3823+K3823</f>
        <v>0</v>
      </c>
      <c r="M3823" s="12" t="str">
        <f t="shared" si="879"/>
        <v/>
      </c>
      <c r="N3823" s="13"/>
    </row>
    <row r="3824" spans="1:14" hidden="1">
      <c r="A3824" s="23">
        <v>725</v>
      </c>
      <c r="B3824" s="292"/>
      <c r="C3824" s="375">
        <v>4071</v>
      </c>
      <c r="D3824" s="376" t="s">
        <v>679</v>
      </c>
      <c r="E3824" s="377">
        <f>F3824+G3824+H3824</f>
        <v>0</v>
      </c>
      <c r="F3824" s="1459">
        <v>0</v>
      </c>
      <c r="G3824" s="1459">
        <v>0</v>
      </c>
      <c r="H3824" s="1460">
        <v>0</v>
      </c>
      <c r="I3824" s="1606">
        <v>0</v>
      </c>
      <c r="J3824" s="1459">
        <v>0</v>
      </c>
      <c r="K3824" s="1459">
        <v>0</v>
      </c>
      <c r="L3824" s="377">
        <f>I3824+J3824+K3824</f>
        <v>0</v>
      </c>
      <c r="M3824" s="12" t="str">
        <f t="shared" si="879"/>
        <v/>
      </c>
      <c r="N3824" s="13"/>
    </row>
    <row r="3825" spans="1:14" hidden="1">
      <c r="A3825" s="23">
        <v>730</v>
      </c>
      <c r="B3825" s="571"/>
      <c r="C3825" s="1841" t="s">
        <v>680</v>
      </c>
      <c r="D3825" s="1842"/>
      <c r="E3825" s="1426"/>
      <c r="F3825" s="1426"/>
      <c r="G3825" s="1426"/>
      <c r="H3825" s="1426"/>
      <c r="I3825" s="1426"/>
      <c r="J3825" s="1426"/>
      <c r="K3825" s="1426"/>
      <c r="L3825" s="1427"/>
      <c r="M3825" s="12" t="str">
        <f t="shared" si="879"/>
        <v/>
      </c>
      <c r="N3825" s="13"/>
    </row>
    <row r="3826" spans="1:14" hidden="1">
      <c r="A3826" s="23">
        <v>735</v>
      </c>
      <c r="B3826" s="381">
        <v>98</v>
      </c>
      <c r="C3826" s="1841" t="s">
        <v>680</v>
      </c>
      <c r="D3826" s="1842"/>
      <c r="E3826" s="382">
        <f>F3826+G3826+H3826</f>
        <v>0</v>
      </c>
      <c r="F3826" s="1417"/>
      <c r="G3826" s="1418"/>
      <c r="H3826" s="1419"/>
      <c r="I3826" s="1448">
        <v>0</v>
      </c>
      <c r="J3826" s="1449">
        <v>0</v>
      </c>
      <c r="K3826" s="1450">
        <v>0</v>
      </c>
      <c r="L3826" s="382">
        <f>I3826+J3826+K3826</f>
        <v>0</v>
      </c>
      <c r="M3826" s="12" t="str">
        <f t="shared" si="879"/>
        <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hidden="1" thickBot="1">
      <c r="A3830" s="23">
        <v>755</v>
      </c>
      <c r="B3830" s="1451"/>
      <c r="C3830" s="393" t="s">
        <v>726</v>
      </c>
      <c r="D3830" s="1420">
        <f>+B3830</f>
        <v>0</v>
      </c>
      <c r="E3830" s="395">
        <f t="shared" ref="E3830:L3830" si="894">SUM(E3712,E3715,E3721,E3729,E3730,E3748,E3752,E3758,E3761,E3762,E3763,E3764,E3768,E3777,E3783,E3784,E3785,E3786,E3793,E3797,E3798,E3799,E3800,E3803,E3804,E3812,E3815,E3816,E3821)+E3826</f>
        <v>0</v>
      </c>
      <c r="F3830" s="396">
        <f t="shared" si="894"/>
        <v>0</v>
      </c>
      <c r="G3830" s="397">
        <f t="shared" si="894"/>
        <v>0</v>
      </c>
      <c r="H3830" s="398">
        <f t="shared" si="894"/>
        <v>0</v>
      </c>
      <c r="I3830" s="396">
        <f t="shared" si="894"/>
        <v>0</v>
      </c>
      <c r="J3830" s="397">
        <f t="shared" si="894"/>
        <v>0</v>
      </c>
      <c r="K3830" s="398">
        <f t="shared" si="894"/>
        <v>0</v>
      </c>
      <c r="L3830" s="395">
        <f t="shared" si="894"/>
        <v>0</v>
      </c>
      <c r="M3830" s="1652" t="str">
        <f t="shared" si="879"/>
        <v/>
      </c>
      <c r="N3830" s="65"/>
    </row>
    <row r="3831" spans="1:14" ht="18.75" hidden="1">
      <c r="A3831" s="23">
        <v>760</v>
      </c>
      <c r="B3831" s="79" t="s">
        <v>120</v>
      </c>
      <c r="C3831" s="1"/>
      <c r="L3831" s="6"/>
      <c r="M3831" s="1652" t="str">
        <f>(IF($E3830&lt;&gt;0,$M$2,IF($L3830&lt;&gt;0,$M$2,"")))</f>
        <v/>
      </c>
      <c r="N3831" s="65"/>
    </row>
    <row r="3832" spans="1:14" ht="18.75" hidden="1">
      <c r="A3832" s="22">
        <v>765</v>
      </c>
      <c r="B3832" s="1355"/>
      <c r="C3832" s="1355"/>
      <c r="D3832" s="1356"/>
      <c r="E3832" s="1355"/>
      <c r="F3832" s="1355"/>
      <c r="G3832" s="1355"/>
      <c r="H3832" s="1355"/>
      <c r="I3832" s="1355"/>
      <c r="J3832" s="1355"/>
      <c r="K3832" s="1355"/>
      <c r="L3832" s="1357"/>
      <c r="M3832" s="1652" t="str">
        <f>(IF($E3830&lt;&gt;0,$M$2,IF($L3830&lt;&gt;0,$M$2,"")))</f>
        <v/>
      </c>
      <c r="N3832" s="65"/>
    </row>
    <row r="3833" spans="1:14" ht="18.75" hidden="1">
      <c r="A3833" s="22">
        <v>775</v>
      </c>
      <c r="B3833" s="65"/>
      <c r="C3833" s="65"/>
      <c r="D3833" s="65"/>
      <c r="E3833" s="65"/>
      <c r="F3833" s="65"/>
      <c r="G3833" s="65"/>
      <c r="H3833" s="65"/>
      <c r="I3833" s="65"/>
      <c r="J3833" s="65"/>
      <c r="K3833" s="65"/>
      <c r="L3833" s="77"/>
      <c r="M3833" s="74" t="str">
        <f>(IF(E3830&lt;&gt;0,$G$2,IF(L3830&lt;&gt;0,$G$2,"")))</f>
        <v/>
      </c>
      <c r="N3833" s="65"/>
    </row>
    <row r="3834" spans="1:14" hidden="1">
      <c r="A3834" s="23">
        <v>780</v>
      </c>
      <c r="B3834" s="6"/>
      <c r="C3834" s="6"/>
      <c r="D3834" s="517"/>
      <c r="E3834" s="38"/>
      <c r="F3834" s="38"/>
      <c r="G3834" s="38"/>
      <c r="H3834" s="38"/>
      <c r="I3834" s="38"/>
      <c r="J3834" s="38"/>
      <c r="K3834" s="38"/>
      <c r="L3834" s="38"/>
      <c r="M3834" s="7" t="str">
        <f>(IF($E3970&lt;&gt;0,$M$2,IF($L3970&lt;&gt;0,$M$2,"")))</f>
        <v/>
      </c>
    </row>
    <row r="3835" spans="1:14" hidden="1">
      <c r="A3835" s="23">
        <v>785</v>
      </c>
      <c r="B3835" s="6"/>
      <c r="C3835" s="1353"/>
      <c r="D3835" s="1354"/>
      <c r="E3835" s="38"/>
      <c r="F3835" s="38"/>
      <c r="G3835" s="38"/>
      <c r="H3835" s="38"/>
      <c r="I3835" s="38"/>
      <c r="J3835" s="38"/>
      <c r="K3835" s="38"/>
      <c r="L3835" s="38"/>
      <c r="M3835" s="7" t="str">
        <f>(IF($E3970&lt;&gt;0,$M$2,IF($L3970&lt;&gt;0,$M$2,"")))</f>
        <v/>
      </c>
    </row>
    <row r="3836" spans="1:14" hidden="1">
      <c r="A3836" s="23">
        <v>790</v>
      </c>
      <c r="B3836" s="1865" t="str">
        <f>$B$7</f>
        <v>ОТЧЕТНИ ДАННИ ПО ЕБК ЗА ИЗПЪЛНЕНИЕТО НА БЮДЖЕТА</v>
      </c>
      <c r="C3836" s="1866"/>
      <c r="D3836" s="1866"/>
      <c r="E3836" s="242"/>
      <c r="F3836" s="242"/>
      <c r="G3836" s="237"/>
      <c r="H3836" s="237"/>
      <c r="I3836" s="237"/>
      <c r="J3836" s="237"/>
      <c r="K3836" s="237"/>
      <c r="L3836" s="237"/>
      <c r="M3836" s="7" t="str">
        <f>(IF($E3970&lt;&gt;0,$M$2,IF($L3970&lt;&gt;0,$M$2,"")))</f>
        <v/>
      </c>
    </row>
    <row r="3837" spans="1:14" hidden="1">
      <c r="A3837" s="23">
        <v>795</v>
      </c>
      <c r="B3837" s="228"/>
      <c r="C3837" s="391"/>
      <c r="D3837" s="400"/>
      <c r="E3837" s="406" t="s">
        <v>457</v>
      </c>
      <c r="F3837" s="406" t="s">
        <v>819</v>
      </c>
      <c r="G3837" s="237"/>
      <c r="H3837" s="1350" t="s">
        <v>1234</v>
      </c>
      <c r="I3837" s="1351"/>
      <c r="J3837" s="1352"/>
      <c r="K3837" s="237"/>
      <c r="L3837" s="237"/>
      <c r="M3837" s="7" t="str">
        <f>(IF($E3970&lt;&gt;0,$M$2,IF($L3970&lt;&gt;0,$M$2,"")))</f>
        <v/>
      </c>
    </row>
    <row r="3838" spans="1:14" ht="18.75" hidden="1">
      <c r="A3838" s="22">
        <v>805</v>
      </c>
      <c r="B3838" s="1867" t="str">
        <f>$B$9</f>
        <v>ДГ Радост Каблешково</v>
      </c>
      <c r="C3838" s="1868"/>
      <c r="D3838" s="1869"/>
      <c r="E3838" s="115">
        <f>$E$9</f>
        <v>45658</v>
      </c>
      <c r="F3838" s="226">
        <f>$F$9</f>
        <v>45747</v>
      </c>
      <c r="G3838" s="237"/>
      <c r="H3838" s="237"/>
      <c r="I3838" s="237"/>
      <c r="J3838" s="237"/>
      <c r="K3838" s="237"/>
      <c r="L3838" s="237"/>
      <c r="M3838" s="7" t="str">
        <f>(IF($E3970&lt;&gt;0,$M$2,IF($L3970&lt;&gt;0,$M$2,"")))</f>
        <v/>
      </c>
    </row>
    <row r="3839" spans="1:14" hidden="1">
      <c r="A3839" s="23">
        <v>810</v>
      </c>
      <c r="B3839" s="227" t="str">
        <f>$B$10</f>
        <v>(наименование на разпоредителя с бюджет)</v>
      </c>
      <c r="C3839" s="228"/>
      <c r="D3839" s="229"/>
      <c r="E3839" s="237"/>
      <c r="F3839" s="237"/>
      <c r="G3839" s="237"/>
      <c r="H3839" s="237"/>
      <c r="I3839" s="237"/>
      <c r="J3839" s="237"/>
      <c r="K3839" s="237"/>
      <c r="L3839" s="237"/>
      <c r="M3839" s="7" t="str">
        <f>(IF($E3970&lt;&gt;0,$M$2,IF($L3970&lt;&gt;0,$M$2,"")))</f>
        <v/>
      </c>
    </row>
    <row r="3840" spans="1:14" hidden="1">
      <c r="A3840" s="23">
        <v>815</v>
      </c>
      <c r="B3840" s="227"/>
      <c r="C3840" s="228"/>
      <c r="D3840" s="229"/>
      <c r="E3840" s="237"/>
      <c r="F3840" s="237"/>
      <c r="G3840" s="237"/>
      <c r="H3840" s="237"/>
      <c r="I3840" s="237"/>
      <c r="J3840" s="237"/>
      <c r="K3840" s="237"/>
      <c r="L3840" s="237"/>
      <c r="M3840" s="7" t="str">
        <f>(IF($E3970&lt;&gt;0,$M$2,IF($L3970&lt;&gt;0,$M$2,"")))</f>
        <v/>
      </c>
    </row>
    <row r="3841" spans="1:14" ht="19.5" hidden="1">
      <c r="A3841" s="28">
        <v>525</v>
      </c>
      <c r="B3841" s="1870" t="str">
        <f>$B$12</f>
        <v>Поморие</v>
      </c>
      <c r="C3841" s="1871"/>
      <c r="D3841" s="1872"/>
      <c r="E3841" s="410" t="s">
        <v>874</v>
      </c>
      <c r="F3841" s="1348" t="str">
        <f>$F$12</f>
        <v>5207</v>
      </c>
      <c r="G3841" s="237"/>
      <c r="H3841" s="237"/>
      <c r="I3841" s="237"/>
      <c r="J3841" s="237"/>
      <c r="K3841" s="237"/>
      <c r="L3841" s="237"/>
      <c r="M3841" s="7" t="str">
        <f>(IF($E3970&lt;&gt;0,$M$2,IF($L3970&lt;&gt;0,$M$2,"")))</f>
        <v/>
      </c>
    </row>
    <row r="3842" spans="1:14" hidden="1">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t="str">
        <f>(IF($E3970&lt;&gt;0,$M$2,IF($L3970&lt;&gt;0,$M$2,"")))</f>
        <v/>
      </c>
    </row>
    <row r="3843" spans="1:14" ht="19.5" hidden="1">
      <c r="A3843" s="23">
        <v>821</v>
      </c>
      <c r="B3843" s="236"/>
      <c r="C3843" s="237"/>
      <c r="D3843" s="124" t="s">
        <v>875</v>
      </c>
      <c r="E3843" s="238">
        <f>$E$15</f>
        <v>0</v>
      </c>
      <c r="F3843" s="414" t="str">
        <f>$F$15</f>
        <v>БЮДЖЕТ</v>
      </c>
      <c r="G3843" s="218"/>
      <c r="H3843" s="218"/>
      <c r="I3843" s="218"/>
      <c r="J3843" s="218"/>
      <c r="K3843" s="218"/>
      <c r="L3843" s="218"/>
      <c r="M3843" s="7" t="str">
        <f>(IF($E3970&lt;&gt;0,$M$2,IF($L3970&lt;&gt;0,$M$2,"")))</f>
        <v/>
      </c>
    </row>
    <row r="3844" spans="1:14" hidden="1">
      <c r="A3844" s="23">
        <v>822</v>
      </c>
      <c r="B3844" s="228"/>
      <c r="C3844" s="391"/>
      <c r="D3844" s="400"/>
      <c r="E3844" s="237"/>
      <c r="F3844" s="409"/>
      <c r="G3844" s="409"/>
      <c r="H3844" s="409"/>
      <c r="I3844" s="409"/>
      <c r="J3844" s="409"/>
      <c r="K3844" s="409"/>
      <c r="L3844" s="1365" t="s">
        <v>458</v>
      </c>
      <c r="M3844" s="7" t="str">
        <f>(IF($E3970&lt;&gt;0,$M$2,IF($L3970&lt;&gt;0,$M$2,"")))</f>
        <v/>
      </c>
    </row>
    <row r="3845" spans="1:14" ht="24.95" hidden="1" customHeight="1">
      <c r="A3845" s="23">
        <v>823</v>
      </c>
      <c r="B3845" s="247"/>
      <c r="C3845" s="248"/>
      <c r="D3845" s="249" t="s">
        <v>698</v>
      </c>
      <c r="E3845" s="1853" t="str">
        <f>CONCATENATE("Уточнен план ",$C$3)</f>
        <v>Уточнен план 2025</v>
      </c>
      <c r="F3845" s="1854"/>
      <c r="G3845" s="1854"/>
      <c r="H3845" s="1855"/>
      <c r="I3845" s="1856" t="str">
        <f>CONCATENATE("Отчет ",$C$3)</f>
        <v>Отчет 2025</v>
      </c>
      <c r="J3845" s="1857"/>
      <c r="K3845" s="1857"/>
      <c r="L3845" s="1858"/>
      <c r="M3845" s="7" t="str">
        <f>(IF($E3970&lt;&gt;0,$M$2,IF($L3970&lt;&gt;0,$M$2,"")))</f>
        <v/>
      </c>
    </row>
    <row r="3846" spans="1:14" ht="54.95" hidden="1" customHeight="1" thickBot="1">
      <c r="A3846" s="23">
        <v>825</v>
      </c>
      <c r="B3846" s="250" t="s">
        <v>62</v>
      </c>
      <c r="C3846" s="251" t="s">
        <v>459</v>
      </c>
      <c r="D3846" s="252" t="s">
        <v>699</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570" t="str">
        <f>$L$20</f>
        <v>ОТЧЕТ                                    ОБЩО</v>
      </c>
      <c r="M3846" s="7" t="str">
        <f>(IF($E3970&lt;&gt;0,$M$2,IF($L3970&lt;&gt;0,$M$2,"")))</f>
        <v/>
      </c>
    </row>
    <row r="3847" spans="1:14" ht="18.75" hidden="1">
      <c r="A3847" s="23"/>
      <c r="B3847" s="258"/>
      <c r="C3847" s="259"/>
      <c r="D3847" s="260" t="s">
        <v>728</v>
      </c>
      <c r="E3847" s="1442" t="str">
        <f>$E$21</f>
        <v>(1)</v>
      </c>
      <c r="F3847" s="143" t="str">
        <f>$F$21</f>
        <v>(2)</v>
      </c>
      <c r="G3847" s="144" t="str">
        <f>$G$21</f>
        <v>(3)</v>
      </c>
      <c r="H3847" s="145" t="str">
        <f>$H$21</f>
        <v>(4)</v>
      </c>
      <c r="I3847" s="261" t="str">
        <f>$I$21</f>
        <v>(5)</v>
      </c>
      <c r="J3847" s="262" t="str">
        <f>$J$21</f>
        <v>(6)</v>
      </c>
      <c r="K3847" s="263" t="str">
        <f>$K$21</f>
        <v>(7)</v>
      </c>
      <c r="L3847" s="264" t="str">
        <f>$L$21</f>
        <v>(8)</v>
      </c>
      <c r="M3847" s="7" t="str">
        <f>(IF($E3970&lt;&gt;0,$M$2,IF($L3970&lt;&gt;0,$M$2,"")))</f>
        <v/>
      </c>
    </row>
    <row r="3848" spans="1:14" hidden="1">
      <c r="A3848" s="23"/>
      <c r="B3848" s="1439"/>
      <c r="C3848" s="1540" t="e">
        <f>VLOOKUP(D3848,OP_LIST2,2,FALSE)</f>
        <v>#N/A</v>
      </c>
      <c r="D3848" s="1445"/>
      <c r="E3848" s="389"/>
      <c r="F3848" s="1429"/>
      <c r="G3848" s="1430"/>
      <c r="H3848" s="1431"/>
      <c r="I3848" s="1429"/>
      <c r="J3848" s="1430"/>
      <c r="K3848" s="1431"/>
      <c r="L3848" s="1428"/>
      <c r="M3848" s="7" t="str">
        <f>(IF($E3970&lt;&gt;0,$M$2,IF($L3970&lt;&gt;0,$M$2,"")))</f>
        <v/>
      </c>
    </row>
    <row r="3849" spans="1:14" hidden="1">
      <c r="A3849" s="23"/>
      <c r="B3849" s="1608" t="s">
        <v>2003</v>
      </c>
      <c r="C3849" s="1446">
        <f>VLOOKUP(D3850,EBK_DEIN2,2,FALSE)</f>
        <v>5530</v>
      </c>
      <c r="D3849" s="1445" t="s">
        <v>777</v>
      </c>
      <c r="E3849" s="389"/>
      <c r="F3849" s="1432"/>
      <c r="G3849" s="1433"/>
      <c r="H3849" s="1434"/>
      <c r="I3849" s="1432"/>
      <c r="J3849" s="1433"/>
      <c r="K3849" s="1434"/>
      <c r="L3849" s="1428"/>
      <c r="M3849" s="7" t="str">
        <f>(IF($E3970&lt;&gt;0,$M$2,IF($L3970&lt;&gt;0,$M$2,"")))</f>
        <v/>
      </c>
    </row>
    <row r="3850" spans="1:14" hidden="1">
      <c r="A3850" s="23"/>
      <c r="B3850" s="1438"/>
      <c r="C3850" s="1531">
        <f>+C3849</f>
        <v>5530</v>
      </c>
      <c r="D3850" s="1440" t="s">
        <v>555</v>
      </c>
      <c r="E3850" s="389"/>
      <c r="F3850" s="1432"/>
      <c r="G3850" s="1433"/>
      <c r="H3850" s="1434"/>
      <c r="I3850" s="1432"/>
      <c r="J3850" s="1433"/>
      <c r="K3850" s="1434"/>
      <c r="L3850" s="1428"/>
      <c r="M3850" s="7" t="str">
        <f>(IF($E3970&lt;&gt;0,$M$2,IF($L3970&lt;&gt;0,$M$2,"")))</f>
        <v/>
      </c>
    </row>
    <row r="3851" spans="1:14" hidden="1">
      <c r="A3851" s="23"/>
      <c r="B3851" s="1443"/>
      <c r="C3851" s="1441"/>
      <c r="D3851" s="1444" t="s">
        <v>700</v>
      </c>
      <c r="E3851" s="389"/>
      <c r="F3851" s="1435"/>
      <c r="G3851" s="1436"/>
      <c r="H3851" s="1437"/>
      <c r="I3851" s="1435"/>
      <c r="J3851" s="1436"/>
      <c r="K3851" s="1437"/>
      <c r="L3851" s="1428"/>
      <c r="M3851" s="7" t="str">
        <f>(IF($E3970&lt;&gt;0,$M$2,IF($L3970&lt;&gt;0,$M$2,"")))</f>
        <v/>
      </c>
    </row>
    <row r="3852" spans="1:14" hidden="1">
      <c r="A3852" s="23"/>
      <c r="B3852" s="272">
        <v>100</v>
      </c>
      <c r="C3852" s="1859" t="s">
        <v>729</v>
      </c>
      <c r="D3852" s="1860"/>
      <c r="E3852" s="273">
        <f t="shared" ref="E3852:L3852" si="895">SUM(E3853:E3854)</f>
        <v>0</v>
      </c>
      <c r="F3852" s="274">
        <f t="shared" si="895"/>
        <v>0</v>
      </c>
      <c r="G3852" s="275">
        <f t="shared" si="895"/>
        <v>0</v>
      </c>
      <c r="H3852" s="276">
        <f>SUM(H3853:H3854)</f>
        <v>0</v>
      </c>
      <c r="I3852" s="274">
        <f t="shared" si="895"/>
        <v>0</v>
      </c>
      <c r="J3852" s="275">
        <f t="shared" si="895"/>
        <v>0</v>
      </c>
      <c r="K3852" s="276">
        <f t="shared" si="895"/>
        <v>0</v>
      </c>
      <c r="L3852" s="273">
        <f t="shared" si="895"/>
        <v>0</v>
      </c>
      <c r="M3852" s="12" t="str">
        <f>(IF($E3852&lt;&gt;0,$M$2,IF($L3852&lt;&gt;0,$M$2,"")))</f>
        <v/>
      </c>
      <c r="N3852" s="13"/>
    </row>
    <row r="3853" spans="1:14" hidden="1">
      <c r="A3853" s="23"/>
      <c r="B3853" s="278"/>
      <c r="C3853" s="279">
        <v>101</v>
      </c>
      <c r="D3853" s="280" t="s">
        <v>730</v>
      </c>
      <c r="E3853" s="281">
        <f>F3853+G3853+H3853</f>
        <v>0</v>
      </c>
      <c r="F3853" s="152">
        <v>0</v>
      </c>
      <c r="G3853" s="153">
        <v>0</v>
      </c>
      <c r="H3853" s="1406">
        <v>0</v>
      </c>
      <c r="I3853" s="152">
        <v>0</v>
      </c>
      <c r="J3853" s="153">
        <v>0</v>
      </c>
      <c r="K3853" s="1406">
        <v>0</v>
      </c>
      <c r="L3853" s="281">
        <f>I3853+J3853+K3853</f>
        <v>0</v>
      </c>
      <c r="M3853" s="12" t="str">
        <f t="shared" ref="M3853:M3916" si="896">(IF($E3853&lt;&gt;0,$M$2,IF($L3853&lt;&gt;0,$M$2,"")))</f>
        <v/>
      </c>
      <c r="N3853" s="13"/>
    </row>
    <row r="3854" spans="1:14" hidden="1">
      <c r="A3854" s="10"/>
      <c r="B3854" s="278"/>
      <c r="C3854" s="285">
        <v>102</v>
      </c>
      <c r="D3854" s="286" t="s">
        <v>731</v>
      </c>
      <c r="E3854" s="287">
        <f>F3854+G3854+H3854</f>
        <v>0</v>
      </c>
      <c r="F3854" s="173">
        <v>0</v>
      </c>
      <c r="G3854" s="174">
        <v>0</v>
      </c>
      <c r="H3854" s="1409">
        <v>0</v>
      </c>
      <c r="I3854" s="173">
        <v>0</v>
      </c>
      <c r="J3854" s="174">
        <v>0</v>
      </c>
      <c r="K3854" s="1409">
        <v>0</v>
      </c>
      <c r="L3854" s="287">
        <f>I3854+J3854+K3854</f>
        <v>0</v>
      </c>
      <c r="M3854" s="12" t="str">
        <f t="shared" si="896"/>
        <v/>
      </c>
      <c r="N3854" s="13"/>
    </row>
    <row r="3855" spans="1:14" hidden="1">
      <c r="A3855" s="10"/>
      <c r="B3855" s="272">
        <v>200</v>
      </c>
      <c r="C3855" s="1851" t="s">
        <v>732</v>
      </c>
      <c r="D3855" s="1852"/>
      <c r="E3855" s="273">
        <f t="shared" ref="E3855:L3855" si="897">SUM(E3856:E3860)</f>
        <v>0</v>
      </c>
      <c r="F3855" s="274">
        <f t="shared" si="897"/>
        <v>0</v>
      </c>
      <c r="G3855" s="275">
        <f t="shared" si="897"/>
        <v>0</v>
      </c>
      <c r="H3855" s="276">
        <f>SUM(H3856:H3860)</f>
        <v>0</v>
      </c>
      <c r="I3855" s="274">
        <f t="shared" si="897"/>
        <v>0</v>
      </c>
      <c r="J3855" s="275">
        <f t="shared" si="897"/>
        <v>0</v>
      </c>
      <c r="K3855" s="276">
        <f t="shared" si="897"/>
        <v>0</v>
      </c>
      <c r="L3855" s="273">
        <f t="shared" si="897"/>
        <v>0</v>
      </c>
      <c r="M3855" s="12" t="str">
        <f t="shared" si="896"/>
        <v/>
      </c>
      <c r="N3855" s="13"/>
    </row>
    <row r="3856" spans="1:14" hidden="1">
      <c r="A3856" s="10"/>
      <c r="B3856" s="291"/>
      <c r="C3856" s="279">
        <v>201</v>
      </c>
      <c r="D3856" s="280" t="s">
        <v>733</v>
      </c>
      <c r="E3856" s="281">
        <f>F3856+G3856+H3856</f>
        <v>0</v>
      </c>
      <c r="F3856" s="152">
        <v>0</v>
      </c>
      <c r="G3856" s="153">
        <v>0</v>
      </c>
      <c r="H3856" s="1406">
        <v>0</v>
      </c>
      <c r="I3856" s="152">
        <v>0</v>
      </c>
      <c r="J3856" s="153">
        <v>0</v>
      </c>
      <c r="K3856" s="1406">
        <v>0</v>
      </c>
      <c r="L3856" s="281">
        <f>I3856+J3856+K3856</f>
        <v>0</v>
      </c>
      <c r="M3856" s="12" t="str">
        <f t="shared" si="896"/>
        <v/>
      </c>
      <c r="N3856" s="13"/>
    </row>
    <row r="3857" spans="1:14" hidden="1">
      <c r="A3857" s="10"/>
      <c r="B3857" s="292"/>
      <c r="C3857" s="293">
        <v>202</v>
      </c>
      <c r="D3857" s="294" t="s">
        <v>734</v>
      </c>
      <c r="E3857" s="295">
        <f>F3857+G3857+H3857</f>
        <v>0</v>
      </c>
      <c r="F3857" s="158">
        <v>0</v>
      </c>
      <c r="G3857" s="159">
        <v>0</v>
      </c>
      <c r="H3857" s="1408">
        <v>0</v>
      </c>
      <c r="I3857" s="158">
        <v>0</v>
      </c>
      <c r="J3857" s="159">
        <v>0</v>
      </c>
      <c r="K3857" s="1408">
        <v>0</v>
      </c>
      <c r="L3857" s="295">
        <f>I3857+J3857+K3857</f>
        <v>0</v>
      </c>
      <c r="M3857" s="12" t="str">
        <f t="shared" si="896"/>
        <v/>
      </c>
      <c r="N3857" s="13"/>
    </row>
    <row r="3858" spans="1:14" ht="31.5" hidden="1">
      <c r="A3858" s="10"/>
      <c r="B3858" s="299"/>
      <c r="C3858" s="293">
        <v>205</v>
      </c>
      <c r="D3858" s="294" t="s">
        <v>585</v>
      </c>
      <c r="E3858" s="295">
        <f>F3858+G3858+H3858</f>
        <v>0</v>
      </c>
      <c r="F3858" s="158">
        <v>0</v>
      </c>
      <c r="G3858" s="159">
        <v>0</v>
      </c>
      <c r="H3858" s="1408">
        <v>0</v>
      </c>
      <c r="I3858" s="158">
        <v>0</v>
      </c>
      <c r="J3858" s="159">
        <v>0</v>
      </c>
      <c r="K3858" s="1408">
        <v>0</v>
      </c>
      <c r="L3858" s="295">
        <f>I3858+J3858+K3858</f>
        <v>0</v>
      </c>
      <c r="M3858" s="12" t="str">
        <f t="shared" si="896"/>
        <v/>
      </c>
      <c r="N3858" s="13"/>
    </row>
    <row r="3859" spans="1:14" hidden="1">
      <c r="A3859" s="10"/>
      <c r="B3859" s="299"/>
      <c r="C3859" s="293">
        <v>208</v>
      </c>
      <c r="D3859" s="300" t="s">
        <v>586</v>
      </c>
      <c r="E3859" s="295">
        <f>F3859+G3859+H3859</f>
        <v>0</v>
      </c>
      <c r="F3859" s="158">
        <v>0</v>
      </c>
      <c r="G3859" s="159">
        <v>0</v>
      </c>
      <c r="H3859" s="1408">
        <v>0</v>
      </c>
      <c r="I3859" s="158">
        <v>0</v>
      </c>
      <c r="J3859" s="159">
        <v>0</v>
      </c>
      <c r="K3859" s="1408">
        <v>0</v>
      </c>
      <c r="L3859" s="295">
        <f>I3859+J3859+K3859</f>
        <v>0</v>
      </c>
      <c r="M3859" s="12" t="str">
        <f t="shared" si="896"/>
        <v/>
      </c>
      <c r="N3859" s="13"/>
    </row>
    <row r="3860" spans="1:14" hidden="1">
      <c r="A3860" s="10"/>
      <c r="B3860" s="291"/>
      <c r="C3860" s="285">
        <v>209</v>
      </c>
      <c r="D3860" s="301" t="s">
        <v>587</v>
      </c>
      <c r="E3860" s="287">
        <f>F3860+G3860+H3860</f>
        <v>0</v>
      </c>
      <c r="F3860" s="173">
        <v>0</v>
      </c>
      <c r="G3860" s="174">
        <v>0</v>
      </c>
      <c r="H3860" s="1409">
        <v>0</v>
      </c>
      <c r="I3860" s="173">
        <v>0</v>
      </c>
      <c r="J3860" s="174">
        <v>0</v>
      </c>
      <c r="K3860" s="1409">
        <v>0</v>
      </c>
      <c r="L3860" s="287">
        <f>I3860+J3860+K3860</f>
        <v>0</v>
      </c>
      <c r="M3860" s="12" t="str">
        <f t="shared" si="896"/>
        <v/>
      </c>
      <c r="N3860" s="13"/>
    </row>
    <row r="3861" spans="1:14" hidden="1">
      <c r="A3861" s="10"/>
      <c r="B3861" s="272">
        <v>500</v>
      </c>
      <c r="C3861" s="1861" t="s">
        <v>188</v>
      </c>
      <c r="D3861" s="1862"/>
      <c r="E3861" s="273">
        <f t="shared" ref="E3861:L3861" si="898">SUM(E3862:E3868)</f>
        <v>0</v>
      </c>
      <c r="F3861" s="274">
        <f t="shared" si="898"/>
        <v>0</v>
      </c>
      <c r="G3861" s="275">
        <f t="shared" si="898"/>
        <v>0</v>
      </c>
      <c r="H3861" s="276">
        <f>SUM(H3862:H3868)</f>
        <v>0</v>
      </c>
      <c r="I3861" s="274">
        <f t="shared" si="898"/>
        <v>0</v>
      </c>
      <c r="J3861" s="275">
        <f t="shared" si="898"/>
        <v>0</v>
      </c>
      <c r="K3861" s="276">
        <f t="shared" si="898"/>
        <v>0</v>
      </c>
      <c r="L3861" s="273">
        <f t="shared" si="898"/>
        <v>0</v>
      </c>
      <c r="M3861" s="12" t="str">
        <f t="shared" si="896"/>
        <v/>
      </c>
      <c r="N3861" s="13"/>
    </row>
    <row r="3862" spans="1:14" ht="18" hidden="1" customHeight="1">
      <c r="A3862" s="10"/>
      <c r="B3862" s="291"/>
      <c r="C3862" s="302">
        <v>551</v>
      </c>
      <c r="D3862" s="303" t="s">
        <v>189</v>
      </c>
      <c r="E3862" s="281">
        <f t="shared" ref="E3862:E3869" si="899">F3862+G3862+H3862</f>
        <v>0</v>
      </c>
      <c r="F3862" s="152">
        <v>0</v>
      </c>
      <c r="G3862" s="153">
        <v>0</v>
      </c>
      <c r="H3862" s="1406">
        <v>0</v>
      </c>
      <c r="I3862" s="152">
        <v>0</v>
      </c>
      <c r="J3862" s="153">
        <v>0</v>
      </c>
      <c r="K3862" s="1406">
        <v>0</v>
      </c>
      <c r="L3862" s="281">
        <f t="shared" ref="L3862:L3869" si="900">I3862+J3862+K3862</f>
        <v>0</v>
      </c>
      <c r="M3862" s="12" t="str">
        <f t="shared" si="896"/>
        <v/>
      </c>
      <c r="N3862" s="13"/>
    </row>
    <row r="3863" spans="1:14" hidden="1">
      <c r="A3863" s="10"/>
      <c r="B3863" s="291"/>
      <c r="C3863" s="304">
        <v>552</v>
      </c>
      <c r="D3863" s="305" t="s">
        <v>893</v>
      </c>
      <c r="E3863" s="295">
        <f t="shared" si="899"/>
        <v>0</v>
      </c>
      <c r="F3863" s="158">
        <v>0</v>
      </c>
      <c r="G3863" s="159">
        <v>0</v>
      </c>
      <c r="H3863" s="1408">
        <v>0</v>
      </c>
      <c r="I3863" s="158">
        <v>0</v>
      </c>
      <c r="J3863" s="159">
        <v>0</v>
      </c>
      <c r="K3863" s="1408">
        <v>0</v>
      </c>
      <c r="L3863" s="295">
        <f t="shared" si="900"/>
        <v>0</v>
      </c>
      <c r="M3863" s="12" t="str">
        <f t="shared" si="896"/>
        <v/>
      </c>
      <c r="N3863" s="13"/>
    </row>
    <row r="3864" spans="1:14" hidden="1">
      <c r="A3864" s="10"/>
      <c r="B3864" s="306"/>
      <c r="C3864" s="304">
        <v>558</v>
      </c>
      <c r="D3864" s="307" t="s">
        <v>855</v>
      </c>
      <c r="E3864" s="295">
        <f>F3864+G3864+H3864</f>
        <v>0</v>
      </c>
      <c r="F3864" s="484">
        <v>0</v>
      </c>
      <c r="G3864" s="485">
        <v>0</v>
      </c>
      <c r="H3864" s="160">
        <v>0</v>
      </c>
      <c r="I3864" s="484">
        <v>0</v>
      </c>
      <c r="J3864" s="485">
        <v>0</v>
      </c>
      <c r="K3864" s="160">
        <v>0</v>
      </c>
      <c r="L3864" s="295">
        <f>I3864+J3864+K3864</f>
        <v>0</v>
      </c>
      <c r="M3864" s="12" t="str">
        <f t="shared" si="896"/>
        <v/>
      </c>
      <c r="N3864" s="13"/>
    </row>
    <row r="3865" spans="1:14" hidden="1">
      <c r="A3865" s="10"/>
      <c r="B3865" s="306"/>
      <c r="C3865" s="304">
        <v>560</v>
      </c>
      <c r="D3865" s="307" t="s">
        <v>190</v>
      </c>
      <c r="E3865" s="295">
        <f t="shared" si="899"/>
        <v>0</v>
      </c>
      <c r="F3865" s="158">
        <v>0</v>
      </c>
      <c r="G3865" s="159">
        <v>0</v>
      </c>
      <c r="H3865" s="1408">
        <v>0</v>
      </c>
      <c r="I3865" s="158">
        <v>0</v>
      </c>
      <c r="J3865" s="159">
        <v>0</v>
      </c>
      <c r="K3865" s="1408">
        <v>0</v>
      </c>
      <c r="L3865" s="295">
        <f t="shared" si="900"/>
        <v>0</v>
      </c>
      <c r="M3865" s="12" t="str">
        <f t="shared" si="896"/>
        <v/>
      </c>
      <c r="N3865" s="13"/>
    </row>
    <row r="3866" spans="1:14" hidden="1">
      <c r="A3866" s="10"/>
      <c r="B3866" s="306"/>
      <c r="C3866" s="304">
        <v>580</v>
      </c>
      <c r="D3866" s="305" t="s">
        <v>191</v>
      </c>
      <c r="E3866" s="295">
        <f t="shared" si="899"/>
        <v>0</v>
      </c>
      <c r="F3866" s="158">
        <v>0</v>
      </c>
      <c r="G3866" s="159">
        <v>0</v>
      </c>
      <c r="H3866" s="1408">
        <v>0</v>
      </c>
      <c r="I3866" s="158">
        <v>0</v>
      </c>
      <c r="J3866" s="159">
        <v>0</v>
      </c>
      <c r="K3866" s="1408">
        <v>0</v>
      </c>
      <c r="L3866" s="295">
        <f t="shared" si="900"/>
        <v>0</v>
      </c>
      <c r="M3866" s="12" t="str">
        <f t="shared" si="896"/>
        <v/>
      </c>
      <c r="N3866" s="13"/>
    </row>
    <row r="3867" spans="1:14" hidden="1">
      <c r="A3867" s="10"/>
      <c r="B3867" s="291"/>
      <c r="C3867" s="304">
        <v>588</v>
      </c>
      <c r="D3867" s="305" t="s">
        <v>857</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863" t="s">
        <v>193</v>
      </c>
      <c r="D3869" s="1864"/>
      <c r="E3869" s="310">
        <f t="shared" si="899"/>
        <v>0</v>
      </c>
      <c r="F3869" s="1410"/>
      <c r="G3869" s="1411"/>
      <c r="H3869" s="1412"/>
      <c r="I3869" s="1410"/>
      <c r="J3869" s="1411"/>
      <c r="K3869" s="1412"/>
      <c r="L3869" s="310">
        <f t="shared" si="900"/>
        <v>0</v>
      </c>
      <c r="M3869" s="12" t="str">
        <f t="shared" si="896"/>
        <v/>
      </c>
      <c r="N3869" s="13"/>
    </row>
    <row r="3870" spans="1:14" hidden="1">
      <c r="A3870" s="23">
        <v>10</v>
      </c>
      <c r="B3870" s="272">
        <v>1000</v>
      </c>
      <c r="C3870" s="1851" t="s">
        <v>194</v>
      </c>
      <c r="D3870" s="1852"/>
      <c r="E3870" s="310">
        <f t="shared" ref="E3870:L3870" si="901">SUM(E3871:E3887)</f>
        <v>0</v>
      </c>
      <c r="F3870" s="274">
        <f t="shared" si="901"/>
        <v>0</v>
      </c>
      <c r="G3870" s="275">
        <f t="shared" si="901"/>
        <v>0</v>
      </c>
      <c r="H3870" s="276">
        <f>SUM(H3871:H3887)</f>
        <v>0</v>
      </c>
      <c r="I3870" s="274">
        <f t="shared" si="901"/>
        <v>0</v>
      </c>
      <c r="J3870" s="275">
        <f t="shared" si="901"/>
        <v>0</v>
      </c>
      <c r="K3870" s="276">
        <f t="shared" si="901"/>
        <v>0</v>
      </c>
      <c r="L3870" s="310">
        <f t="shared" si="901"/>
        <v>0</v>
      </c>
      <c r="M3870" s="12" t="str">
        <f t="shared" si="896"/>
        <v/>
      </c>
      <c r="N3870" s="13"/>
    </row>
    <row r="3871" spans="1:14" hidden="1">
      <c r="A3871" s="23">
        <v>15</v>
      </c>
      <c r="B3871" s="292"/>
      <c r="C3871" s="279">
        <v>1011</v>
      </c>
      <c r="D3871" s="311" t="s">
        <v>195</v>
      </c>
      <c r="E3871" s="281">
        <f t="shared" ref="E3871:E3887" si="902">F3871+G3871+H3871</f>
        <v>0</v>
      </c>
      <c r="F3871" s="152">
        <v>0</v>
      </c>
      <c r="G3871" s="153">
        <v>0</v>
      </c>
      <c r="H3871" s="1406">
        <v>0</v>
      </c>
      <c r="I3871" s="152">
        <v>0</v>
      </c>
      <c r="J3871" s="153">
        <v>0</v>
      </c>
      <c r="K3871" s="1406">
        <v>0</v>
      </c>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v>0</v>
      </c>
      <c r="G3872" s="159">
        <v>0</v>
      </c>
      <c r="H3872" s="1408">
        <v>0</v>
      </c>
      <c r="I3872" s="158">
        <v>0</v>
      </c>
      <c r="J3872" s="159">
        <v>0</v>
      </c>
      <c r="K3872" s="1408">
        <v>0</v>
      </c>
      <c r="L3872" s="295">
        <f t="shared" si="903"/>
        <v>0</v>
      </c>
      <c r="M3872" s="12" t="str">
        <f t="shared" si="896"/>
        <v/>
      </c>
      <c r="N3872" s="13"/>
    </row>
    <row r="3873" spans="1:14" hidden="1">
      <c r="A3873" s="23">
        <v>40</v>
      </c>
      <c r="B3873" s="292"/>
      <c r="C3873" s="293">
        <v>1013</v>
      </c>
      <c r="D3873" s="294" t="s">
        <v>197</v>
      </c>
      <c r="E3873" s="295">
        <f t="shared" si="902"/>
        <v>0</v>
      </c>
      <c r="F3873" s="158">
        <v>0</v>
      </c>
      <c r="G3873" s="159">
        <v>0</v>
      </c>
      <c r="H3873" s="1408">
        <v>0</v>
      </c>
      <c r="I3873" s="158">
        <v>0</v>
      </c>
      <c r="J3873" s="159">
        <v>0</v>
      </c>
      <c r="K3873" s="1408">
        <v>0</v>
      </c>
      <c r="L3873" s="295">
        <f t="shared" si="903"/>
        <v>0</v>
      </c>
      <c r="M3873" s="12" t="str">
        <f t="shared" si="896"/>
        <v/>
      </c>
      <c r="N3873" s="13"/>
    </row>
    <row r="3874" spans="1:14" hidden="1">
      <c r="A3874" s="23">
        <v>45</v>
      </c>
      <c r="B3874" s="292"/>
      <c r="C3874" s="293">
        <v>1014</v>
      </c>
      <c r="D3874" s="294" t="s">
        <v>198</v>
      </c>
      <c r="E3874" s="295">
        <f t="shared" si="902"/>
        <v>0</v>
      </c>
      <c r="F3874" s="158">
        <v>0</v>
      </c>
      <c r="G3874" s="159">
        <v>0</v>
      </c>
      <c r="H3874" s="1408">
        <v>0</v>
      </c>
      <c r="I3874" s="158">
        <v>0</v>
      </c>
      <c r="J3874" s="159">
        <v>0</v>
      </c>
      <c r="K3874" s="1408">
        <v>0</v>
      </c>
      <c r="L3874" s="295">
        <f t="shared" si="903"/>
        <v>0</v>
      </c>
      <c r="M3874" s="12" t="str">
        <f t="shared" si="896"/>
        <v/>
      </c>
      <c r="N3874" s="13"/>
    </row>
    <row r="3875" spans="1:14" hidden="1">
      <c r="A3875" s="23">
        <v>50</v>
      </c>
      <c r="B3875" s="292"/>
      <c r="C3875" s="293">
        <v>1015</v>
      </c>
      <c r="D3875" s="294" t="s">
        <v>199</v>
      </c>
      <c r="E3875" s="295">
        <f t="shared" si="902"/>
        <v>0</v>
      </c>
      <c r="F3875" s="158">
        <v>0</v>
      </c>
      <c r="G3875" s="159">
        <v>0</v>
      </c>
      <c r="H3875" s="1408">
        <v>0</v>
      </c>
      <c r="I3875" s="158">
        <v>0</v>
      </c>
      <c r="J3875" s="159">
        <v>0</v>
      </c>
      <c r="K3875" s="1408">
        <v>0</v>
      </c>
      <c r="L3875" s="295">
        <f t="shared" si="903"/>
        <v>0</v>
      </c>
      <c r="M3875" s="12" t="str">
        <f t="shared" si="896"/>
        <v/>
      </c>
      <c r="N3875" s="13"/>
    </row>
    <row r="3876" spans="1:14" hidden="1">
      <c r="A3876" s="23">
        <v>55</v>
      </c>
      <c r="B3876" s="292"/>
      <c r="C3876" s="312">
        <v>1016</v>
      </c>
      <c r="D3876" s="313" t="s">
        <v>200</v>
      </c>
      <c r="E3876" s="314">
        <f t="shared" si="902"/>
        <v>0</v>
      </c>
      <c r="F3876" s="164">
        <v>0</v>
      </c>
      <c r="G3876" s="165">
        <v>0</v>
      </c>
      <c r="H3876" s="1407">
        <v>0</v>
      </c>
      <c r="I3876" s="164">
        <v>0</v>
      </c>
      <c r="J3876" s="165">
        <v>0</v>
      </c>
      <c r="K3876" s="1407">
        <v>0</v>
      </c>
      <c r="L3876" s="314">
        <f t="shared" si="903"/>
        <v>0</v>
      </c>
      <c r="M3876" s="12" t="str">
        <f t="shared" si="896"/>
        <v/>
      </c>
      <c r="N3876" s="13"/>
    </row>
    <row r="3877" spans="1:14" hidden="1">
      <c r="A3877" s="23">
        <v>60</v>
      </c>
      <c r="B3877" s="278"/>
      <c r="C3877" s="318">
        <v>1020</v>
      </c>
      <c r="D3877" s="319" t="s">
        <v>201</v>
      </c>
      <c r="E3877" s="320">
        <f t="shared" si="902"/>
        <v>0</v>
      </c>
      <c r="F3877" s="450">
        <v>0</v>
      </c>
      <c r="G3877" s="451">
        <v>0</v>
      </c>
      <c r="H3877" s="1416">
        <v>0</v>
      </c>
      <c r="I3877" s="450">
        <v>0</v>
      </c>
      <c r="J3877" s="451">
        <v>0</v>
      </c>
      <c r="K3877" s="1416">
        <v>0</v>
      </c>
      <c r="L3877" s="320">
        <f t="shared" si="903"/>
        <v>0</v>
      </c>
      <c r="M3877" s="12" t="str">
        <f t="shared" si="896"/>
        <v/>
      </c>
      <c r="N3877" s="13"/>
    </row>
    <row r="3878" spans="1:14" hidden="1">
      <c r="A3878" s="22">
        <v>65</v>
      </c>
      <c r="B3878" s="292"/>
      <c r="C3878" s="324">
        <v>1030</v>
      </c>
      <c r="D3878" s="325" t="s">
        <v>202</v>
      </c>
      <c r="E3878" s="326">
        <f t="shared" si="902"/>
        <v>0</v>
      </c>
      <c r="F3878" s="445">
        <v>0</v>
      </c>
      <c r="G3878" s="446">
        <v>0</v>
      </c>
      <c r="H3878" s="1413">
        <v>0</v>
      </c>
      <c r="I3878" s="445">
        <v>0</v>
      </c>
      <c r="J3878" s="446">
        <v>0</v>
      </c>
      <c r="K3878" s="1413">
        <v>0</v>
      </c>
      <c r="L3878" s="326">
        <f t="shared" si="903"/>
        <v>0</v>
      </c>
      <c r="M3878" s="12" t="str">
        <f t="shared" si="896"/>
        <v/>
      </c>
      <c r="N3878" s="13"/>
    </row>
    <row r="3879" spans="1:14" hidden="1">
      <c r="A3879" s="23">
        <v>70</v>
      </c>
      <c r="B3879" s="292"/>
      <c r="C3879" s="318">
        <v>1051</v>
      </c>
      <c r="D3879" s="331" t="s">
        <v>203</v>
      </c>
      <c r="E3879" s="320">
        <f t="shared" si="902"/>
        <v>0</v>
      </c>
      <c r="F3879" s="450">
        <v>0</v>
      </c>
      <c r="G3879" s="451">
        <v>0</v>
      </c>
      <c r="H3879" s="1416">
        <v>0</v>
      </c>
      <c r="I3879" s="450">
        <v>0</v>
      </c>
      <c r="J3879" s="451">
        <v>0</v>
      </c>
      <c r="K3879" s="1416">
        <v>0</v>
      </c>
      <c r="L3879" s="320">
        <f t="shared" si="903"/>
        <v>0</v>
      </c>
      <c r="M3879" s="12" t="str">
        <f t="shared" si="896"/>
        <v/>
      </c>
      <c r="N3879" s="13"/>
    </row>
    <row r="3880" spans="1:14" hidden="1">
      <c r="A3880" s="23">
        <v>75</v>
      </c>
      <c r="B3880" s="292"/>
      <c r="C3880" s="293">
        <v>1052</v>
      </c>
      <c r="D3880" s="294" t="s">
        <v>204</v>
      </c>
      <c r="E3880" s="295">
        <f t="shared" si="902"/>
        <v>0</v>
      </c>
      <c r="F3880" s="158">
        <v>0</v>
      </c>
      <c r="G3880" s="159"/>
      <c r="H3880" s="1408"/>
      <c r="I3880" s="158">
        <v>0</v>
      </c>
      <c r="J3880" s="159"/>
      <c r="K3880" s="1408"/>
      <c r="L3880" s="295">
        <f t="shared" si="903"/>
        <v>0</v>
      </c>
      <c r="M3880" s="12" t="str">
        <f t="shared" si="896"/>
        <v/>
      </c>
      <c r="N3880" s="13"/>
    </row>
    <row r="3881" spans="1:14" hidden="1">
      <c r="A3881" s="23">
        <v>80</v>
      </c>
      <c r="B3881" s="292"/>
      <c r="C3881" s="324">
        <v>1053</v>
      </c>
      <c r="D3881" s="325" t="s">
        <v>858</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v>0</v>
      </c>
      <c r="G3882" s="451">
        <v>0</v>
      </c>
      <c r="H3882" s="1416">
        <v>0</v>
      </c>
      <c r="I3882" s="450">
        <v>0</v>
      </c>
      <c r="J3882" s="451">
        <v>0</v>
      </c>
      <c r="K3882" s="1416">
        <v>0</v>
      </c>
      <c r="L3882" s="320">
        <f t="shared" si="903"/>
        <v>0</v>
      </c>
      <c r="M3882" s="12" t="str">
        <f t="shared" si="896"/>
        <v/>
      </c>
      <c r="N3882" s="13"/>
    </row>
    <row r="3883" spans="1:14" hidden="1">
      <c r="A3883" s="23">
        <v>85</v>
      </c>
      <c r="B3883" s="292"/>
      <c r="C3883" s="324">
        <v>1063</v>
      </c>
      <c r="D3883" s="332" t="s">
        <v>786</v>
      </c>
      <c r="E3883" s="326">
        <f t="shared" si="902"/>
        <v>0</v>
      </c>
      <c r="F3883" s="445">
        <v>0</v>
      </c>
      <c r="G3883" s="446">
        <v>0</v>
      </c>
      <c r="H3883" s="1413">
        <v>0</v>
      </c>
      <c r="I3883" s="445">
        <v>0</v>
      </c>
      <c r="J3883" s="446">
        <v>0</v>
      </c>
      <c r="K3883" s="1413">
        <v>0</v>
      </c>
      <c r="L3883" s="326">
        <f t="shared" si="903"/>
        <v>0</v>
      </c>
      <c r="M3883" s="12" t="str">
        <f t="shared" si="896"/>
        <v/>
      </c>
      <c r="N3883" s="13"/>
    </row>
    <row r="3884" spans="1:14" hidden="1">
      <c r="A3884" s="23">
        <v>90</v>
      </c>
      <c r="B3884" s="292"/>
      <c r="C3884" s="333">
        <v>1069</v>
      </c>
      <c r="D3884" s="334" t="s">
        <v>206</v>
      </c>
      <c r="E3884" s="335">
        <f t="shared" si="902"/>
        <v>0</v>
      </c>
      <c r="F3884" s="589">
        <v>0</v>
      </c>
      <c r="G3884" s="590">
        <v>0</v>
      </c>
      <c r="H3884" s="1415">
        <v>0</v>
      </c>
      <c r="I3884" s="589">
        <v>0</v>
      </c>
      <c r="J3884" s="590">
        <v>0</v>
      </c>
      <c r="K3884" s="1415">
        <v>0</v>
      </c>
      <c r="L3884" s="335">
        <f t="shared" si="903"/>
        <v>0</v>
      </c>
      <c r="M3884" s="12" t="str">
        <f t="shared" si="896"/>
        <v/>
      </c>
      <c r="N3884" s="13"/>
    </row>
    <row r="3885" spans="1:14" hidden="1">
      <c r="A3885" s="23">
        <v>90</v>
      </c>
      <c r="B3885" s="278"/>
      <c r="C3885" s="318">
        <v>1091</v>
      </c>
      <c r="D3885" s="331" t="s">
        <v>894</v>
      </c>
      <c r="E3885" s="320">
        <f t="shared" si="902"/>
        <v>0</v>
      </c>
      <c r="F3885" s="450">
        <v>0</v>
      </c>
      <c r="G3885" s="451">
        <v>0</v>
      </c>
      <c r="H3885" s="1416">
        <v>0</v>
      </c>
      <c r="I3885" s="450">
        <v>0</v>
      </c>
      <c r="J3885" s="451">
        <v>0</v>
      </c>
      <c r="K3885" s="1416">
        <v>0</v>
      </c>
      <c r="L3885" s="320">
        <f t="shared" si="903"/>
        <v>0</v>
      </c>
      <c r="M3885" s="12" t="str">
        <f t="shared" si="896"/>
        <v/>
      </c>
      <c r="N3885" s="13"/>
    </row>
    <row r="3886" spans="1:14" hidden="1">
      <c r="A3886" s="22">
        <v>115</v>
      </c>
      <c r="B3886" s="292"/>
      <c r="C3886" s="293">
        <v>1092</v>
      </c>
      <c r="D3886" s="294" t="s">
        <v>298</v>
      </c>
      <c r="E3886" s="295">
        <f t="shared" si="902"/>
        <v>0</v>
      </c>
      <c r="F3886" s="158">
        <v>0</v>
      </c>
      <c r="G3886" s="159">
        <v>0</v>
      </c>
      <c r="H3886" s="1408">
        <v>0</v>
      </c>
      <c r="I3886" s="158">
        <v>0</v>
      </c>
      <c r="J3886" s="159">
        <v>0</v>
      </c>
      <c r="K3886" s="1408">
        <v>0</v>
      </c>
      <c r="L3886" s="295">
        <f t="shared" si="903"/>
        <v>0</v>
      </c>
      <c r="M3886" s="12" t="str">
        <f t="shared" si="896"/>
        <v/>
      </c>
      <c r="N3886" s="13"/>
    </row>
    <row r="3887" spans="1:14" hidden="1">
      <c r="A3887" s="22">
        <v>125</v>
      </c>
      <c r="B3887" s="292"/>
      <c r="C3887" s="285">
        <v>1098</v>
      </c>
      <c r="D3887" s="339" t="s">
        <v>207</v>
      </c>
      <c r="E3887" s="287">
        <f t="shared" si="902"/>
        <v>0</v>
      </c>
      <c r="F3887" s="173">
        <v>0</v>
      </c>
      <c r="G3887" s="174">
        <v>0</v>
      </c>
      <c r="H3887" s="1409">
        <v>0</v>
      </c>
      <c r="I3887" s="173">
        <v>0</v>
      </c>
      <c r="J3887" s="174">
        <v>0</v>
      </c>
      <c r="K3887" s="1409">
        <v>0</v>
      </c>
      <c r="L3887" s="287">
        <f t="shared" si="903"/>
        <v>0</v>
      </c>
      <c r="M3887" s="12" t="str">
        <f t="shared" si="896"/>
        <v/>
      </c>
      <c r="N3887" s="13"/>
    </row>
    <row r="3888" spans="1:14" hidden="1">
      <c r="A3888" s="23">
        <v>130</v>
      </c>
      <c r="B3888" s="272">
        <v>1900</v>
      </c>
      <c r="C3888" s="1845" t="s">
        <v>265</v>
      </c>
      <c r="D3888" s="1846"/>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895</v>
      </c>
      <c r="E3889" s="281">
        <f>F3889+G3889+H3889</f>
        <v>0</v>
      </c>
      <c r="F3889" s="152">
        <v>0</v>
      </c>
      <c r="G3889" s="153">
        <v>0</v>
      </c>
      <c r="H3889" s="1406">
        <v>0</v>
      </c>
      <c r="I3889" s="152">
        <v>0</v>
      </c>
      <c r="J3889" s="153">
        <v>0</v>
      </c>
      <c r="K3889" s="1406">
        <v>0</v>
      </c>
      <c r="L3889" s="281">
        <f>I3889+J3889+K3889</f>
        <v>0</v>
      </c>
      <c r="M3889" s="12" t="str">
        <f t="shared" si="896"/>
        <v/>
      </c>
      <c r="N3889" s="13"/>
    </row>
    <row r="3890" spans="1:14" hidden="1">
      <c r="A3890" s="23">
        <v>140</v>
      </c>
      <c r="B3890" s="341"/>
      <c r="C3890" s="293">
        <v>1981</v>
      </c>
      <c r="D3890" s="342" t="s">
        <v>896</v>
      </c>
      <c r="E3890" s="295">
        <f>F3890+G3890+H3890</f>
        <v>0</v>
      </c>
      <c r="F3890" s="158">
        <v>0</v>
      </c>
      <c r="G3890" s="159">
        <v>0</v>
      </c>
      <c r="H3890" s="1408">
        <v>0</v>
      </c>
      <c r="I3890" s="158">
        <v>0</v>
      </c>
      <c r="J3890" s="159">
        <v>0</v>
      </c>
      <c r="K3890" s="1408">
        <v>0</v>
      </c>
      <c r="L3890" s="295">
        <f>I3890+J3890+K3890</f>
        <v>0</v>
      </c>
      <c r="M3890" s="12" t="str">
        <f t="shared" si="896"/>
        <v/>
      </c>
      <c r="N3890" s="13"/>
    </row>
    <row r="3891" spans="1:14" hidden="1">
      <c r="A3891" s="23">
        <v>145</v>
      </c>
      <c r="B3891" s="292"/>
      <c r="C3891" s="285">
        <v>1991</v>
      </c>
      <c r="D3891" s="343" t="s">
        <v>897</v>
      </c>
      <c r="E3891" s="287">
        <f>F3891+G3891+H3891</f>
        <v>0</v>
      </c>
      <c r="F3891" s="173"/>
      <c r="G3891" s="174">
        <v>0</v>
      </c>
      <c r="H3891" s="1409">
        <v>0</v>
      </c>
      <c r="I3891" s="173"/>
      <c r="J3891" s="174">
        <v>0</v>
      </c>
      <c r="K3891" s="1409">
        <v>0</v>
      </c>
      <c r="L3891" s="287">
        <f>I3891+J3891+K3891</f>
        <v>0</v>
      </c>
      <c r="M3891" s="12" t="str">
        <f t="shared" si="896"/>
        <v/>
      </c>
      <c r="N3891" s="13"/>
    </row>
    <row r="3892" spans="1:14" hidden="1">
      <c r="A3892" s="23">
        <v>150</v>
      </c>
      <c r="B3892" s="272">
        <v>2100</v>
      </c>
      <c r="C3892" s="1845" t="s">
        <v>707</v>
      </c>
      <c r="D3892" s="1846"/>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v>0</v>
      </c>
      <c r="G3893" s="153">
        <v>0</v>
      </c>
      <c r="H3893" s="1406">
        <v>0</v>
      </c>
      <c r="I3893" s="152">
        <v>0</v>
      </c>
      <c r="J3893" s="153">
        <v>0</v>
      </c>
      <c r="K3893" s="1406">
        <v>0</v>
      </c>
      <c r="L3893" s="281">
        <f>I3893+J3893+K3893</f>
        <v>0</v>
      </c>
      <c r="M3893" s="12" t="str">
        <f t="shared" si="896"/>
        <v/>
      </c>
      <c r="N3893" s="13"/>
    </row>
    <row r="3894" spans="1:14" hidden="1">
      <c r="A3894" s="23">
        <v>160</v>
      </c>
      <c r="B3894" s="341"/>
      <c r="C3894" s="293">
        <v>2120</v>
      </c>
      <c r="D3894" s="300" t="s">
        <v>209</v>
      </c>
      <c r="E3894" s="295">
        <f>F3894+G3894+H3894</f>
        <v>0</v>
      </c>
      <c r="F3894" s="158">
        <v>0</v>
      </c>
      <c r="G3894" s="159">
        <v>0</v>
      </c>
      <c r="H3894" s="1408">
        <v>0</v>
      </c>
      <c r="I3894" s="158">
        <v>0</v>
      </c>
      <c r="J3894" s="159">
        <v>0</v>
      </c>
      <c r="K3894" s="1408">
        <v>0</v>
      </c>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v>0</v>
      </c>
      <c r="G3897" s="174">
        <v>0</v>
      </c>
      <c r="H3897" s="1409">
        <v>0</v>
      </c>
      <c r="I3897" s="173">
        <v>0</v>
      </c>
      <c r="J3897" s="174">
        <v>0</v>
      </c>
      <c r="K3897" s="1409">
        <v>0</v>
      </c>
      <c r="L3897" s="287">
        <f>I3897+J3897+K3897</f>
        <v>0</v>
      </c>
      <c r="M3897" s="12" t="str">
        <f t="shared" si="896"/>
        <v/>
      </c>
      <c r="N3897" s="13"/>
    </row>
    <row r="3898" spans="1:14" hidden="1">
      <c r="A3898" s="23">
        <v>185</v>
      </c>
      <c r="B3898" s="272">
        <v>2200</v>
      </c>
      <c r="C3898" s="1845" t="s">
        <v>213</v>
      </c>
      <c r="D3898" s="1846"/>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299</v>
      </c>
      <c r="E3899" s="281">
        <f>F3899+G3899+H3899</f>
        <v>0</v>
      </c>
      <c r="F3899" s="152">
        <v>0</v>
      </c>
      <c r="G3899" s="153">
        <v>0</v>
      </c>
      <c r="H3899" s="1406">
        <v>0</v>
      </c>
      <c r="I3899" s="152">
        <v>0</v>
      </c>
      <c r="J3899" s="153">
        <v>0</v>
      </c>
      <c r="K3899" s="1406">
        <v>0</v>
      </c>
      <c r="L3899" s="281">
        <f>I3899+J3899+K3899</f>
        <v>0</v>
      </c>
      <c r="M3899" s="12" t="str">
        <f t="shared" si="896"/>
        <v/>
      </c>
      <c r="N3899" s="13"/>
    </row>
    <row r="3900" spans="1:14" hidden="1">
      <c r="A3900" s="23">
        <v>200</v>
      </c>
      <c r="B3900" s="292"/>
      <c r="C3900" s="285">
        <v>2224</v>
      </c>
      <c r="D3900" s="286" t="s">
        <v>214</v>
      </c>
      <c r="E3900" s="287">
        <f>F3900+G3900+H3900</f>
        <v>0</v>
      </c>
      <c r="F3900" s="173">
        <v>0</v>
      </c>
      <c r="G3900" s="174">
        <v>0</v>
      </c>
      <c r="H3900" s="1409">
        <v>0</v>
      </c>
      <c r="I3900" s="173">
        <v>0</v>
      </c>
      <c r="J3900" s="174">
        <v>0</v>
      </c>
      <c r="K3900" s="1409">
        <v>0</v>
      </c>
      <c r="L3900" s="287">
        <f>I3900+J3900+K3900</f>
        <v>0</v>
      </c>
      <c r="M3900" s="12" t="str">
        <f t="shared" si="896"/>
        <v/>
      </c>
      <c r="N3900" s="13"/>
    </row>
    <row r="3901" spans="1:14" hidden="1">
      <c r="A3901" s="23">
        <v>200</v>
      </c>
      <c r="B3901" s="272">
        <v>2500</v>
      </c>
      <c r="C3901" s="1845" t="s">
        <v>215</v>
      </c>
      <c r="D3901" s="1846"/>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849" t="s">
        <v>216</v>
      </c>
      <c r="D3902" s="1850"/>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849" t="s">
        <v>217</v>
      </c>
      <c r="D3903" s="1850"/>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849" t="s">
        <v>1643</v>
      </c>
      <c r="D3904" s="1850"/>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2078</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2079</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2080</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845" t="s">
        <v>218</v>
      </c>
      <c r="D3908" s="1846"/>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1935</v>
      </c>
      <c r="E3909" s="281">
        <f>F3909+G3909+H3909</f>
        <v>0</v>
      </c>
      <c r="F3909" s="152">
        <v>0</v>
      </c>
      <c r="G3909" s="153"/>
      <c r="H3909" s="1406"/>
      <c r="I3909" s="152">
        <v>0</v>
      </c>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1954</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1985</v>
      </c>
      <c r="D3917" s="1759"/>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701</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2081</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1996</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845" t="s">
        <v>227</v>
      </c>
      <c r="D3923" s="1846"/>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845" t="s">
        <v>228</v>
      </c>
      <c r="D3924" s="1846"/>
      <c r="E3924" s="310">
        <f t="shared" si="913"/>
        <v>0</v>
      </c>
      <c r="F3924" s="1410">
        <v>0</v>
      </c>
      <c r="G3924" s="1411">
        <v>0</v>
      </c>
      <c r="H3924" s="1412">
        <v>0</v>
      </c>
      <c r="I3924" s="1410">
        <v>0</v>
      </c>
      <c r="J3924" s="1411">
        <v>0</v>
      </c>
      <c r="K3924" s="1412">
        <v>0</v>
      </c>
      <c r="L3924" s="310">
        <f t="shared" si="914"/>
        <v>0</v>
      </c>
      <c r="M3924" s="12" t="str">
        <f t="shared" si="912"/>
        <v/>
      </c>
      <c r="N3924" s="13"/>
    </row>
    <row r="3925" spans="1:14" hidden="1">
      <c r="A3925" s="22">
        <v>350</v>
      </c>
      <c r="B3925" s="272">
        <v>4100</v>
      </c>
      <c r="C3925" s="1845" t="s">
        <v>229</v>
      </c>
      <c r="D3925" s="1846"/>
      <c r="E3925" s="310">
        <f t="shared" si="913"/>
        <v>0</v>
      </c>
      <c r="F3925" s="1459">
        <v>0</v>
      </c>
      <c r="G3925" s="1459">
        <v>0</v>
      </c>
      <c r="H3925" s="1460">
        <v>0</v>
      </c>
      <c r="I3925" s="1606">
        <v>0</v>
      </c>
      <c r="J3925" s="1459">
        <v>0</v>
      </c>
      <c r="K3925" s="1459">
        <v>0</v>
      </c>
      <c r="L3925" s="310">
        <f t="shared" si="914"/>
        <v>0</v>
      </c>
      <c r="M3925" s="12" t="str">
        <f t="shared" si="912"/>
        <v/>
      </c>
      <c r="N3925" s="13"/>
    </row>
    <row r="3926" spans="1:14" hidden="1">
      <c r="A3926" s="23">
        <v>355</v>
      </c>
      <c r="B3926" s="272">
        <v>4200</v>
      </c>
      <c r="C3926" s="1845" t="s">
        <v>230</v>
      </c>
      <c r="D3926" s="1846"/>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v>0</v>
      </c>
      <c r="G3929" s="159">
        <v>0</v>
      </c>
      <c r="H3929" s="1408">
        <v>0</v>
      </c>
      <c r="I3929" s="158">
        <v>0</v>
      </c>
      <c r="J3929" s="159">
        <v>0</v>
      </c>
      <c r="K3929" s="1408">
        <v>0</v>
      </c>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v>0</v>
      </c>
      <c r="G3932" s="174">
        <v>0</v>
      </c>
      <c r="H3932" s="1409">
        <v>0</v>
      </c>
      <c r="I3932" s="173">
        <v>0</v>
      </c>
      <c r="J3932" s="174">
        <v>0</v>
      </c>
      <c r="K3932" s="1409">
        <v>0</v>
      </c>
      <c r="L3932" s="287">
        <f t="shared" si="917"/>
        <v>0</v>
      </c>
      <c r="M3932" s="12" t="str">
        <f t="shared" si="912"/>
        <v/>
      </c>
      <c r="N3932" s="13"/>
    </row>
    <row r="3933" spans="1:14" hidden="1">
      <c r="A3933" s="23">
        <v>395</v>
      </c>
      <c r="B3933" s="272">
        <v>4300</v>
      </c>
      <c r="C3933" s="1845" t="s">
        <v>1644</v>
      </c>
      <c r="D3933" s="1846"/>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v>0</v>
      </c>
      <c r="G3934" s="153">
        <v>0</v>
      </c>
      <c r="H3934" s="1406">
        <v>0</v>
      </c>
      <c r="I3934" s="152">
        <v>0</v>
      </c>
      <c r="J3934" s="153">
        <v>0</v>
      </c>
      <c r="K3934" s="1406">
        <v>0</v>
      </c>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845" t="s">
        <v>1641</v>
      </c>
      <c r="D3937" s="1846"/>
      <c r="E3937" s="310">
        <f t="shared" si="919"/>
        <v>0</v>
      </c>
      <c r="F3937" s="1410">
        <v>0</v>
      </c>
      <c r="G3937" s="1411">
        <v>0</v>
      </c>
      <c r="H3937" s="1412">
        <v>0</v>
      </c>
      <c r="I3937" s="1410">
        <v>0</v>
      </c>
      <c r="J3937" s="1411">
        <v>0</v>
      </c>
      <c r="K3937" s="1412">
        <v>0</v>
      </c>
      <c r="L3937" s="310">
        <f t="shared" si="920"/>
        <v>0</v>
      </c>
      <c r="M3937" s="12" t="str">
        <f t="shared" si="912"/>
        <v/>
      </c>
      <c r="N3937" s="13"/>
    </row>
    <row r="3938" spans="1:14" hidden="1">
      <c r="A3938" s="14">
        <v>401</v>
      </c>
      <c r="B3938" s="272">
        <v>4500</v>
      </c>
      <c r="C3938" s="1845" t="s">
        <v>1642</v>
      </c>
      <c r="D3938" s="1846"/>
      <c r="E3938" s="310">
        <f t="shared" si="919"/>
        <v>0</v>
      </c>
      <c r="F3938" s="1410">
        <v>0</v>
      </c>
      <c r="G3938" s="1411">
        <v>0</v>
      </c>
      <c r="H3938" s="1412">
        <v>0</v>
      </c>
      <c r="I3938" s="1410">
        <v>0</v>
      </c>
      <c r="J3938" s="1411">
        <v>0</v>
      </c>
      <c r="K3938" s="1412">
        <v>0</v>
      </c>
      <c r="L3938" s="310">
        <f t="shared" si="920"/>
        <v>0</v>
      </c>
      <c r="M3938" s="12" t="str">
        <f t="shared" si="912"/>
        <v/>
      </c>
      <c r="N3938" s="13"/>
    </row>
    <row r="3939" spans="1:14" hidden="1">
      <c r="A3939" s="40">
        <v>404</v>
      </c>
      <c r="B3939" s="272">
        <v>4600</v>
      </c>
      <c r="C3939" s="1849" t="s">
        <v>240</v>
      </c>
      <c r="D3939" s="1850"/>
      <c r="E3939" s="310">
        <f t="shared" si="919"/>
        <v>0</v>
      </c>
      <c r="F3939" s="1410">
        <v>0</v>
      </c>
      <c r="G3939" s="1411">
        <v>0</v>
      </c>
      <c r="H3939" s="1412">
        <v>0</v>
      </c>
      <c r="I3939" s="1410">
        <v>0</v>
      </c>
      <c r="J3939" s="1411">
        <v>0</v>
      </c>
      <c r="K3939" s="1412">
        <v>0</v>
      </c>
      <c r="L3939" s="310">
        <f t="shared" si="920"/>
        <v>0</v>
      </c>
      <c r="M3939" s="12" t="str">
        <f t="shared" si="912"/>
        <v/>
      </c>
      <c r="N3939" s="13"/>
    </row>
    <row r="3940" spans="1:14" hidden="1">
      <c r="A3940" s="40">
        <v>404</v>
      </c>
      <c r="B3940" s="272">
        <v>4900</v>
      </c>
      <c r="C3940" s="1845" t="s">
        <v>266</v>
      </c>
      <c r="D3940" s="1846"/>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267</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268</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843" t="s">
        <v>241</v>
      </c>
      <c r="D3943" s="1844"/>
      <c r="E3943" s="310">
        <f>F3943+G3943+H3943</f>
        <v>0</v>
      </c>
      <c r="F3943" s="1410">
        <v>0</v>
      </c>
      <c r="G3943" s="1411">
        <v>0</v>
      </c>
      <c r="H3943" s="1412">
        <v>0</v>
      </c>
      <c r="I3943" s="1410">
        <v>0</v>
      </c>
      <c r="J3943" s="1411">
        <v>0</v>
      </c>
      <c r="K3943" s="1412">
        <v>0</v>
      </c>
      <c r="L3943" s="310">
        <f>I3943+J3943+K3943</f>
        <v>0</v>
      </c>
      <c r="M3943" s="12" t="str">
        <f t="shared" si="912"/>
        <v/>
      </c>
      <c r="N3943" s="13"/>
    </row>
    <row r="3944" spans="1:14" hidden="1">
      <c r="A3944" s="23">
        <v>500</v>
      </c>
      <c r="B3944" s="365">
        <v>5200</v>
      </c>
      <c r="C3944" s="1843" t="s">
        <v>242</v>
      </c>
      <c r="D3944" s="1844"/>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v>0</v>
      </c>
      <c r="G3945" s="153">
        <v>0</v>
      </c>
      <c r="H3945" s="1406">
        <v>0</v>
      </c>
      <c r="I3945" s="152">
        <v>0</v>
      </c>
      <c r="J3945" s="153">
        <v>0</v>
      </c>
      <c r="K3945" s="1406">
        <v>0</v>
      </c>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v>0</v>
      </c>
      <c r="G3946" s="159">
        <v>0</v>
      </c>
      <c r="H3946" s="1408">
        <v>0</v>
      </c>
      <c r="I3946" s="158">
        <v>0</v>
      </c>
      <c r="J3946" s="159">
        <v>0</v>
      </c>
      <c r="K3946" s="1408">
        <v>0</v>
      </c>
      <c r="L3946" s="295">
        <f t="shared" si="924"/>
        <v>0</v>
      </c>
      <c r="M3946" s="12" t="str">
        <f t="shared" si="912"/>
        <v/>
      </c>
      <c r="N3946" s="13"/>
    </row>
    <row r="3947" spans="1:14" hidden="1">
      <c r="A3947" s="23">
        <v>515</v>
      </c>
      <c r="B3947" s="366"/>
      <c r="C3947" s="369">
        <v>5203</v>
      </c>
      <c r="D3947" s="370" t="s">
        <v>608</v>
      </c>
      <c r="E3947" s="295">
        <f t="shared" si="923"/>
        <v>0</v>
      </c>
      <c r="F3947" s="158">
        <v>0</v>
      </c>
      <c r="G3947" s="159">
        <v>0</v>
      </c>
      <c r="H3947" s="1408">
        <v>0</v>
      </c>
      <c r="I3947" s="158">
        <v>0</v>
      </c>
      <c r="J3947" s="159">
        <v>0</v>
      </c>
      <c r="K3947" s="1408">
        <v>0</v>
      </c>
      <c r="L3947" s="295">
        <f t="shared" si="924"/>
        <v>0</v>
      </c>
      <c r="M3947" s="12" t="str">
        <f t="shared" si="912"/>
        <v/>
      </c>
      <c r="N3947" s="13"/>
    </row>
    <row r="3948" spans="1:14" hidden="1">
      <c r="A3948" s="23">
        <v>520</v>
      </c>
      <c r="B3948" s="366"/>
      <c r="C3948" s="369">
        <v>5204</v>
      </c>
      <c r="D3948" s="370" t="s">
        <v>609</v>
      </c>
      <c r="E3948" s="295">
        <f t="shared" si="923"/>
        <v>0</v>
      </c>
      <c r="F3948" s="158">
        <v>0</v>
      </c>
      <c r="G3948" s="159">
        <v>0</v>
      </c>
      <c r="H3948" s="1408">
        <v>0</v>
      </c>
      <c r="I3948" s="158">
        <v>0</v>
      </c>
      <c r="J3948" s="159">
        <v>0</v>
      </c>
      <c r="K3948" s="1408">
        <v>0</v>
      </c>
      <c r="L3948" s="295">
        <f t="shared" si="924"/>
        <v>0</v>
      </c>
      <c r="M3948" s="12" t="str">
        <f t="shared" si="912"/>
        <v/>
      </c>
      <c r="N3948" s="13"/>
    </row>
    <row r="3949" spans="1:14" hidden="1">
      <c r="A3949" s="23">
        <v>525</v>
      </c>
      <c r="B3949" s="366"/>
      <c r="C3949" s="369">
        <v>5205</v>
      </c>
      <c r="D3949" s="370" t="s">
        <v>610</v>
      </c>
      <c r="E3949" s="295">
        <f t="shared" si="923"/>
        <v>0</v>
      </c>
      <c r="F3949" s="158">
        <v>0</v>
      </c>
      <c r="G3949" s="159">
        <v>0</v>
      </c>
      <c r="H3949" s="1408">
        <v>0</v>
      </c>
      <c r="I3949" s="158">
        <v>0</v>
      </c>
      <c r="J3949" s="159">
        <v>0</v>
      </c>
      <c r="K3949" s="1408">
        <v>0</v>
      </c>
      <c r="L3949" s="295">
        <f t="shared" si="924"/>
        <v>0</v>
      </c>
      <c r="M3949" s="12" t="str">
        <f t="shared" si="912"/>
        <v/>
      </c>
      <c r="N3949" s="13"/>
    </row>
    <row r="3950" spans="1:14" hidden="1">
      <c r="A3950" s="22">
        <v>635</v>
      </c>
      <c r="B3950" s="366"/>
      <c r="C3950" s="369">
        <v>5206</v>
      </c>
      <c r="D3950" s="370" t="s">
        <v>611</v>
      </c>
      <c r="E3950" s="295">
        <f t="shared" si="923"/>
        <v>0</v>
      </c>
      <c r="F3950" s="158">
        <v>0</v>
      </c>
      <c r="G3950" s="159">
        <v>0</v>
      </c>
      <c r="H3950" s="1408">
        <v>0</v>
      </c>
      <c r="I3950" s="158">
        <v>0</v>
      </c>
      <c r="J3950" s="159">
        <v>0</v>
      </c>
      <c r="K3950" s="1408">
        <v>0</v>
      </c>
      <c r="L3950" s="295">
        <f t="shared" si="924"/>
        <v>0</v>
      </c>
      <c r="M3950" s="12" t="str">
        <f t="shared" si="912"/>
        <v/>
      </c>
      <c r="N3950" s="13"/>
    </row>
    <row r="3951" spans="1:14" hidden="1">
      <c r="A3951" s="23">
        <v>640</v>
      </c>
      <c r="B3951" s="366"/>
      <c r="C3951" s="371">
        <v>5219</v>
      </c>
      <c r="D3951" s="372" t="s">
        <v>612</v>
      </c>
      <c r="E3951" s="287">
        <f t="shared" si="923"/>
        <v>0</v>
      </c>
      <c r="F3951" s="173">
        <v>0</v>
      </c>
      <c r="G3951" s="174">
        <v>0</v>
      </c>
      <c r="H3951" s="1409">
        <v>0</v>
      </c>
      <c r="I3951" s="173">
        <v>0</v>
      </c>
      <c r="J3951" s="174">
        <v>0</v>
      </c>
      <c r="K3951" s="1409">
        <v>0</v>
      </c>
      <c r="L3951" s="287">
        <f t="shared" si="924"/>
        <v>0</v>
      </c>
      <c r="M3951" s="12" t="str">
        <f t="shared" si="912"/>
        <v/>
      </c>
      <c r="N3951" s="13"/>
    </row>
    <row r="3952" spans="1:14" hidden="1">
      <c r="A3952" s="23">
        <v>645</v>
      </c>
      <c r="B3952" s="365">
        <v>5300</v>
      </c>
      <c r="C3952" s="1843" t="s">
        <v>613</v>
      </c>
      <c r="D3952" s="1844"/>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300</v>
      </c>
      <c r="E3953" s="281">
        <f>F3953+G3953+H3953</f>
        <v>0</v>
      </c>
      <c r="F3953" s="152">
        <v>0</v>
      </c>
      <c r="G3953" s="153">
        <v>0</v>
      </c>
      <c r="H3953" s="1406">
        <v>0</v>
      </c>
      <c r="I3953" s="152">
        <v>0</v>
      </c>
      <c r="J3953" s="153">
        <v>0</v>
      </c>
      <c r="K3953" s="1406">
        <v>0</v>
      </c>
      <c r="L3953" s="281">
        <f>I3953+J3953+K3953</f>
        <v>0</v>
      </c>
      <c r="M3953" s="12" t="str">
        <f t="shared" si="912"/>
        <v/>
      </c>
      <c r="N3953" s="13"/>
    </row>
    <row r="3954" spans="1:14" hidden="1">
      <c r="A3954" s="22">
        <v>655</v>
      </c>
      <c r="B3954" s="366"/>
      <c r="C3954" s="371">
        <v>5309</v>
      </c>
      <c r="D3954" s="372" t="s">
        <v>614</v>
      </c>
      <c r="E3954" s="287">
        <f>F3954+G3954+H3954</f>
        <v>0</v>
      </c>
      <c r="F3954" s="173">
        <v>0</v>
      </c>
      <c r="G3954" s="174">
        <v>0</v>
      </c>
      <c r="H3954" s="1409">
        <v>0</v>
      </c>
      <c r="I3954" s="173">
        <v>0</v>
      </c>
      <c r="J3954" s="174">
        <v>0</v>
      </c>
      <c r="K3954" s="1409">
        <v>0</v>
      </c>
      <c r="L3954" s="287">
        <f>I3954+J3954+K3954</f>
        <v>0</v>
      </c>
      <c r="M3954" s="12" t="str">
        <f t="shared" si="912"/>
        <v/>
      </c>
      <c r="N3954" s="13"/>
    </row>
    <row r="3955" spans="1:14" hidden="1">
      <c r="A3955" s="22">
        <v>665</v>
      </c>
      <c r="B3955" s="365">
        <v>5400</v>
      </c>
      <c r="C3955" s="1843" t="s">
        <v>671</v>
      </c>
      <c r="D3955" s="1844"/>
      <c r="E3955" s="310">
        <f>F3955+G3955+H3955</f>
        <v>0</v>
      </c>
      <c r="F3955" s="1410"/>
      <c r="G3955" s="1411">
        <v>0</v>
      </c>
      <c r="H3955" s="1412">
        <v>0</v>
      </c>
      <c r="I3955" s="1410">
        <v>0</v>
      </c>
      <c r="J3955" s="1411"/>
      <c r="K3955" s="1412">
        <v>0</v>
      </c>
      <c r="L3955" s="310">
        <f>I3955+J3955+K3955</f>
        <v>0</v>
      </c>
      <c r="M3955" s="12" t="str">
        <f t="shared" si="912"/>
        <v/>
      </c>
      <c r="N3955" s="13"/>
    </row>
    <row r="3956" spans="1:14" hidden="1">
      <c r="A3956" s="22">
        <v>675</v>
      </c>
      <c r="B3956" s="272">
        <v>5500</v>
      </c>
      <c r="C3956" s="1845" t="s">
        <v>672</v>
      </c>
      <c r="D3956" s="1846"/>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673</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674</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675</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676</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847" t="s">
        <v>898</v>
      </c>
      <c r="D3961" s="1848"/>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677</v>
      </c>
      <c r="E3962" s="281">
        <f>F3962+G3962+H3962</f>
        <v>0</v>
      </c>
      <c r="F3962" s="1459">
        <v>0</v>
      </c>
      <c r="G3962" s="1459">
        <v>0</v>
      </c>
      <c r="H3962" s="1460">
        <v>0</v>
      </c>
      <c r="I3962" s="1606">
        <v>0</v>
      </c>
      <c r="J3962" s="1459">
        <v>0</v>
      </c>
      <c r="K3962" s="1459">
        <v>0</v>
      </c>
      <c r="L3962" s="281">
        <f>I3962+J3962+K3962</f>
        <v>0</v>
      </c>
      <c r="M3962" s="12" t="str">
        <f t="shared" si="912"/>
        <v/>
      </c>
      <c r="N3962" s="13"/>
    </row>
    <row r="3963" spans="1:14" hidden="1">
      <c r="A3963" s="23">
        <v>720</v>
      </c>
      <c r="B3963" s="366"/>
      <c r="C3963" s="373">
        <v>5702</v>
      </c>
      <c r="D3963" s="374" t="s">
        <v>678</v>
      </c>
      <c r="E3963" s="314">
        <f>F3963+G3963+H3963</f>
        <v>0</v>
      </c>
      <c r="F3963" s="1459">
        <v>0</v>
      </c>
      <c r="G3963" s="1459">
        <v>0</v>
      </c>
      <c r="H3963" s="1460">
        <v>0</v>
      </c>
      <c r="I3963" s="1606">
        <v>0</v>
      </c>
      <c r="J3963" s="1459">
        <v>0</v>
      </c>
      <c r="K3963" s="1459">
        <v>0</v>
      </c>
      <c r="L3963" s="314">
        <f>I3963+J3963+K3963</f>
        <v>0</v>
      </c>
      <c r="M3963" s="12" t="str">
        <f t="shared" si="912"/>
        <v/>
      </c>
      <c r="N3963" s="13"/>
    </row>
    <row r="3964" spans="1:14" hidden="1">
      <c r="A3964" s="23">
        <v>725</v>
      </c>
      <c r="B3964" s="292"/>
      <c r="C3964" s="375">
        <v>4071</v>
      </c>
      <c r="D3964" s="376" t="s">
        <v>679</v>
      </c>
      <c r="E3964" s="377">
        <f>F3964+G3964+H3964</f>
        <v>0</v>
      </c>
      <c r="F3964" s="1459">
        <v>0</v>
      </c>
      <c r="G3964" s="1459">
        <v>0</v>
      </c>
      <c r="H3964" s="1460">
        <v>0</v>
      </c>
      <c r="I3964" s="1606">
        <v>0</v>
      </c>
      <c r="J3964" s="1459">
        <v>0</v>
      </c>
      <c r="K3964" s="1459">
        <v>0</v>
      </c>
      <c r="L3964" s="377">
        <f>I3964+J3964+K3964</f>
        <v>0</v>
      </c>
      <c r="M3964" s="12" t="str">
        <f t="shared" si="912"/>
        <v/>
      </c>
      <c r="N3964" s="13"/>
    </row>
    <row r="3965" spans="1:14" hidden="1">
      <c r="A3965" s="23">
        <v>730</v>
      </c>
      <c r="B3965" s="571"/>
      <c r="C3965" s="1841" t="s">
        <v>680</v>
      </c>
      <c r="D3965" s="1842"/>
      <c r="E3965" s="1426"/>
      <c r="F3965" s="1426"/>
      <c r="G3965" s="1426"/>
      <c r="H3965" s="1426"/>
      <c r="I3965" s="1426"/>
      <c r="J3965" s="1426"/>
      <c r="K3965" s="1426"/>
      <c r="L3965" s="1427"/>
      <c r="M3965" s="12" t="str">
        <f t="shared" si="912"/>
        <v/>
      </c>
      <c r="N3965" s="13"/>
    </row>
    <row r="3966" spans="1:14" hidden="1">
      <c r="A3966" s="23">
        <v>735</v>
      </c>
      <c r="B3966" s="381">
        <v>98</v>
      </c>
      <c r="C3966" s="1841" t="s">
        <v>680</v>
      </c>
      <c r="D3966" s="1842"/>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hidden="1" thickBot="1">
      <c r="A3970" s="23">
        <v>755</v>
      </c>
      <c r="B3970" s="1451"/>
      <c r="C3970" s="393" t="s">
        <v>726</v>
      </c>
      <c r="D3970" s="1420">
        <f>+B3970</f>
        <v>0</v>
      </c>
      <c r="E3970" s="395">
        <f t="shared" ref="E3970:L3970" si="927">SUM(E3852,E3855,E3861,E3869,E3870,E3888,E3892,E3898,E3901,E3902,E3903,E3904,E3908,E3917,E3923,E3924,E3925,E3926,E3933,E3937,E3938,E3939,E3940,E3943,E3944,E3952,E3955,E3956,E3961)+E3966</f>
        <v>0</v>
      </c>
      <c r="F3970" s="396">
        <f t="shared" si="927"/>
        <v>0</v>
      </c>
      <c r="G3970" s="397">
        <f t="shared" si="927"/>
        <v>0</v>
      </c>
      <c r="H3970" s="398">
        <f t="shared" si="927"/>
        <v>0</v>
      </c>
      <c r="I3970" s="396">
        <f t="shared" si="927"/>
        <v>0</v>
      </c>
      <c r="J3970" s="397">
        <f t="shared" si="927"/>
        <v>0</v>
      </c>
      <c r="K3970" s="398">
        <f t="shared" si="927"/>
        <v>0</v>
      </c>
      <c r="L3970" s="395">
        <f t="shared" si="927"/>
        <v>0</v>
      </c>
      <c r="M3970" s="1652" t="str">
        <f t="shared" si="912"/>
        <v/>
      </c>
      <c r="N3970" s="65"/>
    </row>
    <row r="3971" spans="1:14" ht="18.75" hidden="1">
      <c r="A3971" s="23">
        <v>760</v>
      </c>
      <c r="B3971" s="79" t="s">
        <v>120</v>
      </c>
      <c r="C3971" s="1"/>
      <c r="L3971" s="6"/>
      <c r="M3971" s="1652" t="str">
        <f>(IF($E3970&lt;&gt;0,$M$2,IF($L3970&lt;&gt;0,$M$2,"")))</f>
        <v/>
      </c>
      <c r="N3971" s="65"/>
    </row>
    <row r="3972" spans="1:14" ht="18.75" hidden="1">
      <c r="A3972" s="22">
        <v>765</v>
      </c>
      <c r="B3972" s="1355"/>
      <c r="C3972" s="1355"/>
      <c r="D3972" s="1356"/>
      <c r="E3972" s="1355"/>
      <c r="F3972" s="1355"/>
      <c r="G3972" s="1355"/>
      <c r="H3972" s="1355"/>
      <c r="I3972" s="1355"/>
      <c r="J3972" s="1355"/>
      <c r="K3972" s="1355"/>
      <c r="L3972" s="1357"/>
      <c r="M3972" s="1652" t="str">
        <f>(IF($E3970&lt;&gt;0,$M$2,IF($L3970&lt;&gt;0,$M$2,"")))</f>
        <v/>
      </c>
      <c r="N3972" s="65"/>
    </row>
    <row r="3973" spans="1:14" ht="18.75" hidden="1">
      <c r="A3973" s="22">
        <v>775</v>
      </c>
      <c r="B3973" s="65"/>
      <c r="C3973" s="65"/>
      <c r="D3973" s="65"/>
      <c r="E3973" s="65"/>
      <c r="F3973" s="65"/>
      <c r="G3973" s="65"/>
      <c r="H3973" s="65"/>
      <c r="I3973" s="65"/>
      <c r="J3973" s="65"/>
      <c r="K3973" s="65"/>
      <c r="L3973" s="77"/>
      <c r="M3973" s="74" t="str">
        <f>(IF(E3970&lt;&gt;0,$G$2,IF(L3970&lt;&gt;0,$G$2,"")))</f>
        <v/>
      </c>
      <c r="N3973" s="65"/>
    </row>
    <row r="3974" spans="1:14" hidden="1">
      <c r="A3974" s="23">
        <v>780</v>
      </c>
      <c r="B3974" s="6"/>
      <c r="C3974" s="6"/>
      <c r="D3974" s="517"/>
      <c r="E3974" s="38"/>
      <c r="F3974" s="38"/>
      <c r="G3974" s="38"/>
      <c r="H3974" s="38"/>
      <c r="I3974" s="38"/>
      <c r="J3974" s="38"/>
      <c r="K3974" s="38"/>
      <c r="L3974" s="38"/>
      <c r="M3974" s="7" t="str">
        <f>(IF($E4110&lt;&gt;0,$M$2,IF($L4110&lt;&gt;0,$M$2,"")))</f>
        <v/>
      </c>
    </row>
    <row r="3975" spans="1:14" hidden="1">
      <c r="A3975" s="23">
        <v>785</v>
      </c>
      <c r="B3975" s="6"/>
      <c r="C3975" s="1353"/>
      <c r="D3975" s="1354"/>
      <c r="E3975" s="38"/>
      <c r="F3975" s="38"/>
      <c r="G3975" s="38"/>
      <c r="H3975" s="38"/>
      <c r="I3975" s="38"/>
      <c r="J3975" s="38"/>
      <c r="K3975" s="38"/>
      <c r="L3975" s="38"/>
      <c r="M3975" s="7" t="str">
        <f>(IF($E4110&lt;&gt;0,$M$2,IF($L4110&lt;&gt;0,$M$2,"")))</f>
        <v/>
      </c>
    </row>
    <row r="3976" spans="1:14" hidden="1">
      <c r="A3976" s="23">
        <v>790</v>
      </c>
      <c r="B3976" s="1865" t="str">
        <f>$B$7</f>
        <v>ОТЧЕТНИ ДАННИ ПО ЕБК ЗА ИЗПЪЛНЕНИЕТО НА БЮДЖЕТА</v>
      </c>
      <c r="C3976" s="1866"/>
      <c r="D3976" s="1866"/>
      <c r="E3976" s="242"/>
      <c r="F3976" s="242"/>
      <c r="G3976" s="237"/>
      <c r="H3976" s="237"/>
      <c r="I3976" s="237"/>
      <c r="J3976" s="237"/>
      <c r="K3976" s="237"/>
      <c r="L3976" s="237"/>
      <c r="M3976" s="7" t="str">
        <f>(IF($E4110&lt;&gt;0,$M$2,IF($L4110&lt;&gt;0,$M$2,"")))</f>
        <v/>
      </c>
    </row>
    <row r="3977" spans="1:14" hidden="1">
      <c r="A3977" s="23">
        <v>795</v>
      </c>
      <c r="B3977" s="228"/>
      <c r="C3977" s="391"/>
      <c r="D3977" s="400"/>
      <c r="E3977" s="406" t="s">
        <v>457</v>
      </c>
      <c r="F3977" s="406" t="s">
        <v>819</v>
      </c>
      <c r="G3977" s="237"/>
      <c r="H3977" s="1350" t="s">
        <v>1234</v>
      </c>
      <c r="I3977" s="1351"/>
      <c r="J3977" s="1352"/>
      <c r="K3977" s="237"/>
      <c r="L3977" s="237"/>
      <c r="M3977" s="7" t="str">
        <f>(IF($E4110&lt;&gt;0,$M$2,IF($L4110&lt;&gt;0,$M$2,"")))</f>
        <v/>
      </c>
    </row>
    <row r="3978" spans="1:14" ht="18.75" hidden="1">
      <c r="A3978" s="22">
        <v>805</v>
      </c>
      <c r="B3978" s="1867" t="str">
        <f>$B$9</f>
        <v>ДГ Радост Каблешково</v>
      </c>
      <c r="C3978" s="1868"/>
      <c r="D3978" s="1869"/>
      <c r="E3978" s="115">
        <f>$E$9</f>
        <v>45658</v>
      </c>
      <c r="F3978" s="226">
        <f>$F$9</f>
        <v>45747</v>
      </c>
      <c r="G3978" s="237"/>
      <c r="H3978" s="237"/>
      <c r="I3978" s="237"/>
      <c r="J3978" s="237"/>
      <c r="K3978" s="237"/>
      <c r="L3978" s="237"/>
      <c r="M3978" s="7" t="str">
        <f>(IF($E4110&lt;&gt;0,$M$2,IF($L4110&lt;&gt;0,$M$2,"")))</f>
        <v/>
      </c>
    </row>
    <row r="3979" spans="1:14" hidden="1">
      <c r="A3979" s="23">
        <v>810</v>
      </c>
      <c r="B3979" s="227" t="str">
        <f>$B$10</f>
        <v>(наименование на разпоредителя с бюджет)</v>
      </c>
      <c r="C3979" s="228"/>
      <c r="D3979" s="229"/>
      <c r="E3979" s="237"/>
      <c r="F3979" s="237"/>
      <c r="G3979" s="237"/>
      <c r="H3979" s="237"/>
      <c r="I3979" s="237"/>
      <c r="J3979" s="237"/>
      <c r="K3979" s="237"/>
      <c r="L3979" s="237"/>
      <c r="M3979" s="7" t="str">
        <f>(IF($E4110&lt;&gt;0,$M$2,IF($L4110&lt;&gt;0,$M$2,"")))</f>
        <v/>
      </c>
    </row>
    <row r="3980" spans="1:14" hidden="1">
      <c r="A3980" s="23">
        <v>815</v>
      </c>
      <c r="B3980" s="227"/>
      <c r="C3980" s="228"/>
      <c r="D3980" s="229"/>
      <c r="E3980" s="237"/>
      <c r="F3980" s="237"/>
      <c r="G3980" s="237"/>
      <c r="H3980" s="237"/>
      <c r="I3980" s="237"/>
      <c r="J3980" s="237"/>
      <c r="K3980" s="237"/>
      <c r="L3980" s="237"/>
      <c r="M3980" s="7" t="str">
        <f>(IF($E4110&lt;&gt;0,$M$2,IF($L4110&lt;&gt;0,$M$2,"")))</f>
        <v/>
      </c>
    </row>
    <row r="3981" spans="1:14" ht="19.5" hidden="1">
      <c r="A3981" s="28">
        <v>525</v>
      </c>
      <c r="B3981" s="1870" t="str">
        <f>$B$12</f>
        <v>Поморие</v>
      </c>
      <c r="C3981" s="1871"/>
      <c r="D3981" s="1872"/>
      <c r="E3981" s="410" t="s">
        <v>874</v>
      </c>
      <c r="F3981" s="1348" t="str">
        <f>$F$12</f>
        <v>5207</v>
      </c>
      <c r="G3981" s="237"/>
      <c r="H3981" s="237"/>
      <c r="I3981" s="237"/>
      <c r="J3981" s="237"/>
      <c r="K3981" s="237"/>
      <c r="L3981" s="237"/>
      <c r="M3981" s="7" t="str">
        <f>(IF($E4110&lt;&gt;0,$M$2,IF($L4110&lt;&gt;0,$M$2,"")))</f>
        <v/>
      </c>
    </row>
    <row r="3982" spans="1:14" hidden="1">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t="str">
        <f>(IF($E4110&lt;&gt;0,$M$2,IF($L4110&lt;&gt;0,$M$2,"")))</f>
        <v/>
      </c>
    </row>
    <row r="3983" spans="1:14" ht="19.5" hidden="1">
      <c r="A3983" s="23">
        <v>821</v>
      </c>
      <c r="B3983" s="236"/>
      <c r="C3983" s="237"/>
      <c r="D3983" s="124" t="s">
        <v>875</v>
      </c>
      <c r="E3983" s="238">
        <f>$E$15</f>
        <v>0</v>
      </c>
      <c r="F3983" s="414" t="str">
        <f>$F$15</f>
        <v>БЮДЖЕТ</v>
      </c>
      <c r="G3983" s="218"/>
      <c r="H3983" s="218"/>
      <c r="I3983" s="218"/>
      <c r="J3983" s="218"/>
      <c r="K3983" s="218"/>
      <c r="L3983" s="218"/>
      <c r="M3983" s="7" t="str">
        <f>(IF($E4110&lt;&gt;0,$M$2,IF($L4110&lt;&gt;0,$M$2,"")))</f>
        <v/>
      </c>
    </row>
    <row r="3984" spans="1:14" hidden="1">
      <c r="A3984" s="23">
        <v>822</v>
      </c>
      <c r="B3984" s="228"/>
      <c r="C3984" s="391"/>
      <c r="D3984" s="400"/>
      <c r="E3984" s="237"/>
      <c r="F3984" s="409"/>
      <c r="G3984" s="409"/>
      <c r="H3984" s="409"/>
      <c r="I3984" s="409"/>
      <c r="J3984" s="409"/>
      <c r="K3984" s="409"/>
      <c r="L3984" s="1365" t="s">
        <v>458</v>
      </c>
      <c r="M3984" s="7" t="str">
        <f>(IF($E4110&lt;&gt;0,$M$2,IF($L4110&lt;&gt;0,$M$2,"")))</f>
        <v/>
      </c>
    </row>
    <row r="3985" spans="1:14" ht="24.95" hidden="1" customHeight="1">
      <c r="A3985" s="23">
        <v>823</v>
      </c>
      <c r="B3985" s="247"/>
      <c r="C3985" s="248"/>
      <c r="D3985" s="249" t="s">
        <v>698</v>
      </c>
      <c r="E3985" s="1853" t="str">
        <f>CONCATENATE("Уточнен план ",$C$3)</f>
        <v>Уточнен план 2025</v>
      </c>
      <c r="F3985" s="1854"/>
      <c r="G3985" s="1854"/>
      <c r="H3985" s="1855"/>
      <c r="I3985" s="1856" t="str">
        <f>CONCATENATE("Отчет ",$C$3)</f>
        <v>Отчет 2025</v>
      </c>
      <c r="J3985" s="1857"/>
      <c r="K3985" s="1857"/>
      <c r="L3985" s="1858"/>
      <c r="M3985" s="7" t="str">
        <f>(IF($E4110&lt;&gt;0,$M$2,IF($L4110&lt;&gt;0,$M$2,"")))</f>
        <v/>
      </c>
    </row>
    <row r="3986" spans="1:14" ht="54.95" hidden="1" customHeight="1" thickBot="1">
      <c r="A3986" s="23">
        <v>825</v>
      </c>
      <c r="B3986" s="250" t="s">
        <v>62</v>
      </c>
      <c r="C3986" s="251" t="s">
        <v>459</v>
      </c>
      <c r="D3986" s="252" t="s">
        <v>699</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570" t="str">
        <f>$L$20</f>
        <v>ОТЧЕТ                                    ОБЩО</v>
      </c>
      <c r="M3986" s="7" t="str">
        <f>(IF($E4110&lt;&gt;0,$M$2,IF($L4110&lt;&gt;0,$M$2,"")))</f>
        <v/>
      </c>
    </row>
    <row r="3987" spans="1:14" ht="18.75" hidden="1">
      <c r="A3987" s="23"/>
      <c r="B3987" s="258"/>
      <c r="C3987" s="259"/>
      <c r="D3987" s="260" t="s">
        <v>728</v>
      </c>
      <c r="E3987" s="1442" t="str">
        <f>$E$21</f>
        <v>(1)</v>
      </c>
      <c r="F3987" s="143" t="str">
        <f>$F$21</f>
        <v>(2)</v>
      </c>
      <c r="G3987" s="144" t="str">
        <f>$G$21</f>
        <v>(3)</v>
      </c>
      <c r="H3987" s="145" t="str">
        <f>$H$21</f>
        <v>(4)</v>
      </c>
      <c r="I3987" s="261" t="str">
        <f>$I$21</f>
        <v>(5)</v>
      </c>
      <c r="J3987" s="262" t="str">
        <f>$J$21</f>
        <v>(6)</v>
      </c>
      <c r="K3987" s="263" t="str">
        <f>$K$21</f>
        <v>(7)</v>
      </c>
      <c r="L3987" s="264" t="str">
        <f>$L$21</f>
        <v>(8)</v>
      </c>
      <c r="M3987" s="7" t="str">
        <f>(IF($E4110&lt;&gt;0,$M$2,IF($L4110&lt;&gt;0,$M$2,"")))</f>
        <v/>
      </c>
    </row>
    <row r="3988" spans="1:14" hidden="1">
      <c r="A3988" s="23"/>
      <c r="B3988" s="1439"/>
      <c r="C3988" s="1540" t="e">
        <f>VLOOKUP(D3988,OP_LIST2,2,FALSE)</f>
        <v>#N/A</v>
      </c>
      <c r="D3988" s="1445"/>
      <c r="E3988" s="389"/>
      <c r="F3988" s="1429"/>
      <c r="G3988" s="1430"/>
      <c r="H3988" s="1431"/>
      <c r="I3988" s="1429"/>
      <c r="J3988" s="1430"/>
      <c r="K3988" s="1431"/>
      <c r="L3988" s="1428"/>
      <c r="M3988" s="7" t="str">
        <f>(IF($E4110&lt;&gt;0,$M$2,IF($L4110&lt;&gt;0,$M$2,"")))</f>
        <v/>
      </c>
    </row>
    <row r="3989" spans="1:14" hidden="1">
      <c r="A3989" s="23"/>
      <c r="B3989" s="1608" t="s">
        <v>2003</v>
      </c>
      <c r="C3989" s="1446">
        <f>VLOOKUP(D3990,EBK_DEIN2,2,FALSE)</f>
        <v>5532</v>
      </c>
      <c r="D3989" s="1445" t="s">
        <v>777</v>
      </c>
      <c r="E3989" s="389"/>
      <c r="F3989" s="1432"/>
      <c r="G3989" s="1433"/>
      <c r="H3989" s="1434"/>
      <c r="I3989" s="1432"/>
      <c r="J3989" s="1433"/>
      <c r="K3989" s="1434"/>
      <c r="L3989" s="1428"/>
      <c r="M3989" s="7" t="str">
        <f>(IF($E4110&lt;&gt;0,$M$2,IF($L4110&lt;&gt;0,$M$2,"")))</f>
        <v/>
      </c>
    </row>
    <row r="3990" spans="1:14" hidden="1">
      <c r="A3990" s="23"/>
      <c r="B3990" s="1438"/>
      <c r="C3990" s="1531">
        <f>+C3989</f>
        <v>5532</v>
      </c>
      <c r="D3990" s="1440" t="s">
        <v>557</v>
      </c>
      <c r="E3990" s="389"/>
      <c r="F3990" s="1432"/>
      <c r="G3990" s="1433"/>
      <c r="H3990" s="1434"/>
      <c r="I3990" s="1432"/>
      <c r="J3990" s="1433"/>
      <c r="K3990" s="1434"/>
      <c r="L3990" s="1428"/>
      <c r="M3990" s="7" t="str">
        <f>(IF($E4110&lt;&gt;0,$M$2,IF($L4110&lt;&gt;0,$M$2,"")))</f>
        <v/>
      </c>
    </row>
    <row r="3991" spans="1:14" hidden="1">
      <c r="A3991" s="23"/>
      <c r="B3991" s="1443"/>
      <c r="C3991" s="1441"/>
      <c r="D3991" s="1444" t="s">
        <v>700</v>
      </c>
      <c r="E3991" s="389"/>
      <c r="F3991" s="1435"/>
      <c r="G3991" s="1436"/>
      <c r="H3991" s="1437"/>
      <c r="I3991" s="1435"/>
      <c r="J3991" s="1436"/>
      <c r="K3991" s="1437"/>
      <c r="L3991" s="1428"/>
      <c r="M3991" s="7" t="str">
        <f>(IF($E4110&lt;&gt;0,$M$2,IF($L4110&lt;&gt;0,$M$2,"")))</f>
        <v/>
      </c>
    </row>
    <row r="3992" spans="1:14" hidden="1">
      <c r="A3992" s="23"/>
      <c r="B3992" s="272">
        <v>100</v>
      </c>
      <c r="C3992" s="1859" t="s">
        <v>729</v>
      </c>
      <c r="D3992" s="1860"/>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730</v>
      </c>
      <c r="E3993" s="281">
        <f>F3993+G3993+H3993</f>
        <v>0</v>
      </c>
      <c r="F3993" s="152">
        <v>0</v>
      </c>
      <c r="G3993" s="153">
        <v>0</v>
      </c>
      <c r="H3993" s="1406">
        <v>0</v>
      </c>
      <c r="I3993" s="152">
        <v>0</v>
      </c>
      <c r="J3993" s="153">
        <v>0</v>
      </c>
      <c r="K3993" s="1406">
        <v>0</v>
      </c>
      <c r="L3993" s="281">
        <f>I3993+J3993+K3993</f>
        <v>0</v>
      </c>
      <c r="M3993" s="12" t="str">
        <f t="shared" ref="M3993:M4056" si="929">(IF($E3993&lt;&gt;0,$M$2,IF($L3993&lt;&gt;0,$M$2,"")))</f>
        <v/>
      </c>
      <c r="N3993" s="13"/>
    </row>
    <row r="3994" spans="1:14" hidden="1">
      <c r="A3994" s="10"/>
      <c r="B3994" s="278"/>
      <c r="C3994" s="285">
        <v>102</v>
      </c>
      <c r="D3994" s="286" t="s">
        <v>731</v>
      </c>
      <c r="E3994" s="287">
        <f>F3994+G3994+H3994</f>
        <v>0</v>
      </c>
      <c r="F3994" s="173">
        <v>0</v>
      </c>
      <c r="G3994" s="174">
        <v>0</v>
      </c>
      <c r="H3994" s="1409">
        <v>0</v>
      </c>
      <c r="I3994" s="173">
        <v>0</v>
      </c>
      <c r="J3994" s="174">
        <v>0</v>
      </c>
      <c r="K3994" s="1409">
        <v>0</v>
      </c>
      <c r="L3994" s="287">
        <f>I3994+J3994+K3994</f>
        <v>0</v>
      </c>
      <c r="M3994" s="12" t="str">
        <f t="shared" si="929"/>
        <v/>
      </c>
      <c r="N3994" s="13"/>
    </row>
    <row r="3995" spans="1:14" hidden="1">
      <c r="A3995" s="10"/>
      <c r="B3995" s="272">
        <v>200</v>
      </c>
      <c r="C3995" s="1851" t="s">
        <v>732</v>
      </c>
      <c r="D3995" s="1852"/>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733</v>
      </c>
      <c r="E3996" s="281">
        <f>F3996+G3996+H3996</f>
        <v>0</v>
      </c>
      <c r="F3996" s="152">
        <v>0</v>
      </c>
      <c r="G3996" s="153">
        <v>0</v>
      </c>
      <c r="H3996" s="1406">
        <v>0</v>
      </c>
      <c r="I3996" s="152">
        <v>0</v>
      </c>
      <c r="J3996" s="153">
        <v>0</v>
      </c>
      <c r="K3996" s="1406">
        <v>0</v>
      </c>
      <c r="L3996" s="281">
        <f>I3996+J3996+K3996</f>
        <v>0</v>
      </c>
      <c r="M3996" s="12" t="str">
        <f t="shared" si="929"/>
        <v/>
      </c>
      <c r="N3996" s="13"/>
    </row>
    <row r="3997" spans="1:14" hidden="1">
      <c r="A3997" s="10"/>
      <c r="B3997" s="292"/>
      <c r="C3997" s="293">
        <v>202</v>
      </c>
      <c r="D3997" s="294" t="s">
        <v>734</v>
      </c>
      <c r="E3997" s="295">
        <f>F3997+G3997+H3997</f>
        <v>0</v>
      </c>
      <c r="F3997" s="158">
        <v>0</v>
      </c>
      <c r="G3997" s="159">
        <v>0</v>
      </c>
      <c r="H3997" s="1408">
        <v>0</v>
      </c>
      <c r="I3997" s="158">
        <v>0</v>
      </c>
      <c r="J3997" s="159">
        <v>0</v>
      </c>
      <c r="K3997" s="1408">
        <v>0</v>
      </c>
      <c r="L3997" s="295">
        <f>I3997+J3997+K3997</f>
        <v>0</v>
      </c>
      <c r="M3997" s="12" t="str">
        <f t="shared" si="929"/>
        <v/>
      </c>
      <c r="N3997" s="13"/>
    </row>
    <row r="3998" spans="1:14" ht="31.5" hidden="1">
      <c r="A3998" s="10"/>
      <c r="B3998" s="299"/>
      <c r="C3998" s="293">
        <v>205</v>
      </c>
      <c r="D3998" s="294" t="s">
        <v>585</v>
      </c>
      <c r="E3998" s="295">
        <f>F3998+G3998+H3998</f>
        <v>0</v>
      </c>
      <c r="F3998" s="158">
        <v>0</v>
      </c>
      <c r="G3998" s="159">
        <v>0</v>
      </c>
      <c r="H3998" s="1408">
        <v>0</v>
      </c>
      <c r="I3998" s="158">
        <v>0</v>
      </c>
      <c r="J3998" s="159">
        <v>0</v>
      </c>
      <c r="K3998" s="1408">
        <v>0</v>
      </c>
      <c r="L3998" s="295">
        <f>I3998+J3998+K3998</f>
        <v>0</v>
      </c>
      <c r="M3998" s="12" t="str">
        <f t="shared" si="929"/>
        <v/>
      </c>
      <c r="N3998" s="13"/>
    </row>
    <row r="3999" spans="1:14" hidden="1">
      <c r="A3999" s="10"/>
      <c r="B3999" s="299"/>
      <c r="C3999" s="293">
        <v>208</v>
      </c>
      <c r="D3999" s="300" t="s">
        <v>586</v>
      </c>
      <c r="E3999" s="295">
        <f>F3999+G3999+H3999</f>
        <v>0</v>
      </c>
      <c r="F3999" s="158">
        <v>0</v>
      </c>
      <c r="G3999" s="159">
        <v>0</v>
      </c>
      <c r="H3999" s="1408">
        <v>0</v>
      </c>
      <c r="I3999" s="158">
        <v>0</v>
      </c>
      <c r="J3999" s="159">
        <v>0</v>
      </c>
      <c r="K3999" s="1408">
        <v>0</v>
      </c>
      <c r="L3999" s="295">
        <f>I3999+J3999+K3999</f>
        <v>0</v>
      </c>
      <c r="M3999" s="12" t="str">
        <f t="shared" si="929"/>
        <v/>
      </c>
      <c r="N3999" s="13"/>
    </row>
    <row r="4000" spans="1:14" hidden="1">
      <c r="A4000" s="10"/>
      <c r="B4000" s="291"/>
      <c r="C4000" s="285">
        <v>209</v>
      </c>
      <c r="D4000" s="301" t="s">
        <v>587</v>
      </c>
      <c r="E4000" s="287">
        <f>F4000+G4000+H4000</f>
        <v>0</v>
      </c>
      <c r="F4000" s="173">
        <v>0</v>
      </c>
      <c r="G4000" s="174">
        <v>0</v>
      </c>
      <c r="H4000" s="1409">
        <v>0</v>
      </c>
      <c r="I4000" s="173">
        <v>0</v>
      </c>
      <c r="J4000" s="174">
        <v>0</v>
      </c>
      <c r="K4000" s="1409">
        <v>0</v>
      </c>
      <c r="L4000" s="287">
        <f>I4000+J4000+K4000</f>
        <v>0</v>
      </c>
      <c r="M4000" s="12" t="str">
        <f t="shared" si="929"/>
        <v/>
      </c>
      <c r="N4000" s="13"/>
    </row>
    <row r="4001" spans="1:14" hidden="1">
      <c r="A4001" s="10"/>
      <c r="B4001" s="272">
        <v>500</v>
      </c>
      <c r="C4001" s="1861" t="s">
        <v>188</v>
      </c>
      <c r="D4001" s="1862"/>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v>0</v>
      </c>
      <c r="G4002" s="153">
        <v>0</v>
      </c>
      <c r="H4002" s="1406">
        <v>0</v>
      </c>
      <c r="I4002" s="152">
        <v>0</v>
      </c>
      <c r="J4002" s="153">
        <v>0</v>
      </c>
      <c r="K4002" s="1406">
        <v>0</v>
      </c>
      <c r="L4002" s="281">
        <f t="shared" ref="L4002:L4009" si="933">I4002+J4002+K4002</f>
        <v>0</v>
      </c>
      <c r="M4002" s="12" t="str">
        <f t="shared" si="929"/>
        <v/>
      </c>
      <c r="N4002" s="13"/>
    </row>
    <row r="4003" spans="1:14" hidden="1">
      <c r="A4003" s="10"/>
      <c r="B4003" s="291"/>
      <c r="C4003" s="304">
        <v>552</v>
      </c>
      <c r="D4003" s="305" t="s">
        <v>893</v>
      </c>
      <c r="E4003" s="295">
        <f t="shared" si="932"/>
        <v>0</v>
      </c>
      <c r="F4003" s="158">
        <v>0</v>
      </c>
      <c r="G4003" s="159">
        <v>0</v>
      </c>
      <c r="H4003" s="1408">
        <v>0</v>
      </c>
      <c r="I4003" s="158">
        <v>0</v>
      </c>
      <c r="J4003" s="159">
        <v>0</v>
      </c>
      <c r="K4003" s="1408">
        <v>0</v>
      </c>
      <c r="L4003" s="295">
        <f t="shared" si="933"/>
        <v>0</v>
      </c>
      <c r="M4003" s="12" t="str">
        <f t="shared" si="929"/>
        <v/>
      </c>
      <c r="N4003" s="13"/>
    </row>
    <row r="4004" spans="1:14" hidden="1">
      <c r="A4004" s="10"/>
      <c r="B4004" s="306"/>
      <c r="C4004" s="304">
        <v>558</v>
      </c>
      <c r="D4004" s="307" t="s">
        <v>855</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v>0</v>
      </c>
      <c r="G4005" s="159">
        <v>0</v>
      </c>
      <c r="H4005" s="1408">
        <v>0</v>
      </c>
      <c r="I4005" s="158">
        <v>0</v>
      </c>
      <c r="J4005" s="159">
        <v>0</v>
      </c>
      <c r="K4005" s="1408">
        <v>0</v>
      </c>
      <c r="L4005" s="295">
        <f t="shared" si="933"/>
        <v>0</v>
      </c>
      <c r="M4005" s="12" t="str">
        <f t="shared" si="929"/>
        <v/>
      </c>
      <c r="N4005" s="13"/>
    </row>
    <row r="4006" spans="1:14" hidden="1">
      <c r="A4006" s="10"/>
      <c r="B4006" s="306"/>
      <c r="C4006" s="304">
        <v>580</v>
      </c>
      <c r="D4006" s="305" t="s">
        <v>191</v>
      </c>
      <c r="E4006" s="295">
        <f t="shared" si="932"/>
        <v>0</v>
      </c>
      <c r="F4006" s="158">
        <v>0</v>
      </c>
      <c r="G4006" s="159">
        <v>0</v>
      </c>
      <c r="H4006" s="1408">
        <v>0</v>
      </c>
      <c r="I4006" s="158">
        <v>0</v>
      </c>
      <c r="J4006" s="159">
        <v>0</v>
      </c>
      <c r="K4006" s="1408">
        <v>0</v>
      </c>
      <c r="L4006" s="295">
        <f t="shared" si="933"/>
        <v>0</v>
      </c>
      <c r="M4006" s="12" t="str">
        <f t="shared" si="929"/>
        <v/>
      </c>
      <c r="N4006" s="13"/>
    </row>
    <row r="4007" spans="1:14" hidden="1">
      <c r="A4007" s="10"/>
      <c r="B4007" s="291"/>
      <c r="C4007" s="304">
        <v>588</v>
      </c>
      <c r="D4007" s="305" t="s">
        <v>857</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863" t="s">
        <v>193</v>
      </c>
      <c r="D4009" s="1864"/>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851" t="s">
        <v>194</v>
      </c>
      <c r="D4010" s="1852"/>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v>0</v>
      </c>
      <c r="G4011" s="153">
        <v>0</v>
      </c>
      <c r="H4011" s="1406">
        <v>0</v>
      </c>
      <c r="I4011" s="152">
        <v>0</v>
      </c>
      <c r="J4011" s="153">
        <v>0</v>
      </c>
      <c r="K4011" s="1406">
        <v>0</v>
      </c>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v>0</v>
      </c>
      <c r="G4012" s="159">
        <v>0</v>
      </c>
      <c r="H4012" s="1408">
        <v>0</v>
      </c>
      <c r="I4012" s="158">
        <v>0</v>
      </c>
      <c r="J4012" s="159">
        <v>0</v>
      </c>
      <c r="K4012" s="1408">
        <v>0</v>
      </c>
      <c r="L4012" s="295">
        <f t="shared" si="936"/>
        <v>0</v>
      </c>
      <c r="M4012" s="12" t="str">
        <f t="shared" si="929"/>
        <v/>
      </c>
      <c r="N4012" s="13"/>
    </row>
    <row r="4013" spans="1:14" hidden="1">
      <c r="A4013" s="23">
        <v>40</v>
      </c>
      <c r="B4013" s="292"/>
      <c r="C4013" s="293">
        <v>1013</v>
      </c>
      <c r="D4013" s="294" t="s">
        <v>197</v>
      </c>
      <c r="E4013" s="295">
        <f t="shared" si="935"/>
        <v>0</v>
      </c>
      <c r="F4013" s="158">
        <v>0</v>
      </c>
      <c r="G4013" s="159">
        <v>0</v>
      </c>
      <c r="H4013" s="1408">
        <v>0</v>
      </c>
      <c r="I4013" s="158">
        <v>0</v>
      </c>
      <c r="J4013" s="159">
        <v>0</v>
      </c>
      <c r="K4013" s="1408">
        <v>0</v>
      </c>
      <c r="L4013" s="295">
        <f t="shared" si="936"/>
        <v>0</v>
      </c>
      <c r="M4013" s="12" t="str">
        <f t="shared" si="929"/>
        <v/>
      </c>
      <c r="N4013" s="13"/>
    </row>
    <row r="4014" spans="1:14" hidden="1">
      <c r="A4014" s="23">
        <v>45</v>
      </c>
      <c r="B4014" s="292"/>
      <c r="C4014" s="293">
        <v>1014</v>
      </c>
      <c r="D4014" s="294" t="s">
        <v>198</v>
      </c>
      <c r="E4014" s="295">
        <f t="shared" si="935"/>
        <v>0</v>
      </c>
      <c r="F4014" s="158">
        <v>0</v>
      </c>
      <c r="G4014" s="159">
        <v>0</v>
      </c>
      <c r="H4014" s="1408">
        <v>0</v>
      </c>
      <c r="I4014" s="158">
        <v>0</v>
      </c>
      <c r="J4014" s="159">
        <v>0</v>
      </c>
      <c r="K4014" s="1408">
        <v>0</v>
      </c>
      <c r="L4014" s="295">
        <f t="shared" si="936"/>
        <v>0</v>
      </c>
      <c r="M4014" s="12" t="str">
        <f t="shared" si="929"/>
        <v/>
      </c>
      <c r="N4014" s="13"/>
    </row>
    <row r="4015" spans="1:14" hidden="1">
      <c r="A4015" s="23">
        <v>50</v>
      </c>
      <c r="B4015" s="292"/>
      <c r="C4015" s="293">
        <v>1015</v>
      </c>
      <c r="D4015" s="294" t="s">
        <v>199</v>
      </c>
      <c r="E4015" s="295">
        <f t="shared" si="935"/>
        <v>0</v>
      </c>
      <c r="F4015" s="158">
        <v>0</v>
      </c>
      <c r="G4015" s="159">
        <v>0</v>
      </c>
      <c r="H4015" s="1408">
        <v>0</v>
      </c>
      <c r="I4015" s="158">
        <v>0</v>
      </c>
      <c r="J4015" s="159">
        <v>0</v>
      </c>
      <c r="K4015" s="1408">
        <v>0</v>
      </c>
      <c r="L4015" s="295">
        <f t="shared" si="936"/>
        <v>0</v>
      </c>
      <c r="M4015" s="12" t="str">
        <f t="shared" si="929"/>
        <v/>
      </c>
      <c r="N4015" s="13"/>
    </row>
    <row r="4016" spans="1:14" hidden="1">
      <c r="A4016" s="23">
        <v>55</v>
      </c>
      <c r="B4016" s="292"/>
      <c r="C4016" s="312">
        <v>1016</v>
      </c>
      <c r="D4016" s="313" t="s">
        <v>200</v>
      </c>
      <c r="E4016" s="314">
        <f t="shared" si="935"/>
        <v>0</v>
      </c>
      <c r="F4016" s="164">
        <v>0</v>
      </c>
      <c r="G4016" s="165">
        <v>0</v>
      </c>
      <c r="H4016" s="1407">
        <v>0</v>
      </c>
      <c r="I4016" s="164">
        <v>0</v>
      </c>
      <c r="J4016" s="165">
        <v>0</v>
      </c>
      <c r="K4016" s="1407">
        <v>0</v>
      </c>
      <c r="L4016" s="314">
        <f t="shared" si="936"/>
        <v>0</v>
      </c>
      <c r="M4016" s="12" t="str">
        <f t="shared" si="929"/>
        <v/>
      </c>
      <c r="N4016" s="13"/>
    </row>
    <row r="4017" spans="1:14" hidden="1">
      <c r="A4017" s="23">
        <v>60</v>
      </c>
      <c r="B4017" s="278"/>
      <c r="C4017" s="318">
        <v>1020</v>
      </c>
      <c r="D4017" s="319" t="s">
        <v>201</v>
      </c>
      <c r="E4017" s="320">
        <f t="shared" si="935"/>
        <v>0</v>
      </c>
      <c r="F4017" s="450">
        <v>0</v>
      </c>
      <c r="G4017" s="451">
        <v>0</v>
      </c>
      <c r="H4017" s="1416">
        <v>0</v>
      </c>
      <c r="I4017" s="450">
        <v>0</v>
      </c>
      <c r="J4017" s="451">
        <v>0</v>
      </c>
      <c r="K4017" s="1416">
        <v>0</v>
      </c>
      <c r="L4017" s="320">
        <f t="shared" si="936"/>
        <v>0</v>
      </c>
      <c r="M4017" s="12" t="str">
        <f t="shared" si="929"/>
        <v/>
      </c>
      <c r="N4017" s="13"/>
    </row>
    <row r="4018" spans="1:14" hidden="1">
      <c r="A4018" s="22">
        <v>65</v>
      </c>
      <c r="B4018" s="292"/>
      <c r="C4018" s="324">
        <v>1030</v>
      </c>
      <c r="D4018" s="325" t="s">
        <v>202</v>
      </c>
      <c r="E4018" s="326">
        <f t="shared" si="935"/>
        <v>0</v>
      </c>
      <c r="F4018" s="445">
        <v>0</v>
      </c>
      <c r="G4018" s="446">
        <v>0</v>
      </c>
      <c r="H4018" s="1413">
        <v>0</v>
      </c>
      <c r="I4018" s="445">
        <v>0</v>
      </c>
      <c r="J4018" s="446">
        <v>0</v>
      </c>
      <c r="K4018" s="1413">
        <v>0</v>
      </c>
      <c r="L4018" s="326">
        <f t="shared" si="936"/>
        <v>0</v>
      </c>
      <c r="M4018" s="12" t="str">
        <f t="shared" si="929"/>
        <v/>
      </c>
      <c r="N4018" s="13"/>
    </row>
    <row r="4019" spans="1:14" hidden="1">
      <c r="A4019" s="23">
        <v>70</v>
      </c>
      <c r="B4019" s="292"/>
      <c r="C4019" s="318">
        <v>1051</v>
      </c>
      <c r="D4019" s="331" t="s">
        <v>203</v>
      </c>
      <c r="E4019" s="320">
        <f t="shared" si="935"/>
        <v>0</v>
      </c>
      <c r="F4019" s="450">
        <v>0</v>
      </c>
      <c r="G4019" s="451">
        <v>0</v>
      </c>
      <c r="H4019" s="1416">
        <v>0</v>
      </c>
      <c r="I4019" s="450">
        <v>0</v>
      </c>
      <c r="J4019" s="451">
        <v>0</v>
      </c>
      <c r="K4019" s="1416">
        <v>0</v>
      </c>
      <c r="L4019" s="320">
        <f t="shared" si="936"/>
        <v>0</v>
      </c>
      <c r="M4019" s="12" t="str">
        <f t="shared" si="929"/>
        <v/>
      </c>
      <c r="N4019" s="13"/>
    </row>
    <row r="4020" spans="1:14" hidden="1">
      <c r="A4020" s="23">
        <v>75</v>
      </c>
      <c r="B4020" s="292"/>
      <c r="C4020" s="293">
        <v>1052</v>
      </c>
      <c r="D4020" s="294" t="s">
        <v>204</v>
      </c>
      <c r="E4020" s="295">
        <f t="shared" si="935"/>
        <v>0</v>
      </c>
      <c r="F4020" s="158">
        <v>0</v>
      </c>
      <c r="G4020" s="159"/>
      <c r="H4020" s="1408"/>
      <c r="I4020" s="158">
        <v>0</v>
      </c>
      <c r="J4020" s="159"/>
      <c r="K4020" s="1408"/>
      <c r="L4020" s="295">
        <f t="shared" si="936"/>
        <v>0</v>
      </c>
      <c r="M4020" s="12" t="str">
        <f t="shared" si="929"/>
        <v/>
      </c>
      <c r="N4020" s="13"/>
    </row>
    <row r="4021" spans="1:14" hidden="1">
      <c r="A4021" s="23">
        <v>80</v>
      </c>
      <c r="B4021" s="292"/>
      <c r="C4021" s="324">
        <v>1053</v>
      </c>
      <c r="D4021" s="325" t="s">
        <v>858</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v>0</v>
      </c>
      <c r="G4022" s="451">
        <v>0</v>
      </c>
      <c r="H4022" s="1416">
        <v>0</v>
      </c>
      <c r="I4022" s="450">
        <v>0</v>
      </c>
      <c r="J4022" s="451">
        <v>0</v>
      </c>
      <c r="K4022" s="1416">
        <v>0</v>
      </c>
      <c r="L4022" s="320">
        <f t="shared" si="936"/>
        <v>0</v>
      </c>
      <c r="M4022" s="12" t="str">
        <f t="shared" si="929"/>
        <v/>
      </c>
      <c r="N4022" s="13"/>
    </row>
    <row r="4023" spans="1:14" hidden="1">
      <c r="A4023" s="23">
        <v>85</v>
      </c>
      <c r="B4023" s="292"/>
      <c r="C4023" s="324">
        <v>1063</v>
      </c>
      <c r="D4023" s="332" t="s">
        <v>786</v>
      </c>
      <c r="E4023" s="326">
        <f t="shared" si="935"/>
        <v>0</v>
      </c>
      <c r="F4023" s="445">
        <v>0</v>
      </c>
      <c r="G4023" s="446">
        <v>0</v>
      </c>
      <c r="H4023" s="1413">
        <v>0</v>
      </c>
      <c r="I4023" s="445">
        <v>0</v>
      </c>
      <c r="J4023" s="446">
        <v>0</v>
      </c>
      <c r="K4023" s="1413">
        <v>0</v>
      </c>
      <c r="L4023" s="326">
        <f t="shared" si="936"/>
        <v>0</v>
      </c>
      <c r="M4023" s="12" t="str">
        <f t="shared" si="929"/>
        <v/>
      </c>
      <c r="N4023" s="13"/>
    </row>
    <row r="4024" spans="1:14" hidden="1">
      <c r="A4024" s="23">
        <v>90</v>
      </c>
      <c r="B4024" s="292"/>
      <c r="C4024" s="333">
        <v>1069</v>
      </c>
      <c r="D4024" s="334" t="s">
        <v>206</v>
      </c>
      <c r="E4024" s="335">
        <f t="shared" si="935"/>
        <v>0</v>
      </c>
      <c r="F4024" s="589">
        <v>0</v>
      </c>
      <c r="G4024" s="590">
        <v>0</v>
      </c>
      <c r="H4024" s="1415">
        <v>0</v>
      </c>
      <c r="I4024" s="589">
        <v>0</v>
      </c>
      <c r="J4024" s="590">
        <v>0</v>
      </c>
      <c r="K4024" s="1415">
        <v>0</v>
      </c>
      <c r="L4024" s="335">
        <f t="shared" si="936"/>
        <v>0</v>
      </c>
      <c r="M4024" s="12" t="str">
        <f t="shared" si="929"/>
        <v/>
      </c>
      <c r="N4024" s="13"/>
    </row>
    <row r="4025" spans="1:14" hidden="1">
      <c r="A4025" s="23">
        <v>90</v>
      </c>
      <c r="B4025" s="278"/>
      <c r="C4025" s="318">
        <v>1091</v>
      </c>
      <c r="D4025" s="331" t="s">
        <v>894</v>
      </c>
      <c r="E4025" s="320">
        <f t="shared" si="935"/>
        <v>0</v>
      </c>
      <c r="F4025" s="450">
        <v>0</v>
      </c>
      <c r="G4025" s="451">
        <v>0</v>
      </c>
      <c r="H4025" s="1416">
        <v>0</v>
      </c>
      <c r="I4025" s="450">
        <v>0</v>
      </c>
      <c r="J4025" s="451">
        <v>0</v>
      </c>
      <c r="K4025" s="1416">
        <v>0</v>
      </c>
      <c r="L4025" s="320">
        <f t="shared" si="936"/>
        <v>0</v>
      </c>
      <c r="M4025" s="12" t="str">
        <f t="shared" si="929"/>
        <v/>
      </c>
      <c r="N4025" s="13"/>
    </row>
    <row r="4026" spans="1:14" hidden="1">
      <c r="A4026" s="22">
        <v>115</v>
      </c>
      <c r="B4026" s="292"/>
      <c r="C4026" s="293">
        <v>1092</v>
      </c>
      <c r="D4026" s="294" t="s">
        <v>298</v>
      </c>
      <c r="E4026" s="295">
        <f t="shared" si="935"/>
        <v>0</v>
      </c>
      <c r="F4026" s="158">
        <v>0</v>
      </c>
      <c r="G4026" s="159">
        <v>0</v>
      </c>
      <c r="H4026" s="1408">
        <v>0</v>
      </c>
      <c r="I4026" s="158">
        <v>0</v>
      </c>
      <c r="J4026" s="159">
        <v>0</v>
      </c>
      <c r="K4026" s="1408">
        <v>0</v>
      </c>
      <c r="L4026" s="295">
        <f t="shared" si="936"/>
        <v>0</v>
      </c>
      <c r="M4026" s="12" t="str">
        <f t="shared" si="929"/>
        <v/>
      </c>
      <c r="N4026" s="13"/>
    </row>
    <row r="4027" spans="1:14" hidden="1">
      <c r="A4027" s="22">
        <v>125</v>
      </c>
      <c r="B4027" s="292"/>
      <c r="C4027" s="285">
        <v>1098</v>
      </c>
      <c r="D4027" s="339" t="s">
        <v>207</v>
      </c>
      <c r="E4027" s="287">
        <f t="shared" si="935"/>
        <v>0</v>
      </c>
      <c r="F4027" s="173">
        <v>0</v>
      </c>
      <c r="G4027" s="174">
        <v>0</v>
      </c>
      <c r="H4027" s="1409">
        <v>0</v>
      </c>
      <c r="I4027" s="173">
        <v>0</v>
      </c>
      <c r="J4027" s="174">
        <v>0</v>
      </c>
      <c r="K4027" s="1409">
        <v>0</v>
      </c>
      <c r="L4027" s="287">
        <f t="shared" si="936"/>
        <v>0</v>
      </c>
      <c r="M4027" s="12" t="str">
        <f t="shared" si="929"/>
        <v/>
      </c>
      <c r="N4027" s="13"/>
    </row>
    <row r="4028" spans="1:14" hidden="1">
      <c r="A4028" s="23">
        <v>130</v>
      </c>
      <c r="B4028" s="272">
        <v>1900</v>
      </c>
      <c r="C4028" s="1845" t="s">
        <v>265</v>
      </c>
      <c r="D4028" s="1846"/>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895</v>
      </c>
      <c r="E4029" s="281">
        <f>F4029+G4029+H4029</f>
        <v>0</v>
      </c>
      <c r="F4029" s="152">
        <v>0</v>
      </c>
      <c r="G4029" s="153">
        <v>0</v>
      </c>
      <c r="H4029" s="1406">
        <v>0</v>
      </c>
      <c r="I4029" s="152">
        <v>0</v>
      </c>
      <c r="J4029" s="153">
        <v>0</v>
      </c>
      <c r="K4029" s="1406">
        <v>0</v>
      </c>
      <c r="L4029" s="281">
        <f>I4029+J4029+K4029</f>
        <v>0</v>
      </c>
      <c r="M4029" s="12" t="str">
        <f t="shared" si="929"/>
        <v/>
      </c>
      <c r="N4029" s="13"/>
    </row>
    <row r="4030" spans="1:14" hidden="1">
      <c r="A4030" s="23">
        <v>140</v>
      </c>
      <c r="B4030" s="341"/>
      <c r="C4030" s="293">
        <v>1981</v>
      </c>
      <c r="D4030" s="342" t="s">
        <v>896</v>
      </c>
      <c r="E4030" s="295">
        <f>F4030+G4030+H4030</f>
        <v>0</v>
      </c>
      <c r="F4030" s="158">
        <v>0</v>
      </c>
      <c r="G4030" s="159">
        <v>0</v>
      </c>
      <c r="H4030" s="1408">
        <v>0</v>
      </c>
      <c r="I4030" s="158">
        <v>0</v>
      </c>
      <c r="J4030" s="159">
        <v>0</v>
      </c>
      <c r="K4030" s="1408">
        <v>0</v>
      </c>
      <c r="L4030" s="295">
        <f>I4030+J4030+K4030</f>
        <v>0</v>
      </c>
      <c r="M4030" s="12" t="str">
        <f t="shared" si="929"/>
        <v/>
      </c>
      <c r="N4030" s="13"/>
    </row>
    <row r="4031" spans="1:14" hidden="1">
      <c r="A4031" s="23">
        <v>145</v>
      </c>
      <c r="B4031" s="292"/>
      <c r="C4031" s="285">
        <v>1991</v>
      </c>
      <c r="D4031" s="343" t="s">
        <v>897</v>
      </c>
      <c r="E4031" s="287">
        <f>F4031+G4031+H4031</f>
        <v>0</v>
      </c>
      <c r="F4031" s="173"/>
      <c r="G4031" s="174">
        <v>0</v>
      </c>
      <c r="H4031" s="1409">
        <v>0</v>
      </c>
      <c r="I4031" s="173"/>
      <c r="J4031" s="174">
        <v>0</v>
      </c>
      <c r="K4031" s="1409">
        <v>0</v>
      </c>
      <c r="L4031" s="287">
        <f>I4031+J4031+K4031</f>
        <v>0</v>
      </c>
      <c r="M4031" s="12" t="str">
        <f t="shared" si="929"/>
        <v/>
      </c>
      <c r="N4031" s="13"/>
    </row>
    <row r="4032" spans="1:14" hidden="1">
      <c r="A4032" s="23">
        <v>150</v>
      </c>
      <c r="B4032" s="272">
        <v>2100</v>
      </c>
      <c r="C4032" s="1845" t="s">
        <v>707</v>
      </c>
      <c r="D4032" s="1846"/>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v>0</v>
      </c>
      <c r="G4033" s="153">
        <v>0</v>
      </c>
      <c r="H4033" s="1406">
        <v>0</v>
      </c>
      <c r="I4033" s="152">
        <v>0</v>
      </c>
      <c r="J4033" s="153">
        <v>0</v>
      </c>
      <c r="K4033" s="1406">
        <v>0</v>
      </c>
      <c r="L4033" s="281">
        <f>I4033+J4033+K4033</f>
        <v>0</v>
      </c>
      <c r="M4033" s="12" t="str">
        <f t="shared" si="929"/>
        <v/>
      </c>
      <c r="N4033" s="13"/>
    </row>
    <row r="4034" spans="1:14" hidden="1">
      <c r="A4034" s="23">
        <v>160</v>
      </c>
      <c r="B4034" s="341"/>
      <c r="C4034" s="293">
        <v>2120</v>
      </c>
      <c r="D4034" s="300" t="s">
        <v>209</v>
      </c>
      <c r="E4034" s="295">
        <f>F4034+G4034+H4034</f>
        <v>0</v>
      </c>
      <c r="F4034" s="158">
        <v>0</v>
      </c>
      <c r="G4034" s="159">
        <v>0</v>
      </c>
      <c r="H4034" s="1408">
        <v>0</v>
      </c>
      <c r="I4034" s="158">
        <v>0</v>
      </c>
      <c r="J4034" s="159">
        <v>0</v>
      </c>
      <c r="K4034" s="1408">
        <v>0</v>
      </c>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v>0</v>
      </c>
      <c r="G4037" s="174">
        <v>0</v>
      </c>
      <c r="H4037" s="1409">
        <v>0</v>
      </c>
      <c r="I4037" s="173">
        <v>0</v>
      </c>
      <c r="J4037" s="174">
        <v>0</v>
      </c>
      <c r="K4037" s="1409">
        <v>0</v>
      </c>
      <c r="L4037" s="287">
        <f>I4037+J4037+K4037</f>
        <v>0</v>
      </c>
      <c r="M4037" s="12" t="str">
        <f t="shared" si="929"/>
        <v/>
      </c>
      <c r="N4037" s="13"/>
    </row>
    <row r="4038" spans="1:14" hidden="1">
      <c r="A4038" s="23">
        <v>185</v>
      </c>
      <c r="B4038" s="272">
        <v>2200</v>
      </c>
      <c r="C4038" s="1845" t="s">
        <v>213</v>
      </c>
      <c r="D4038" s="1846"/>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299</v>
      </c>
      <c r="E4039" s="281">
        <f>F4039+G4039+H4039</f>
        <v>0</v>
      </c>
      <c r="F4039" s="152">
        <v>0</v>
      </c>
      <c r="G4039" s="153">
        <v>0</v>
      </c>
      <c r="H4039" s="1406">
        <v>0</v>
      </c>
      <c r="I4039" s="152">
        <v>0</v>
      </c>
      <c r="J4039" s="153">
        <v>0</v>
      </c>
      <c r="K4039" s="1406">
        <v>0</v>
      </c>
      <c r="L4039" s="281">
        <f>I4039+J4039+K4039</f>
        <v>0</v>
      </c>
      <c r="M4039" s="12" t="str">
        <f t="shared" si="929"/>
        <v/>
      </c>
      <c r="N4039" s="13"/>
    </row>
    <row r="4040" spans="1:14" hidden="1">
      <c r="A4040" s="23">
        <v>200</v>
      </c>
      <c r="B4040" s="292"/>
      <c r="C4040" s="285">
        <v>2224</v>
      </c>
      <c r="D4040" s="286" t="s">
        <v>214</v>
      </c>
      <c r="E4040" s="287">
        <f>F4040+G4040+H4040</f>
        <v>0</v>
      </c>
      <c r="F4040" s="173">
        <v>0</v>
      </c>
      <c r="G4040" s="174">
        <v>0</v>
      </c>
      <c r="H4040" s="1409">
        <v>0</v>
      </c>
      <c r="I4040" s="173">
        <v>0</v>
      </c>
      <c r="J4040" s="174">
        <v>0</v>
      </c>
      <c r="K4040" s="1409">
        <v>0</v>
      </c>
      <c r="L4040" s="287">
        <f>I4040+J4040+K4040</f>
        <v>0</v>
      </c>
      <c r="M4040" s="12" t="str">
        <f t="shared" si="929"/>
        <v/>
      </c>
      <c r="N4040" s="13"/>
    </row>
    <row r="4041" spans="1:14" hidden="1">
      <c r="A4041" s="23">
        <v>200</v>
      </c>
      <c r="B4041" s="272">
        <v>2500</v>
      </c>
      <c r="C4041" s="1845" t="s">
        <v>215</v>
      </c>
      <c r="D4041" s="1846"/>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849" t="s">
        <v>216</v>
      </c>
      <c r="D4042" s="1850"/>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849" t="s">
        <v>217</v>
      </c>
      <c r="D4043" s="1850"/>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849" t="s">
        <v>1643</v>
      </c>
      <c r="D4044" s="1850"/>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2078</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2079</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2080</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845" t="s">
        <v>218</v>
      </c>
      <c r="D4048" s="1846"/>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1935</v>
      </c>
      <c r="E4049" s="281">
        <f>F4049+G4049+H4049</f>
        <v>0</v>
      </c>
      <c r="F4049" s="152">
        <v>0</v>
      </c>
      <c r="G4049" s="153"/>
      <c r="H4049" s="1406"/>
      <c r="I4049" s="152">
        <v>0</v>
      </c>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1954</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1985</v>
      </c>
      <c r="D4057" s="1759"/>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701</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2081</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1996</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845" t="s">
        <v>227</v>
      </c>
      <c r="D4063" s="1846"/>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845" t="s">
        <v>228</v>
      </c>
      <c r="D4064" s="1846"/>
      <c r="E4064" s="310">
        <f t="shared" si="946"/>
        <v>0</v>
      </c>
      <c r="F4064" s="1410">
        <v>0</v>
      </c>
      <c r="G4064" s="1411">
        <v>0</v>
      </c>
      <c r="H4064" s="1412">
        <v>0</v>
      </c>
      <c r="I4064" s="1410">
        <v>0</v>
      </c>
      <c r="J4064" s="1411">
        <v>0</v>
      </c>
      <c r="K4064" s="1412">
        <v>0</v>
      </c>
      <c r="L4064" s="310">
        <f t="shared" si="947"/>
        <v>0</v>
      </c>
      <c r="M4064" s="12" t="str">
        <f t="shared" si="945"/>
        <v/>
      </c>
      <c r="N4064" s="13"/>
    </row>
    <row r="4065" spans="1:14" hidden="1">
      <c r="A4065" s="22">
        <v>350</v>
      </c>
      <c r="B4065" s="272">
        <v>4100</v>
      </c>
      <c r="C4065" s="1845" t="s">
        <v>229</v>
      </c>
      <c r="D4065" s="1846"/>
      <c r="E4065" s="310">
        <f t="shared" si="946"/>
        <v>0</v>
      </c>
      <c r="F4065" s="1459">
        <v>0</v>
      </c>
      <c r="G4065" s="1459">
        <v>0</v>
      </c>
      <c r="H4065" s="1460">
        <v>0</v>
      </c>
      <c r="I4065" s="1606">
        <v>0</v>
      </c>
      <c r="J4065" s="1459">
        <v>0</v>
      </c>
      <c r="K4065" s="1459">
        <v>0</v>
      </c>
      <c r="L4065" s="310">
        <f t="shared" si="947"/>
        <v>0</v>
      </c>
      <c r="M4065" s="12" t="str">
        <f t="shared" si="945"/>
        <v/>
      </c>
      <c r="N4065" s="13"/>
    </row>
    <row r="4066" spans="1:14" hidden="1">
      <c r="A4066" s="23">
        <v>355</v>
      </c>
      <c r="B4066" s="272">
        <v>4200</v>
      </c>
      <c r="C4066" s="1845" t="s">
        <v>230</v>
      </c>
      <c r="D4066" s="1846"/>
      <c r="E4066" s="310">
        <f t="shared" ref="E4066:L4066" si="948">SUM(E4067:E4072)</f>
        <v>0</v>
      </c>
      <c r="F4066" s="274">
        <f t="shared" si="948"/>
        <v>0</v>
      </c>
      <c r="G4066" s="275">
        <f t="shared" si="948"/>
        <v>0</v>
      </c>
      <c r="H4066" s="276">
        <f>SUM(H4067:H4072)</f>
        <v>0</v>
      </c>
      <c r="I4066" s="274">
        <f t="shared" si="948"/>
        <v>0</v>
      </c>
      <c r="J4066" s="275">
        <f t="shared" si="948"/>
        <v>0</v>
      </c>
      <c r="K4066" s="276">
        <f t="shared" si="948"/>
        <v>0</v>
      </c>
      <c r="L4066" s="310">
        <f t="shared" si="948"/>
        <v>0</v>
      </c>
      <c r="M4066" s="12" t="str">
        <f t="shared" si="945"/>
        <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v>0</v>
      </c>
      <c r="G4069" s="159">
        <v>0</v>
      </c>
      <c r="H4069" s="1408">
        <v>0</v>
      </c>
      <c r="I4069" s="158">
        <v>0</v>
      </c>
      <c r="J4069" s="159">
        <v>0</v>
      </c>
      <c r="K4069" s="1408">
        <v>0</v>
      </c>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hidden="1">
      <c r="A4072" s="23">
        <v>390</v>
      </c>
      <c r="B4072" s="362"/>
      <c r="C4072" s="285">
        <v>4219</v>
      </c>
      <c r="D4072" s="343" t="s">
        <v>236</v>
      </c>
      <c r="E4072" s="287">
        <f t="shared" si="949"/>
        <v>0</v>
      </c>
      <c r="F4072" s="173">
        <v>0</v>
      </c>
      <c r="G4072" s="174">
        <v>0</v>
      </c>
      <c r="H4072" s="1409">
        <v>0</v>
      </c>
      <c r="I4072" s="173">
        <v>0</v>
      </c>
      <c r="J4072" s="174">
        <v>0</v>
      </c>
      <c r="K4072" s="1409">
        <v>0</v>
      </c>
      <c r="L4072" s="287">
        <f t="shared" si="950"/>
        <v>0</v>
      </c>
      <c r="M4072" s="12" t="str">
        <f t="shared" si="945"/>
        <v/>
      </c>
      <c r="N4072" s="13"/>
    </row>
    <row r="4073" spans="1:14" hidden="1">
      <c r="A4073" s="23">
        <v>395</v>
      </c>
      <c r="B4073" s="272">
        <v>4300</v>
      </c>
      <c r="C4073" s="1845" t="s">
        <v>1644</v>
      </c>
      <c r="D4073" s="1846"/>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v>0</v>
      </c>
      <c r="G4074" s="153">
        <v>0</v>
      </c>
      <c r="H4074" s="1406">
        <v>0</v>
      </c>
      <c r="I4074" s="152">
        <v>0</v>
      </c>
      <c r="J4074" s="153">
        <v>0</v>
      </c>
      <c r="K4074" s="1406">
        <v>0</v>
      </c>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845" t="s">
        <v>1641</v>
      </c>
      <c r="D4077" s="1846"/>
      <c r="E4077" s="310">
        <f t="shared" si="952"/>
        <v>0</v>
      </c>
      <c r="F4077" s="1410">
        <v>0</v>
      </c>
      <c r="G4077" s="1411">
        <v>0</v>
      </c>
      <c r="H4077" s="1412">
        <v>0</v>
      </c>
      <c r="I4077" s="1410">
        <v>0</v>
      </c>
      <c r="J4077" s="1411">
        <v>0</v>
      </c>
      <c r="K4077" s="1412">
        <v>0</v>
      </c>
      <c r="L4077" s="310">
        <f t="shared" si="953"/>
        <v>0</v>
      </c>
      <c r="M4077" s="12" t="str">
        <f t="shared" si="945"/>
        <v/>
      </c>
      <c r="N4077" s="13"/>
    </row>
    <row r="4078" spans="1:14" hidden="1">
      <c r="A4078" s="14">
        <v>401</v>
      </c>
      <c r="B4078" s="272">
        <v>4500</v>
      </c>
      <c r="C4078" s="1845" t="s">
        <v>1642</v>
      </c>
      <c r="D4078" s="1846"/>
      <c r="E4078" s="310">
        <f t="shared" si="952"/>
        <v>0</v>
      </c>
      <c r="F4078" s="1410">
        <v>0</v>
      </c>
      <c r="G4078" s="1411">
        <v>0</v>
      </c>
      <c r="H4078" s="1412">
        <v>0</v>
      </c>
      <c r="I4078" s="1410">
        <v>0</v>
      </c>
      <c r="J4078" s="1411">
        <v>0</v>
      </c>
      <c r="K4078" s="1412">
        <v>0</v>
      </c>
      <c r="L4078" s="310">
        <f t="shared" si="953"/>
        <v>0</v>
      </c>
      <c r="M4078" s="12" t="str">
        <f t="shared" si="945"/>
        <v/>
      </c>
      <c r="N4078" s="13"/>
    </row>
    <row r="4079" spans="1:14" hidden="1">
      <c r="A4079" s="40">
        <v>404</v>
      </c>
      <c r="B4079" s="272">
        <v>4600</v>
      </c>
      <c r="C4079" s="1849" t="s">
        <v>240</v>
      </c>
      <c r="D4079" s="1850"/>
      <c r="E4079" s="310">
        <f t="shared" si="952"/>
        <v>0</v>
      </c>
      <c r="F4079" s="1410">
        <v>0</v>
      </c>
      <c r="G4079" s="1411">
        <v>0</v>
      </c>
      <c r="H4079" s="1412">
        <v>0</v>
      </c>
      <c r="I4079" s="1410">
        <v>0</v>
      </c>
      <c r="J4079" s="1411">
        <v>0</v>
      </c>
      <c r="K4079" s="1412">
        <v>0</v>
      </c>
      <c r="L4079" s="310">
        <f t="shared" si="953"/>
        <v>0</v>
      </c>
      <c r="M4079" s="12" t="str">
        <f t="shared" si="945"/>
        <v/>
      </c>
      <c r="N4079" s="13"/>
    </row>
    <row r="4080" spans="1:14" hidden="1">
      <c r="A4080" s="40">
        <v>404</v>
      </c>
      <c r="B4080" s="272">
        <v>4900</v>
      </c>
      <c r="C4080" s="1845" t="s">
        <v>266</v>
      </c>
      <c r="D4080" s="1846"/>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267</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268</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843" t="s">
        <v>241</v>
      </c>
      <c r="D4083" s="1844"/>
      <c r="E4083" s="310">
        <f>F4083+G4083+H4083</f>
        <v>0</v>
      </c>
      <c r="F4083" s="1410">
        <v>0</v>
      </c>
      <c r="G4083" s="1411">
        <v>0</v>
      </c>
      <c r="H4083" s="1412">
        <v>0</v>
      </c>
      <c r="I4083" s="1410">
        <v>0</v>
      </c>
      <c r="J4083" s="1411">
        <v>0</v>
      </c>
      <c r="K4083" s="1412">
        <v>0</v>
      </c>
      <c r="L4083" s="310">
        <f>I4083+J4083+K4083</f>
        <v>0</v>
      </c>
      <c r="M4083" s="12" t="str">
        <f t="shared" si="945"/>
        <v/>
      </c>
      <c r="N4083" s="13"/>
    </row>
    <row r="4084" spans="1:14" hidden="1">
      <c r="A4084" s="23">
        <v>500</v>
      </c>
      <c r="B4084" s="365">
        <v>5200</v>
      </c>
      <c r="C4084" s="1843" t="s">
        <v>242</v>
      </c>
      <c r="D4084" s="1844"/>
      <c r="E4084" s="310">
        <f t="shared" ref="E4084:L4084" si="955">SUM(E4085:E4091)</f>
        <v>0</v>
      </c>
      <c r="F4084" s="274">
        <f t="shared" si="955"/>
        <v>0</v>
      </c>
      <c r="G4084" s="275">
        <f t="shared" si="955"/>
        <v>0</v>
      </c>
      <c r="H4084" s="276">
        <f>SUM(H4085:H4091)</f>
        <v>0</v>
      </c>
      <c r="I4084" s="274">
        <f t="shared" si="955"/>
        <v>0</v>
      </c>
      <c r="J4084" s="275">
        <f t="shared" si="955"/>
        <v>0</v>
      </c>
      <c r="K4084" s="276">
        <f t="shared" si="955"/>
        <v>0</v>
      </c>
      <c r="L4084" s="310">
        <f t="shared" si="955"/>
        <v>0</v>
      </c>
      <c r="M4084" s="12" t="str">
        <f t="shared" si="945"/>
        <v/>
      </c>
      <c r="N4084" s="13"/>
    </row>
    <row r="4085" spans="1:14" hidden="1">
      <c r="A4085" s="23">
        <v>505</v>
      </c>
      <c r="B4085" s="366"/>
      <c r="C4085" s="367">
        <v>5201</v>
      </c>
      <c r="D4085" s="368" t="s">
        <v>243</v>
      </c>
      <c r="E4085" s="281">
        <f t="shared" ref="E4085:E4091" si="956">F4085+G4085+H4085</f>
        <v>0</v>
      </c>
      <c r="F4085" s="152">
        <v>0</v>
      </c>
      <c r="G4085" s="153">
        <v>0</v>
      </c>
      <c r="H4085" s="1406">
        <v>0</v>
      </c>
      <c r="I4085" s="152">
        <v>0</v>
      </c>
      <c r="J4085" s="153">
        <v>0</v>
      </c>
      <c r="K4085" s="1406">
        <v>0</v>
      </c>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v>0</v>
      </c>
      <c r="G4086" s="159">
        <v>0</v>
      </c>
      <c r="H4086" s="1408">
        <v>0</v>
      </c>
      <c r="I4086" s="158">
        <v>0</v>
      </c>
      <c r="J4086" s="159">
        <v>0</v>
      </c>
      <c r="K4086" s="1408">
        <v>0</v>
      </c>
      <c r="L4086" s="295">
        <f t="shared" si="957"/>
        <v>0</v>
      </c>
      <c r="M4086" s="12" t="str">
        <f t="shared" si="945"/>
        <v/>
      </c>
      <c r="N4086" s="13"/>
    </row>
    <row r="4087" spans="1:14" hidden="1">
      <c r="A4087" s="23">
        <v>515</v>
      </c>
      <c r="B4087" s="366"/>
      <c r="C4087" s="369">
        <v>5203</v>
      </c>
      <c r="D4087" s="370" t="s">
        <v>608</v>
      </c>
      <c r="E4087" s="295">
        <f t="shared" si="956"/>
        <v>0</v>
      </c>
      <c r="F4087" s="158">
        <v>0</v>
      </c>
      <c r="G4087" s="159">
        <v>0</v>
      </c>
      <c r="H4087" s="1408">
        <v>0</v>
      </c>
      <c r="I4087" s="158">
        <v>0</v>
      </c>
      <c r="J4087" s="159">
        <v>0</v>
      </c>
      <c r="K4087" s="1408">
        <v>0</v>
      </c>
      <c r="L4087" s="295">
        <f t="shared" si="957"/>
        <v>0</v>
      </c>
      <c r="M4087" s="12" t="str">
        <f t="shared" si="945"/>
        <v/>
      </c>
      <c r="N4087" s="13"/>
    </row>
    <row r="4088" spans="1:14" hidden="1">
      <c r="A4088" s="23">
        <v>520</v>
      </c>
      <c r="B4088" s="366"/>
      <c r="C4088" s="369">
        <v>5204</v>
      </c>
      <c r="D4088" s="370" t="s">
        <v>609</v>
      </c>
      <c r="E4088" s="295">
        <f t="shared" si="956"/>
        <v>0</v>
      </c>
      <c r="F4088" s="158">
        <v>0</v>
      </c>
      <c r="G4088" s="159">
        <v>0</v>
      </c>
      <c r="H4088" s="1408">
        <v>0</v>
      </c>
      <c r="I4088" s="158">
        <v>0</v>
      </c>
      <c r="J4088" s="159">
        <v>0</v>
      </c>
      <c r="K4088" s="1408">
        <v>0</v>
      </c>
      <c r="L4088" s="295">
        <f t="shared" si="957"/>
        <v>0</v>
      </c>
      <c r="M4088" s="12" t="str">
        <f t="shared" si="945"/>
        <v/>
      </c>
      <c r="N4088" s="13"/>
    </row>
    <row r="4089" spans="1:14" hidden="1">
      <c r="A4089" s="23">
        <v>525</v>
      </c>
      <c r="B4089" s="366"/>
      <c r="C4089" s="369">
        <v>5205</v>
      </c>
      <c r="D4089" s="370" t="s">
        <v>610</v>
      </c>
      <c r="E4089" s="295">
        <f t="shared" si="956"/>
        <v>0</v>
      </c>
      <c r="F4089" s="158">
        <v>0</v>
      </c>
      <c r="G4089" s="159">
        <v>0</v>
      </c>
      <c r="H4089" s="1408">
        <v>0</v>
      </c>
      <c r="I4089" s="158">
        <v>0</v>
      </c>
      <c r="J4089" s="159">
        <v>0</v>
      </c>
      <c r="K4089" s="1408">
        <v>0</v>
      </c>
      <c r="L4089" s="295">
        <f t="shared" si="957"/>
        <v>0</v>
      </c>
      <c r="M4089" s="12" t="str">
        <f t="shared" si="945"/>
        <v/>
      </c>
      <c r="N4089" s="13"/>
    </row>
    <row r="4090" spans="1:14" hidden="1">
      <c r="A4090" s="22">
        <v>635</v>
      </c>
      <c r="B4090" s="366"/>
      <c r="C4090" s="369">
        <v>5206</v>
      </c>
      <c r="D4090" s="370" t="s">
        <v>611</v>
      </c>
      <c r="E4090" s="295">
        <f t="shared" si="956"/>
        <v>0</v>
      </c>
      <c r="F4090" s="158">
        <v>0</v>
      </c>
      <c r="G4090" s="159">
        <v>0</v>
      </c>
      <c r="H4090" s="1408">
        <v>0</v>
      </c>
      <c r="I4090" s="158">
        <v>0</v>
      </c>
      <c r="J4090" s="159">
        <v>0</v>
      </c>
      <c r="K4090" s="1408">
        <v>0</v>
      </c>
      <c r="L4090" s="295">
        <f t="shared" si="957"/>
        <v>0</v>
      </c>
      <c r="M4090" s="12" t="str">
        <f t="shared" si="945"/>
        <v/>
      </c>
      <c r="N4090" s="13"/>
    </row>
    <row r="4091" spans="1:14" hidden="1">
      <c r="A4091" s="23">
        <v>640</v>
      </c>
      <c r="B4091" s="366"/>
      <c r="C4091" s="371">
        <v>5219</v>
      </c>
      <c r="D4091" s="372" t="s">
        <v>612</v>
      </c>
      <c r="E4091" s="287">
        <f t="shared" si="956"/>
        <v>0</v>
      </c>
      <c r="F4091" s="173">
        <v>0</v>
      </c>
      <c r="G4091" s="174">
        <v>0</v>
      </c>
      <c r="H4091" s="1409">
        <v>0</v>
      </c>
      <c r="I4091" s="173">
        <v>0</v>
      </c>
      <c r="J4091" s="174">
        <v>0</v>
      </c>
      <c r="K4091" s="1409">
        <v>0</v>
      </c>
      <c r="L4091" s="287">
        <f t="shared" si="957"/>
        <v>0</v>
      </c>
      <c r="M4091" s="12" t="str">
        <f t="shared" si="945"/>
        <v/>
      </c>
      <c r="N4091" s="13"/>
    </row>
    <row r="4092" spans="1:14" hidden="1">
      <c r="A4092" s="23">
        <v>645</v>
      </c>
      <c r="B4092" s="365">
        <v>5300</v>
      </c>
      <c r="C4092" s="1843" t="s">
        <v>613</v>
      </c>
      <c r="D4092" s="1844"/>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300</v>
      </c>
      <c r="E4093" s="281">
        <f>F4093+G4093+H4093</f>
        <v>0</v>
      </c>
      <c r="F4093" s="152">
        <v>0</v>
      </c>
      <c r="G4093" s="153">
        <v>0</v>
      </c>
      <c r="H4093" s="1406">
        <v>0</v>
      </c>
      <c r="I4093" s="152">
        <v>0</v>
      </c>
      <c r="J4093" s="153">
        <v>0</v>
      </c>
      <c r="K4093" s="1406">
        <v>0</v>
      </c>
      <c r="L4093" s="281">
        <f>I4093+J4093+K4093</f>
        <v>0</v>
      </c>
      <c r="M4093" s="12" t="str">
        <f t="shared" si="945"/>
        <v/>
      </c>
      <c r="N4093" s="13"/>
    </row>
    <row r="4094" spans="1:14" hidden="1">
      <c r="A4094" s="22">
        <v>655</v>
      </c>
      <c r="B4094" s="366"/>
      <c r="C4094" s="371">
        <v>5309</v>
      </c>
      <c r="D4094" s="372" t="s">
        <v>614</v>
      </c>
      <c r="E4094" s="287">
        <f>F4094+G4094+H4094</f>
        <v>0</v>
      </c>
      <c r="F4094" s="173">
        <v>0</v>
      </c>
      <c r="G4094" s="174">
        <v>0</v>
      </c>
      <c r="H4094" s="1409">
        <v>0</v>
      </c>
      <c r="I4094" s="173">
        <v>0</v>
      </c>
      <c r="J4094" s="174">
        <v>0</v>
      </c>
      <c r="K4094" s="1409">
        <v>0</v>
      </c>
      <c r="L4094" s="287">
        <f>I4094+J4094+K4094</f>
        <v>0</v>
      </c>
      <c r="M4094" s="12" t="str">
        <f t="shared" si="945"/>
        <v/>
      </c>
      <c r="N4094" s="13"/>
    </row>
    <row r="4095" spans="1:14" hidden="1">
      <c r="A4095" s="22">
        <v>665</v>
      </c>
      <c r="B4095" s="365">
        <v>5400</v>
      </c>
      <c r="C4095" s="1843" t="s">
        <v>671</v>
      </c>
      <c r="D4095" s="1844"/>
      <c r="E4095" s="310">
        <f>F4095+G4095+H4095</f>
        <v>0</v>
      </c>
      <c r="F4095" s="1410"/>
      <c r="G4095" s="1411">
        <v>0</v>
      </c>
      <c r="H4095" s="1412">
        <v>0</v>
      </c>
      <c r="I4095" s="1410">
        <v>0</v>
      </c>
      <c r="J4095" s="1411"/>
      <c r="K4095" s="1412">
        <v>0</v>
      </c>
      <c r="L4095" s="310">
        <f>I4095+J4095+K4095</f>
        <v>0</v>
      </c>
      <c r="M4095" s="12" t="str">
        <f t="shared" si="945"/>
        <v/>
      </c>
      <c r="N4095" s="13"/>
    </row>
    <row r="4096" spans="1:14" hidden="1">
      <c r="A4096" s="22">
        <v>675</v>
      </c>
      <c r="B4096" s="272">
        <v>5500</v>
      </c>
      <c r="C4096" s="1845" t="s">
        <v>672</v>
      </c>
      <c r="D4096" s="1846"/>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673</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674</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675</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676</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847" t="s">
        <v>898</v>
      </c>
      <c r="D4101" s="1848"/>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677</v>
      </c>
      <c r="E4102" s="281">
        <f>F4102+G4102+H4102</f>
        <v>0</v>
      </c>
      <c r="F4102" s="1459">
        <v>0</v>
      </c>
      <c r="G4102" s="1459">
        <v>0</v>
      </c>
      <c r="H4102" s="1460">
        <v>0</v>
      </c>
      <c r="I4102" s="1606">
        <v>0</v>
      </c>
      <c r="J4102" s="1459">
        <v>0</v>
      </c>
      <c r="K4102" s="1459">
        <v>0</v>
      </c>
      <c r="L4102" s="281">
        <f>I4102+J4102+K4102</f>
        <v>0</v>
      </c>
      <c r="M4102" s="12" t="str">
        <f t="shared" si="945"/>
        <v/>
      </c>
      <c r="N4102" s="13"/>
    </row>
    <row r="4103" spans="1:14" hidden="1">
      <c r="A4103" s="23">
        <v>720</v>
      </c>
      <c r="B4103" s="366"/>
      <c r="C4103" s="373">
        <v>5702</v>
      </c>
      <c r="D4103" s="374" t="s">
        <v>678</v>
      </c>
      <c r="E4103" s="314">
        <f>F4103+G4103+H4103</f>
        <v>0</v>
      </c>
      <c r="F4103" s="1459">
        <v>0</v>
      </c>
      <c r="G4103" s="1459">
        <v>0</v>
      </c>
      <c r="H4103" s="1460">
        <v>0</v>
      </c>
      <c r="I4103" s="1606">
        <v>0</v>
      </c>
      <c r="J4103" s="1459">
        <v>0</v>
      </c>
      <c r="K4103" s="1459">
        <v>0</v>
      </c>
      <c r="L4103" s="314">
        <f>I4103+J4103+K4103</f>
        <v>0</v>
      </c>
      <c r="M4103" s="12" t="str">
        <f t="shared" si="945"/>
        <v/>
      </c>
      <c r="N4103" s="13"/>
    </row>
    <row r="4104" spans="1:14" hidden="1">
      <c r="A4104" s="23">
        <v>725</v>
      </c>
      <c r="B4104" s="292"/>
      <c r="C4104" s="375">
        <v>4071</v>
      </c>
      <c r="D4104" s="376" t="s">
        <v>679</v>
      </c>
      <c r="E4104" s="377">
        <f>F4104+G4104+H4104</f>
        <v>0</v>
      </c>
      <c r="F4104" s="1459">
        <v>0</v>
      </c>
      <c r="G4104" s="1459">
        <v>0</v>
      </c>
      <c r="H4104" s="1460">
        <v>0</v>
      </c>
      <c r="I4104" s="1606">
        <v>0</v>
      </c>
      <c r="J4104" s="1459">
        <v>0</v>
      </c>
      <c r="K4104" s="1459">
        <v>0</v>
      </c>
      <c r="L4104" s="377">
        <f>I4104+J4104+K4104</f>
        <v>0</v>
      </c>
      <c r="M4104" s="12" t="str">
        <f t="shared" si="945"/>
        <v/>
      </c>
      <c r="N4104" s="13"/>
    </row>
    <row r="4105" spans="1:14" hidden="1">
      <c r="A4105" s="23">
        <v>730</v>
      </c>
      <c r="B4105" s="571"/>
      <c r="C4105" s="1841" t="s">
        <v>680</v>
      </c>
      <c r="D4105" s="1842"/>
      <c r="E4105" s="1426"/>
      <c r="F4105" s="1426"/>
      <c r="G4105" s="1426"/>
      <c r="H4105" s="1426"/>
      <c r="I4105" s="1426"/>
      <c r="J4105" s="1426"/>
      <c r="K4105" s="1426"/>
      <c r="L4105" s="1427"/>
      <c r="M4105" s="12" t="str">
        <f t="shared" si="945"/>
        <v/>
      </c>
      <c r="N4105" s="13"/>
    </row>
    <row r="4106" spans="1:14" hidden="1">
      <c r="A4106" s="23">
        <v>735</v>
      </c>
      <c r="B4106" s="381">
        <v>98</v>
      </c>
      <c r="C4106" s="1841" t="s">
        <v>680</v>
      </c>
      <c r="D4106" s="1842"/>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hidden="1" thickBot="1">
      <c r="A4110" s="23">
        <v>755</v>
      </c>
      <c r="B4110" s="1451"/>
      <c r="C4110" s="393" t="s">
        <v>726</v>
      </c>
      <c r="D4110" s="1420">
        <f>+B4110</f>
        <v>0</v>
      </c>
      <c r="E4110" s="395">
        <f t="shared" ref="E4110:L4110" si="960">SUM(E3992,E3995,E4001,E4009,E4010,E4028,E4032,E4038,E4041,E4042,E4043,E4044,E4048,E4057,E4063,E4064,E4065,E4066,E4073,E4077,E4078,E4079,E4080,E4083,E4084,E4092,E4095,E4096,E4101)+E4106</f>
        <v>0</v>
      </c>
      <c r="F4110" s="396">
        <f t="shared" si="960"/>
        <v>0</v>
      </c>
      <c r="G4110" s="397">
        <f t="shared" si="960"/>
        <v>0</v>
      </c>
      <c r="H4110" s="398">
        <f t="shared" si="960"/>
        <v>0</v>
      </c>
      <c r="I4110" s="396">
        <f t="shared" si="960"/>
        <v>0</v>
      </c>
      <c r="J4110" s="397">
        <f t="shared" si="960"/>
        <v>0</v>
      </c>
      <c r="K4110" s="398">
        <f t="shared" si="960"/>
        <v>0</v>
      </c>
      <c r="L4110" s="395">
        <f t="shared" si="960"/>
        <v>0</v>
      </c>
      <c r="M4110" s="1652" t="str">
        <f t="shared" si="945"/>
        <v/>
      </c>
      <c r="N4110" s="65"/>
    </row>
    <row r="4111" spans="1:14" ht="18.75" hidden="1">
      <c r="A4111" s="23">
        <v>760</v>
      </c>
      <c r="B4111" s="79" t="s">
        <v>120</v>
      </c>
      <c r="C4111" s="1"/>
      <c r="L4111" s="6"/>
      <c r="M4111" s="1652" t="str">
        <f>(IF($E4110&lt;&gt;0,$M$2,IF($L4110&lt;&gt;0,$M$2,"")))</f>
        <v/>
      </c>
      <c r="N4111" s="65"/>
    </row>
    <row r="4112" spans="1:14" ht="18.75" hidden="1">
      <c r="A4112" s="22">
        <v>765</v>
      </c>
      <c r="B4112" s="1355"/>
      <c r="C4112" s="1355"/>
      <c r="D4112" s="1356"/>
      <c r="E4112" s="1355"/>
      <c r="F4112" s="1355"/>
      <c r="G4112" s="1355"/>
      <c r="H4112" s="1355"/>
      <c r="I4112" s="1355"/>
      <c r="J4112" s="1355"/>
      <c r="K4112" s="1355"/>
      <c r="L4112" s="1357"/>
      <c r="M4112" s="1652" t="str">
        <f>(IF($E4110&lt;&gt;0,$M$2,IF($L4110&lt;&gt;0,$M$2,"")))</f>
        <v/>
      </c>
      <c r="N4112" s="65"/>
    </row>
    <row r="4113" spans="1:14" ht="18.75" hidden="1">
      <c r="A4113" s="22">
        <v>775</v>
      </c>
      <c r="B4113" s="65"/>
      <c r="C4113" s="65"/>
      <c r="D4113" s="65"/>
      <c r="E4113" s="65"/>
      <c r="F4113" s="65"/>
      <c r="G4113" s="65"/>
      <c r="H4113" s="65"/>
      <c r="I4113" s="65"/>
      <c r="J4113" s="65"/>
      <c r="K4113" s="65"/>
      <c r="L4113" s="77"/>
      <c r="M4113" s="74" t="str">
        <f>(IF(E4110&lt;&gt;0,$G$2,IF(L4110&lt;&gt;0,$G$2,"")))</f>
        <v/>
      </c>
      <c r="N4113" s="65"/>
    </row>
    <row r="4114" spans="1:14" hidden="1">
      <c r="A4114" s="23">
        <v>780</v>
      </c>
      <c r="B4114" s="6"/>
      <c r="C4114" s="6"/>
      <c r="D4114" s="517"/>
      <c r="E4114" s="38"/>
      <c r="F4114" s="38"/>
      <c r="G4114" s="38"/>
      <c r="H4114" s="38"/>
      <c r="I4114" s="38"/>
      <c r="J4114" s="38"/>
      <c r="K4114" s="38"/>
      <c r="L4114" s="38"/>
      <c r="M4114" s="7" t="str">
        <f>(IF($E4250&lt;&gt;0,$M$2,IF($L4250&lt;&gt;0,$M$2,"")))</f>
        <v/>
      </c>
    </row>
    <row r="4115" spans="1:14" hidden="1">
      <c r="A4115" s="23">
        <v>785</v>
      </c>
      <c r="B4115" s="6"/>
      <c r="C4115" s="1353"/>
      <c r="D4115" s="1354"/>
      <c r="E4115" s="38"/>
      <c r="F4115" s="38"/>
      <c r="G4115" s="38"/>
      <c r="H4115" s="38"/>
      <c r="I4115" s="38"/>
      <c r="J4115" s="38"/>
      <c r="K4115" s="38"/>
      <c r="L4115" s="38"/>
      <c r="M4115" s="7" t="str">
        <f>(IF($E4250&lt;&gt;0,$M$2,IF($L4250&lt;&gt;0,$M$2,"")))</f>
        <v/>
      </c>
    </row>
    <row r="4116" spans="1:14" hidden="1">
      <c r="A4116" s="23">
        <v>790</v>
      </c>
      <c r="B4116" s="1865" t="str">
        <f>$B$7</f>
        <v>ОТЧЕТНИ ДАННИ ПО ЕБК ЗА ИЗПЪЛНЕНИЕТО НА БЮДЖЕТА</v>
      </c>
      <c r="C4116" s="1866"/>
      <c r="D4116" s="1866"/>
      <c r="E4116" s="242"/>
      <c r="F4116" s="242"/>
      <c r="G4116" s="237"/>
      <c r="H4116" s="237"/>
      <c r="I4116" s="237"/>
      <c r="J4116" s="237"/>
      <c r="K4116" s="237"/>
      <c r="L4116" s="237"/>
      <c r="M4116" s="7" t="str">
        <f>(IF($E4250&lt;&gt;0,$M$2,IF($L4250&lt;&gt;0,$M$2,"")))</f>
        <v/>
      </c>
    </row>
    <row r="4117" spans="1:14" hidden="1">
      <c r="A4117" s="23">
        <v>795</v>
      </c>
      <c r="B4117" s="228"/>
      <c r="C4117" s="391"/>
      <c r="D4117" s="400"/>
      <c r="E4117" s="406" t="s">
        <v>457</v>
      </c>
      <c r="F4117" s="406" t="s">
        <v>819</v>
      </c>
      <c r="G4117" s="237"/>
      <c r="H4117" s="1350" t="s">
        <v>1234</v>
      </c>
      <c r="I4117" s="1351"/>
      <c r="J4117" s="1352"/>
      <c r="K4117" s="237"/>
      <c r="L4117" s="237"/>
      <c r="M4117" s="7" t="str">
        <f>(IF($E4250&lt;&gt;0,$M$2,IF($L4250&lt;&gt;0,$M$2,"")))</f>
        <v/>
      </c>
    </row>
    <row r="4118" spans="1:14" ht="18.75" hidden="1">
      <c r="A4118" s="22">
        <v>805</v>
      </c>
      <c r="B4118" s="1867" t="str">
        <f>$B$9</f>
        <v>ДГ Радост Каблешково</v>
      </c>
      <c r="C4118" s="1868"/>
      <c r="D4118" s="1869"/>
      <c r="E4118" s="115">
        <f>$E$9</f>
        <v>45658</v>
      </c>
      <c r="F4118" s="226">
        <f>$F$9</f>
        <v>45747</v>
      </c>
      <c r="G4118" s="237"/>
      <c r="H4118" s="237"/>
      <c r="I4118" s="237"/>
      <c r="J4118" s="237"/>
      <c r="K4118" s="237"/>
      <c r="L4118" s="237"/>
      <c r="M4118" s="7" t="str">
        <f>(IF($E4250&lt;&gt;0,$M$2,IF($L4250&lt;&gt;0,$M$2,"")))</f>
        <v/>
      </c>
    </row>
    <row r="4119" spans="1:14" hidden="1">
      <c r="A4119" s="23">
        <v>810</v>
      </c>
      <c r="B4119" s="227" t="str">
        <f>$B$10</f>
        <v>(наименование на разпоредителя с бюджет)</v>
      </c>
      <c r="C4119" s="228"/>
      <c r="D4119" s="229"/>
      <c r="E4119" s="237"/>
      <c r="F4119" s="237"/>
      <c r="G4119" s="237"/>
      <c r="H4119" s="237"/>
      <c r="I4119" s="237"/>
      <c r="J4119" s="237"/>
      <c r="K4119" s="237"/>
      <c r="L4119" s="237"/>
      <c r="M4119" s="7" t="str">
        <f>(IF($E4250&lt;&gt;0,$M$2,IF($L4250&lt;&gt;0,$M$2,"")))</f>
        <v/>
      </c>
    </row>
    <row r="4120" spans="1:14" hidden="1">
      <c r="A4120" s="23">
        <v>815</v>
      </c>
      <c r="B4120" s="227"/>
      <c r="C4120" s="228"/>
      <c r="D4120" s="229"/>
      <c r="E4120" s="237"/>
      <c r="F4120" s="237"/>
      <c r="G4120" s="237"/>
      <c r="H4120" s="237"/>
      <c r="I4120" s="237"/>
      <c r="J4120" s="237"/>
      <c r="K4120" s="237"/>
      <c r="L4120" s="237"/>
      <c r="M4120" s="7" t="str">
        <f>(IF($E4250&lt;&gt;0,$M$2,IF($L4250&lt;&gt;0,$M$2,"")))</f>
        <v/>
      </c>
    </row>
    <row r="4121" spans="1:14" ht="19.5" hidden="1">
      <c r="A4121" s="28">
        <v>525</v>
      </c>
      <c r="B4121" s="1870" t="str">
        <f>$B$12</f>
        <v>Поморие</v>
      </c>
      <c r="C4121" s="1871"/>
      <c r="D4121" s="1872"/>
      <c r="E4121" s="410" t="s">
        <v>874</v>
      </c>
      <c r="F4121" s="1348" t="str">
        <f>$F$12</f>
        <v>5207</v>
      </c>
      <c r="G4121" s="237"/>
      <c r="H4121" s="237"/>
      <c r="I4121" s="237"/>
      <c r="J4121" s="237"/>
      <c r="K4121" s="237"/>
      <c r="L4121" s="237"/>
      <c r="M4121" s="7" t="str">
        <f>(IF($E4250&lt;&gt;0,$M$2,IF($L4250&lt;&gt;0,$M$2,"")))</f>
        <v/>
      </c>
    </row>
    <row r="4122" spans="1:14" hidden="1">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t="str">
        <f>(IF($E4250&lt;&gt;0,$M$2,IF($L4250&lt;&gt;0,$M$2,"")))</f>
        <v/>
      </c>
    </row>
    <row r="4123" spans="1:14" ht="19.5" hidden="1">
      <c r="A4123" s="23">
        <v>821</v>
      </c>
      <c r="B4123" s="236"/>
      <c r="C4123" s="237"/>
      <c r="D4123" s="124" t="s">
        <v>875</v>
      </c>
      <c r="E4123" s="238">
        <f>$E$15</f>
        <v>0</v>
      </c>
      <c r="F4123" s="414" t="str">
        <f>$F$15</f>
        <v>БЮДЖЕТ</v>
      </c>
      <c r="G4123" s="218"/>
      <c r="H4123" s="218"/>
      <c r="I4123" s="218"/>
      <c r="J4123" s="218"/>
      <c r="K4123" s="218"/>
      <c r="L4123" s="218"/>
      <c r="M4123" s="7" t="str">
        <f>(IF($E4250&lt;&gt;0,$M$2,IF($L4250&lt;&gt;0,$M$2,"")))</f>
        <v/>
      </c>
    </row>
    <row r="4124" spans="1:14" hidden="1">
      <c r="A4124" s="23">
        <v>822</v>
      </c>
      <c r="B4124" s="228"/>
      <c r="C4124" s="391"/>
      <c r="D4124" s="400"/>
      <c r="E4124" s="237"/>
      <c r="F4124" s="409"/>
      <c r="G4124" s="409"/>
      <c r="H4124" s="409"/>
      <c r="I4124" s="409"/>
      <c r="J4124" s="409"/>
      <c r="K4124" s="409"/>
      <c r="L4124" s="1365" t="s">
        <v>458</v>
      </c>
      <c r="M4124" s="7" t="str">
        <f>(IF($E4250&lt;&gt;0,$M$2,IF($L4250&lt;&gt;0,$M$2,"")))</f>
        <v/>
      </c>
    </row>
    <row r="4125" spans="1:14" ht="24.95" hidden="1" customHeight="1">
      <c r="A4125" s="23">
        <v>823</v>
      </c>
      <c r="B4125" s="247"/>
      <c r="C4125" s="248"/>
      <c r="D4125" s="249" t="s">
        <v>698</v>
      </c>
      <c r="E4125" s="1853" t="str">
        <f>CONCATENATE("Уточнен план ",$C$3)</f>
        <v>Уточнен план 2025</v>
      </c>
      <c r="F4125" s="1854"/>
      <c r="G4125" s="1854"/>
      <c r="H4125" s="1855"/>
      <c r="I4125" s="1856" t="str">
        <f>CONCATENATE("Отчет ",$C$3)</f>
        <v>Отчет 2025</v>
      </c>
      <c r="J4125" s="1857"/>
      <c r="K4125" s="1857"/>
      <c r="L4125" s="1858"/>
      <c r="M4125" s="7" t="str">
        <f>(IF($E4250&lt;&gt;0,$M$2,IF($L4250&lt;&gt;0,$M$2,"")))</f>
        <v/>
      </c>
    </row>
    <row r="4126" spans="1:14" ht="54.95" hidden="1" customHeight="1" thickBot="1">
      <c r="A4126" s="23">
        <v>825</v>
      </c>
      <c r="B4126" s="250" t="s">
        <v>62</v>
      </c>
      <c r="C4126" s="251" t="s">
        <v>459</v>
      </c>
      <c r="D4126" s="252" t="s">
        <v>699</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570" t="str">
        <f>$L$20</f>
        <v>ОТЧЕТ                                    ОБЩО</v>
      </c>
      <c r="M4126" s="7" t="str">
        <f>(IF($E4250&lt;&gt;0,$M$2,IF($L4250&lt;&gt;0,$M$2,"")))</f>
        <v/>
      </c>
    </row>
    <row r="4127" spans="1:14" ht="18.75" hidden="1">
      <c r="A4127" s="23"/>
      <c r="B4127" s="258"/>
      <c r="C4127" s="259"/>
      <c r="D4127" s="260" t="s">
        <v>728</v>
      </c>
      <c r="E4127" s="1442" t="str">
        <f>$E$21</f>
        <v>(1)</v>
      </c>
      <c r="F4127" s="143" t="str">
        <f>$F$21</f>
        <v>(2)</v>
      </c>
      <c r="G4127" s="144" t="str">
        <f>$G$21</f>
        <v>(3)</v>
      </c>
      <c r="H4127" s="145" t="str">
        <f>$H$21</f>
        <v>(4)</v>
      </c>
      <c r="I4127" s="261" t="str">
        <f>$I$21</f>
        <v>(5)</v>
      </c>
      <c r="J4127" s="262" t="str">
        <f>$J$21</f>
        <v>(6)</v>
      </c>
      <c r="K4127" s="263" t="str">
        <f>$K$21</f>
        <v>(7)</v>
      </c>
      <c r="L4127" s="264" t="str">
        <f>$L$21</f>
        <v>(8)</v>
      </c>
      <c r="M4127" s="7" t="str">
        <f>(IF($E4250&lt;&gt;0,$M$2,IF($L4250&lt;&gt;0,$M$2,"")))</f>
        <v/>
      </c>
    </row>
    <row r="4128" spans="1:14" hidden="1">
      <c r="A4128" s="23"/>
      <c r="B4128" s="1439"/>
      <c r="C4128" s="1540" t="e">
        <f>VLOOKUP(D4128,OP_LIST2,2,FALSE)</f>
        <v>#N/A</v>
      </c>
      <c r="D4128" s="1445"/>
      <c r="E4128" s="389"/>
      <c r="F4128" s="1429"/>
      <c r="G4128" s="1430"/>
      <c r="H4128" s="1431"/>
      <c r="I4128" s="1429"/>
      <c r="J4128" s="1430"/>
      <c r="K4128" s="1431"/>
      <c r="L4128" s="1428"/>
      <c r="M4128" s="7" t="str">
        <f>(IF($E4250&lt;&gt;0,$M$2,IF($L4250&lt;&gt;0,$M$2,"")))</f>
        <v/>
      </c>
    </row>
    <row r="4129" spans="1:14" hidden="1">
      <c r="A4129" s="23"/>
      <c r="B4129" s="1608" t="s">
        <v>2003</v>
      </c>
      <c r="C4129" s="1446">
        <f>VLOOKUP(D4130,EBK_DEIN2,2,FALSE)</f>
        <v>5535</v>
      </c>
      <c r="D4129" s="1445" t="s">
        <v>777</v>
      </c>
      <c r="E4129" s="389"/>
      <c r="F4129" s="1432"/>
      <c r="G4129" s="1433"/>
      <c r="H4129" s="1434"/>
      <c r="I4129" s="1432"/>
      <c r="J4129" s="1433"/>
      <c r="K4129" s="1434"/>
      <c r="L4129" s="1428"/>
      <c r="M4129" s="7" t="str">
        <f>(IF($E4250&lt;&gt;0,$M$2,IF($L4250&lt;&gt;0,$M$2,"")))</f>
        <v/>
      </c>
    </row>
    <row r="4130" spans="1:14" hidden="1">
      <c r="A4130" s="23"/>
      <c r="B4130" s="1438"/>
      <c r="C4130" s="1531">
        <f>+C4129</f>
        <v>5535</v>
      </c>
      <c r="D4130" s="1440" t="s">
        <v>560</v>
      </c>
      <c r="E4130" s="389"/>
      <c r="F4130" s="1432"/>
      <c r="G4130" s="1433"/>
      <c r="H4130" s="1434"/>
      <c r="I4130" s="1432"/>
      <c r="J4130" s="1433"/>
      <c r="K4130" s="1434"/>
      <c r="L4130" s="1428"/>
      <c r="M4130" s="7" t="str">
        <f>(IF($E4250&lt;&gt;0,$M$2,IF($L4250&lt;&gt;0,$M$2,"")))</f>
        <v/>
      </c>
    </row>
    <row r="4131" spans="1:14" hidden="1">
      <c r="A4131" s="23"/>
      <c r="B4131" s="1443"/>
      <c r="C4131" s="1441"/>
      <c r="D4131" s="1444" t="s">
        <v>700</v>
      </c>
      <c r="E4131" s="389"/>
      <c r="F4131" s="1435"/>
      <c r="G4131" s="1436"/>
      <c r="H4131" s="1437"/>
      <c r="I4131" s="1435"/>
      <c r="J4131" s="1436"/>
      <c r="K4131" s="1437"/>
      <c r="L4131" s="1428"/>
      <c r="M4131" s="7" t="str">
        <f>(IF($E4250&lt;&gt;0,$M$2,IF($L4250&lt;&gt;0,$M$2,"")))</f>
        <v/>
      </c>
    </row>
    <row r="4132" spans="1:14" hidden="1">
      <c r="A4132" s="23"/>
      <c r="B4132" s="272">
        <v>100</v>
      </c>
      <c r="C4132" s="1859" t="s">
        <v>729</v>
      </c>
      <c r="D4132" s="1860"/>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730</v>
      </c>
      <c r="E4133" s="281">
        <f>F4133+G4133+H4133</f>
        <v>0</v>
      </c>
      <c r="F4133" s="152">
        <v>0</v>
      </c>
      <c r="G4133" s="153">
        <v>0</v>
      </c>
      <c r="H4133" s="1406">
        <v>0</v>
      </c>
      <c r="I4133" s="152">
        <v>0</v>
      </c>
      <c r="J4133" s="153">
        <v>0</v>
      </c>
      <c r="K4133" s="1406">
        <v>0</v>
      </c>
      <c r="L4133" s="281">
        <f>I4133+J4133+K4133</f>
        <v>0</v>
      </c>
      <c r="M4133" s="12" t="str">
        <f t="shared" ref="M4133:M4196" si="962">(IF($E4133&lt;&gt;0,$M$2,IF($L4133&lt;&gt;0,$M$2,"")))</f>
        <v/>
      </c>
      <c r="N4133" s="13"/>
    </row>
    <row r="4134" spans="1:14" hidden="1">
      <c r="A4134" s="10"/>
      <c r="B4134" s="278"/>
      <c r="C4134" s="285">
        <v>102</v>
      </c>
      <c r="D4134" s="286" t="s">
        <v>731</v>
      </c>
      <c r="E4134" s="287">
        <f>F4134+G4134+H4134</f>
        <v>0</v>
      </c>
      <c r="F4134" s="173">
        <v>0</v>
      </c>
      <c r="G4134" s="174">
        <v>0</v>
      </c>
      <c r="H4134" s="1409">
        <v>0</v>
      </c>
      <c r="I4134" s="173">
        <v>0</v>
      </c>
      <c r="J4134" s="174">
        <v>0</v>
      </c>
      <c r="K4134" s="1409">
        <v>0</v>
      </c>
      <c r="L4134" s="287">
        <f>I4134+J4134+K4134</f>
        <v>0</v>
      </c>
      <c r="M4134" s="12" t="str">
        <f t="shared" si="962"/>
        <v/>
      </c>
      <c r="N4134" s="13"/>
    </row>
    <row r="4135" spans="1:14" hidden="1">
      <c r="A4135" s="10"/>
      <c r="B4135" s="272">
        <v>200</v>
      </c>
      <c r="C4135" s="1851" t="s">
        <v>732</v>
      </c>
      <c r="D4135" s="1852"/>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733</v>
      </c>
      <c r="E4136" s="281">
        <f>F4136+G4136+H4136</f>
        <v>0</v>
      </c>
      <c r="F4136" s="152">
        <v>0</v>
      </c>
      <c r="G4136" s="153">
        <v>0</v>
      </c>
      <c r="H4136" s="1406">
        <v>0</v>
      </c>
      <c r="I4136" s="152">
        <v>0</v>
      </c>
      <c r="J4136" s="153">
        <v>0</v>
      </c>
      <c r="K4136" s="1406">
        <v>0</v>
      </c>
      <c r="L4136" s="281">
        <f>I4136+J4136+K4136</f>
        <v>0</v>
      </c>
      <c r="M4136" s="12" t="str">
        <f t="shared" si="962"/>
        <v/>
      </c>
      <c r="N4136" s="13"/>
    </row>
    <row r="4137" spans="1:14" hidden="1">
      <c r="A4137" s="10"/>
      <c r="B4137" s="292"/>
      <c r="C4137" s="293">
        <v>202</v>
      </c>
      <c r="D4137" s="294" t="s">
        <v>734</v>
      </c>
      <c r="E4137" s="295">
        <f>F4137+G4137+H4137</f>
        <v>0</v>
      </c>
      <c r="F4137" s="158">
        <v>0</v>
      </c>
      <c r="G4137" s="159">
        <v>0</v>
      </c>
      <c r="H4137" s="1408">
        <v>0</v>
      </c>
      <c r="I4137" s="158">
        <v>0</v>
      </c>
      <c r="J4137" s="159">
        <v>0</v>
      </c>
      <c r="K4137" s="1408">
        <v>0</v>
      </c>
      <c r="L4137" s="295">
        <f>I4137+J4137+K4137</f>
        <v>0</v>
      </c>
      <c r="M4137" s="12" t="str">
        <f t="shared" si="962"/>
        <v/>
      </c>
      <c r="N4137" s="13"/>
    </row>
    <row r="4138" spans="1:14" ht="31.5" hidden="1">
      <c r="A4138" s="10"/>
      <c r="B4138" s="299"/>
      <c r="C4138" s="293">
        <v>205</v>
      </c>
      <c r="D4138" s="294" t="s">
        <v>585</v>
      </c>
      <c r="E4138" s="295">
        <f>F4138+G4138+H4138</f>
        <v>0</v>
      </c>
      <c r="F4138" s="158">
        <v>0</v>
      </c>
      <c r="G4138" s="159">
        <v>0</v>
      </c>
      <c r="H4138" s="1408">
        <v>0</v>
      </c>
      <c r="I4138" s="158">
        <v>0</v>
      </c>
      <c r="J4138" s="159">
        <v>0</v>
      </c>
      <c r="K4138" s="1408">
        <v>0</v>
      </c>
      <c r="L4138" s="295">
        <f>I4138+J4138+K4138</f>
        <v>0</v>
      </c>
      <c r="M4138" s="12" t="str">
        <f t="shared" si="962"/>
        <v/>
      </c>
      <c r="N4138" s="13"/>
    </row>
    <row r="4139" spans="1:14" hidden="1">
      <c r="A4139" s="10"/>
      <c r="B4139" s="299"/>
      <c r="C4139" s="293">
        <v>208</v>
      </c>
      <c r="D4139" s="300" t="s">
        <v>586</v>
      </c>
      <c r="E4139" s="295">
        <f>F4139+G4139+H4139</f>
        <v>0</v>
      </c>
      <c r="F4139" s="158">
        <v>0</v>
      </c>
      <c r="G4139" s="159">
        <v>0</v>
      </c>
      <c r="H4139" s="1408">
        <v>0</v>
      </c>
      <c r="I4139" s="158">
        <v>0</v>
      </c>
      <c r="J4139" s="159">
        <v>0</v>
      </c>
      <c r="K4139" s="1408">
        <v>0</v>
      </c>
      <c r="L4139" s="295">
        <f>I4139+J4139+K4139</f>
        <v>0</v>
      </c>
      <c r="M4139" s="12" t="str">
        <f t="shared" si="962"/>
        <v/>
      </c>
      <c r="N4139" s="13"/>
    </row>
    <row r="4140" spans="1:14" hidden="1">
      <c r="A4140" s="10"/>
      <c r="B4140" s="291"/>
      <c r="C4140" s="285">
        <v>209</v>
      </c>
      <c r="D4140" s="301" t="s">
        <v>587</v>
      </c>
      <c r="E4140" s="287">
        <f>F4140+G4140+H4140</f>
        <v>0</v>
      </c>
      <c r="F4140" s="173">
        <v>0</v>
      </c>
      <c r="G4140" s="174">
        <v>0</v>
      </c>
      <c r="H4140" s="1409">
        <v>0</v>
      </c>
      <c r="I4140" s="173">
        <v>0</v>
      </c>
      <c r="J4140" s="174">
        <v>0</v>
      </c>
      <c r="K4140" s="1409">
        <v>0</v>
      </c>
      <c r="L4140" s="287">
        <f>I4140+J4140+K4140</f>
        <v>0</v>
      </c>
      <c r="M4140" s="12" t="str">
        <f t="shared" si="962"/>
        <v/>
      </c>
      <c r="N4140" s="13"/>
    </row>
    <row r="4141" spans="1:14" hidden="1">
      <c r="A4141" s="10"/>
      <c r="B4141" s="272">
        <v>500</v>
      </c>
      <c r="C4141" s="1861" t="s">
        <v>188</v>
      </c>
      <c r="D4141" s="1862"/>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v>0</v>
      </c>
      <c r="G4142" s="153">
        <v>0</v>
      </c>
      <c r="H4142" s="1406">
        <v>0</v>
      </c>
      <c r="I4142" s="152">
        <v>0</v>
      </c>
      <c r="J4142" s="153">
        <v>0</v>
      </c>
      <c r="K4142" s="1406">
        <v>0</v>
      </c>
      <c r="L4142" s="281">
        <f t="shared" ref="L4142:L4149" si="966">I4142+J4142+K4142</f>
        <v>0</v>
      </c>
      <c r="M4142" s="12" t="str">
        <f t="shared" si="962"/>
        <v/>
      </c>
      <c r="N4142" s="13"/>
    </row>
    <row r="4143" spans="1:14" hidden="1">
      <c r="A4143" s="10"/>
      <c r="B4143" s="291"/>
      <c r="C4143" s="304">
        <v>552</v>
      </c>
      <c r="D4143" s="305" t="s">
        <v>893</v>
      </c>
      <c r="E4143" s="295">
        <f t="shared" si="965"/>
        <v>0</v>
      </c>
      <c r="F4143" s="158">
        <v>0</v>
      </c>
      <c r="G4143" s="159">
        <v>0</v>
      </c>
      <c r="H4143" s="1408">
        <v>0</v>
      </c>
      <c r="I4143" s="158">
        <v>0</v>
      </c>
      <c r="J4143" s="159">
        <v>0</v>
      </c>
      <c r="K4143" s="1408">
        <v>0</v>
      </c>
      <c r="L4143" s="295">
        <f t="shared" si="966"/>
        <v>0</v>
      </c>
      <c r="M4143" s="12" t="str">
        <f t="shared" si="962"/>
        <v/>
      </c>
      <c r="N4143" s="13"/>
    </row>
    <row r="4144" spans="1:14" hidden="1">
      <c r="A4144" s="10"/>
      <c r="B4144" s="306"/>
      <c r="C4144" s="304">
        <v>558</v>
      </c>
      <c r="D4144" s="307" t="s">
        <v>855</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v>0</v>
      </c>
      <c r="G4145" s="159">
        <v>0</v>
      </c>
      <c r="H4145" s="1408">
        <v>0</v>
      </c>
      <c r="I4145" s="158">
        <v>0</v>
      </c>
      <c r="J4145" s="159">
        <v>0</v>
      </c>
      <c r="K4145" s="1408">
        <v>0</v>
      </c>
      <c r="L4145" s="295">
        <f t="shared" si="966"/>
        <v>0</v>
      </c>
      <c r="M4145" s="12" t="str">
        <f t="shared" si="962"/>
        <v/>
      </c>
      <c r="N4145" s="13"/>
    </row>
    <row r="4146" spans="1:14" hidden="1">
      <c r="A4146" s="10"/>
      <c r="B4146" s="306"/>
      <c r="C4146" s="304">
        <v>580</v>
      </c>
      <c r="D4146" s="305" t="s">
        <v>191</v>
      </c>
      <c r="E4146" s="295">
        <f t="shared" si="965"/>
        <v>0</v>
      </c>
      <c r="F4146" s="158">
        <v>0</v>
      </c>
      <c r="G4146" s="159">
        <v>0</v>
      </c>
      <c r="H4146" s="1408">
        <v>0</v>
      </c>
      <c r="I4146" s="158">
        <v>0</v>
      </c>
      <c r="J4146" s="159">
        <v>0</v>
      </c>
      <c r="K4146" s="1408">
        <v>0</v>
      </c>
      <c r="L4146" s="295">
        <f t="shared" si="966"/>
        <v>0</v>
      </c>
      <c r="M4146" s="12" t="str">
        <f t="shared" si="962"/>
        <v/>
      </c>
      <c r="N4146" s="13"/>
    </row>
    <row r="4147" spans="1:14" hidden="1">
      <c r="A4147" s="10"/>
      <c r="B4147" s="291"/>
      <c r="C4147" s="304">
        <v>588</v>
      </c>
      <c r="D4147" s="305" t="s">
        <v>857</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863" t="s">
        <v>193</v>
      </c>
      <c r="D4149" s="1864"/>
      <c r="E4149" s="310">
        <f t="shared" si="965"/>
        <v>0</v>
      </c>
      <c r="F4149" s="1410"/>
      <c r="G4149" s="1411"/>
      <c r="H4149" s="1412"/>
      <c r="I4149" s="1410"/>
      <c r="J4149" s="1411"/>
      <c r="K4149" s="1412"/>
      <c r="L4149" s="310">
        <f t="shared" si="966"/>
        <v>0</v>
      </c>
      <c r="M4149" s="12" t="str">
        <f t="shared" si="962"/>
        <v/>
      </c>
      <c r="N4149" s="13"/>
    </row>
    <row r="4150" spans="1:14" hidden="1">
      <c r="A4150" s="23">
        <v>10</v>
      </c>
      <c r="B4150" s="272">
        <v>1000</v>
      </c>
      <c r="C4150" s="1851" t="s">
        <v>194</v>
      </c>
      <c r="D4150" s="1852"/>
      <c r="E4150" s="310">
        <f t="shared" ref="E4150:L4150" si="967">SUM(E4151:E4167)</f>
        <v>0</v>
      </c>
      <c r="F4150" s="274">
        <f t="shared" si="967"/>
        <v>0</v>
      </c>
      <c r="G4150" s="275">
        <f t="shared" si="967"/>
        <v>0</v>
      </c>
      <c r="H4150" s="276">
        <f>SUM(H4151:H4167)</f>
        <v>0</v>
      </c>
      <c r="I4150" s="274">
        <f t="shared" si="967"/>
        <v>0</v>
      </c>
      <c r="J4150" s="275">
        <f t="shared" si="967"/>
        <v>0</v>
      </c>
      <c r="K4150" s="276">
        <f t="shared" si="967"/>
        <v>0</v>
      </c>
      <c r="L4150" s="310">
        <f t="shared" si="967"/>
        <v>0</v>
      </c>
      <c r="M4150" s="12" t="str">
        <f t="shared" si="962"/>
        <v/>
      </c>
      <c r="N4150" s="13"/>
    </row>
    <row r="4151" spans="1:14" hidden="1">
      <c r="A4151" s="23">
        <v>15</v>
      </c>
      <c r="B4151" s="292"/>
      <c r="C4151" s="279">
        <v>1011</v>
      </c>
      <c r="D4151" s="311" t="s">
        <v>195</v>
      </c>
      <c r="E4151" s="281">
        <f t="shared" ref="E4151:E4167" si="968">F4151+G4151+H4151</f>
        <v>0</v>
      </c>
      <c r="F4151" s="152">
        <v>0</v>
      </c>
      <c r="G4151" s="153">
        <v>0</v>
      </c>
      <c r="H4151" s="1406">
        <v>0</v>
      </c>
      <c r="I4151" s="152">
        <v>0</v>
      </c>
      <c r="J4151" s="153">
        <v>0</v>
      </c>
      <c r="K4151" s="1406">
        <v>0</v>
      </c>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v>0</v>
      </c>
      <c r="G4152" s="159">
        <v>0</v>
      </c>
      <c r="H4152" s="1408">
        <v>0</v>
      </c>
      <c r="I4152" s="158">
        <v>0</v>
      </c>
      <c r="J4152" s="159">
        <v>0</v>
      </c>
      <c r="K4152" s="1408">
        <v>0</v>
      </c>
      <c r="L4152" s="295">
        <f t="shared" si="969"/>
        <v>0</v>
      </c>
      <c r="M4152" s="12" t="str">
        <f t="shared" si="962"/>
        <v/>
      </c>
      <c r="N4152" s="13"/>
    </row>
    <row r="4153" spans="1:14" hidden="1">
      <c r="A4153" s="23">
        <v>40</v>
      </c>
      <c r="B4153" s="292"/>
      <c r="C4153" s="293">
        <v>1013</v>
      </c>
      <c r="D4153" s="294" t="s">
        <v>197</v>
      </c>
      <c r="E4153" s="295">
        <f t="shared" si="968"/>
        <v>0</v>
      </c>
      <c r="F4153" s="158">
        <v>0</v>
      </c>
      <c r="G4153" s="159">
        <v>0</v>
      </c>
      <c r="H4153" s="1408">
        <v>0</v>
      </c>
      <c r="I4153" s="158">
        <v>0</v>
      </c>
      <c r="J4153" s="159">
        <v>0</v>
      </c>
      <c r="K4153" s="1408">
        <v>0</v>
      </c>
      <c r="L4153" s="295">
        <f t="shared" si="969"/>
        <v>0</v>
      </c>
      <c r="M4153" s="12" t="str">
        <f t="shared" si="962"/>
        <v/>
      </c>
      <c r="N4153" s="13"/>
    </row>
    <row r="4154" spans="1:14" hidden="1">
      <c r="A4154" s="23">
        <v>45</v>
      </c>
      <c r="B4154" s="292"/>
      <c r="C4154" s="293">
        <v>1014</v>
      </c>
      <c r="D4154" s="294" t="s">
        <v>198</v>
      </c>
      <c r="E4154" s="295">
        <f t="shared" si="968"/>
        <v>0</v>
      </c>
      <c r="F4154" s="158">
        <v>0</v>
      </c>
      <c r="G4154" s="159">
        <v>0</v>
      </c>
      <c r="H4154" s="1408">
        <v>0</v>
      </c>
      <c r="I4154" s="158">
        <v>0</v>
      </c>
      <c r="J4154" s="159">
        <v>0</v>
      </c>
      <c r="K4154" s="1408">
        <v>0</v>
      </c>
      <c r="L4154" s="295">
        <f t="shared" si="969"/>
        <v>0</v>
      </c>
      <c r="M4154" s="12" t="str">
        <f t="shared" si="962"/>
        <v/>
      </c>
      <c r="N4154" s="13"/>
    </row>
    <row r="4155" spans="1:14" hidden="1">
      <c r="A4155" s="23">
        <v>50</v>
      </c>
      <c r="B4155" s="292"/>
      <c r="C4155" s="293">
        <v>1015</v>
      </c>
      <c r="D4155" s="294" t="s">
        <v>199</v>
      </c>
      <c r="E4155" s="295">
        <f t="shared" si="968"/>
        <v>0</v>
      </c>
      <c r="F4155" s="158">
        <v>0</v>
      </c>
      <c r="G4155" s="159">
        <v>0</v>
      </c>
      <c r="H4155" s="1408">
        <v>0</v>
      </c>
      <c r="I4155" s="158">
        <v>0</v>
      </c>
      <c r="J4155" s="159">
        <v>0</v>
      </c>
      <c r="K4155" s="1408">
        <v>0</v>
      </c>
      <c r="L4155" s="295">
        <f t="shared" si="969"/>
        <v>0</v>
      </c>
      <c r="M4155" s="12" t="str">
        <f t="shared" si="962"/>
        <v/>
      </c>
      <c r="N4155" s="13"/>
    </row>
    <row r="4156" spans="1:14" hidden="1">
      <c r="A4156" s="23">
        <v>55</v>
      </c>
      <c r="B4156" s="292"/>
      <c r="C4156" s="312">
        <v>1016</v>
      </c>
      <c r="D4156" s="313" t="s">
        <v>200</v>
      </c>
      <c r="E4156" s="314">
        <f t="shared" si="968"/>
        <v>0</v>
      </c>
      <c r="F4156" s="164">
        <v>0</v>
      </c>
      <c r="G4156" s="165">
        <v>0</v>
      </c>
      <c r="H4156" s="1407">
        <v>0</v>
      </c>
      <c r="I4156" s="164">
        <v>0</v>
      </c>
      <c r="J4156" s="165">
        <v>0</v>
      </c>
      <c r="K4156" s="1407">
        <v>0</v>
      </c>
      <c r="L4156" s="314">
        <f t="shared" si="969"/>
        <v>0</v>
      </c>
      <c r="M4156" s="12" t="str">
        <f t="shared" si="962"/>
        <v/>
      </c>
      <c r="N4156" s="13"/>
    </row>
    <row r="4157" spans="1:14" hidden="1">
      <c r="A4157" s="23">
        <v>60</v>
      </c>
      <c r="B4157" s="278"/>
      <c r="C4157" s="318">
        <v>1020</v>
      </c>
      <c r="D4157" s="319" t="s">
        <v>201</v>
      </c>
      <c r="E4157" s="320">
        <f t="shared" si="968"/>
        <v>0</v>
      </c>
      <c r="F4157" s="450">
        <v>0</v>
      </c>
      <c r="G4157" s="451">
        <v>0</v>
      </c>
      <c r="H4157" s="1416">
        <v>0</v>
      </c>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v>0</v>
      </c>
      <c r="G4158" s="446">
        <v>0</v>
      </c>
      <c r="H4158" s="1413">
        <v>0</v>
      </c>
      <c r="I4158" s="445">
        <v>0</v>
      </c>
      <c r="J4158" s="446">
        <v>0</v>
      </c>
      <c r="K4158" s="1413">
        <v>0</v>
      </c>
      <c r="L4158" s="326">
        <f t="shared" si="969"/>
        <v>0</v>
      </c>
      <c r="M4158" s="12" t="str">
        <f t="shared" si="962"/>
        <v/>
      </c>
      <c r="N4158" s="13"/>
    </row>
    <row r="4159" spans="1:14" hidden="1">
      <c r="A4159" s="23">
        <v>70</v>
      </c>
      <c r="B4159" s="292"/>
      <c r="C4159" s="318">
        <v>1051</v>
      </c>
      <c r="D4159" s="331" t="s">
        <v>203</v>
      </c>
      <c r="E4159" s="320">
        <f t="shared" si="968"/>
        <v>0</v>
      </c>
      <c r="F4159" s="450">
        <v>0</v>
      </c>
      <c r="G4159" s="451">
        <v>0</v>
      </c>
      <c r="H4159" s="1416">
        <v>0</v>
      </c>
      <c r="I4159" s="450">
        <v>0</v>
      </c>
      <c r="J4159" s="451">
        <v>0</v>
      </c>
      <c r="K4159" s="1416">
        <v>0</v>
      </c>
      <c r="L4159" s="320">
        <f t="shared" si="969"/>
        <v>0</v>
      </c>
      <c r="M4159" s="12" t="str">
        <f t="shared" si="962"/>
        <v/>
      </c>
      <c r="N4159" s="13"/>
    </row>
    <row r="4160" spans="1:14" hidden="1">
      <c r="A4160" s="23">
        <v>75</v>
      </c>
      <c r="B4160" s="292"/>
      <c r="C4160" s="293">
        <v>1052</v>
      </c>
      <c r="D4160" s="294" t="s">
        <v>204</v>
      </c>
      <c r="E4160" s="295">
        <f t="shared" si="968"/>
        <v>0</v>
      </c>
      <c r="F4160" s="158">
        <v>0</v>
      </c>
      <c r="G4160" s="159"/>
      <c r="H4160" s="1408"/>
      <c r="I4160" s="158">
        <v>0</v>
      </c>
      <c r="J4160" s="159"/>
      <c r="K4160" s="1408"/>
      <c r="L4160" s="295">
        <f t="shared" si="969"/>
        <v>0</v>
      </c>
      <c r="M4160" s="12" t="str">
        <f t="shared" si="962"/>
        <v/>
      </c>
      <c r="N4160" s="13"/>
    </row>
    <row r="4161" spans="1:14" hidden="1">
      <c r="A4161" s="23">
        <v>80</v>
      </c>
      <c r="B4161" s="292"/>
      <c r="C4161" s="324">
        <v>1053</v>
      </c>
      <c r="D4161" s="325" t="s">
        <v>858</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v>0</v>
      </c>
      <c r="G4162" s="451">
        <v>0</v>
      </c>
      <c r="H4162" s="1416">
        <v>0</v>
      </c>
      <c r="I4162" s="450">
        <v>0</v>
      </c>
      <c r="J4162" s="451">
        <v>0</v>
      </c>
      <c r="K4162" s="1416">
        <v>0</v>
      </c>
      <c r="L4162" s="320">
        <f t="shared" si="969"/>
        <v>0</v>
      </c>
      <c r="M4162" s="12" t="str">
        <f t="shared" si="962"/>
        <v/>
      </c>
      <c r="N4162" s="13"/>
    </row>
    <row r="4163" spans="1:14" hidden="1">
      <c r="A4163" s="23">
        <v>85</v>
      </c>
      <c r="B4163" s="292"/>
      <c r="C4163" s="324">
        <v>1063</v>
      </c>
      <c r="D4163" s="332" t="s">
        <v>786</v>
      </c>
      <c r="E4163" s="326">
        <f t="shared" si="968"/>
        <v>0</v>
      </c>
      <c r="F4163" s="445">
        <v>0</v>
      </c>
      <c r="G4163" s="446">
        <v>0</v>
      </c>
      <c r="H4163" s="1413">
        <v>0</v>
      </c>
      <c r="I4163" s="445">
        <v>0</v>
      </c>
      <c r="J4163" s="446">
        <v>0</v>
      </c>
      <c r="K4163" s="1413">
        <v>0</v>
      </c>
      <c r="L4163" s="326">
        <f t="shared" si="969"/>
        <v>0</v>
      </c>
      <c r="M4163" s="12" t="str">
        <f t="shared" si="962"/>
        <v/>
      </c>
      <c r="N4163" s="13"/>
    </row>
    <row r="4164" spans="1:14" hidden="1">
      <c r="A4164" s="23">
        <v>90</v>
      </c>
      <c r="B4164" s="292"/>
      <c r="C4164" s="333">
        <v>1069</v>
      </c>
      <c r="D4164" s="334" t="s">
        <v>206</v>
      </c>
      <c r="E4164" s="335">
        <f t="shared" si="968"/>
        <v>0</v>
      </c>
      <c r="F4164" s="589">
        <v>0</v>
      </c>
      <c r="G4164" s="590">
        <v>0</v>
      </c>
      <c r="H4164" s="1415">
        <v>0</v>
      </c>
      <c r="I4164" s="589">
        <v>0</v>
      </c>
      <c r="J4164" s="590">
        <v>0</v>
      </c>
      <c r="K4164" s="1415">
        <v>0</v>
      </c>
      <c r="L4164" s="335">
        <f t="shared" si="969"/>
        <v>0</v>
      </c>
      <c r="M4164" s="12" t="str">
        <f t="shared" si="962"/>
        <v/>
      </c>
      <c r="N4164" s="13"/>
    </row>
    <row r="4165" spans="1:14" hidden="1">
      <c r="A4165" s="23">
        <v>90</v>
      </c>
      <c r="B4165" s="278"/>
      <c r="C4165" s="318">
        <v>1091</v>
      </c>
      <c r="D4165" s="331" t="s">
        <v>894</v>
      </c>
      <c r="E4165" s="320">
        <f t="shared" si="968"/>
        <v>0</v>
      </c>
      <c r="F4165" s="450">
        <v>0</v>
      </c>
      <c r="G4165" s="451">
        <v>0</v>
      </c>
      <c r="H4165" s="1416">
        <v>0</v>
      </c>
      <c r="I4165" s="450">
        <v>0</v>
      </c>
      <c r="J4165" s="451">
        <v>0</v>
      </c>
      <c r="K4165" s="1416">
        <v>0</v>
      </c>
      <c r="L4165" s="320">
        <f t="shared" si="969"/>
        <v>0</v>
      </c>
      <c r="M4165" s="12" t="str">
        <f t="shared" si="962"/>
        <v/>
      </c>
      <c r="N4165" s="13"/>
    </row>
    <row r="4166" spans="1:14" hidden="1">
      <c r="A4166" s="22">
        <v>115</v>
      </c>
      <c r="B4166" s="292"/>
      <c r="C4166" s="293">
        <v>1092</v>
      </c>
      <c r="D4166" s="294" t="s">
        <v>298</v>
      </c>
      <c r="E4166" s="295">
        <f t="shared" si="968"/>
        <v>0</v>
      </c>
      <c r="F4166" s="158">
        <v>0</v>
      </c>
      <c r="G4166" s="159">
        <v>0</v>
      </c>
      <c r="H4166" s="1408">
        <v>0</v>
      </c>
      <c r="I4166" s="158">
        <v>0</v>
      </c>
      <c r="J4166" s="159">
        <v>0</v>
      </c>
      <c r="K4166" s="1408">
        <v>0</v>
      </c>
      <c r="L4166" s="295">
        <f t="shared" si="969"/>
        <v>0</v>
      </c>
      <c r="M4166" s="12" t="str">
        <f t="shared" si="962"/>
        <v/>
      </c>
      <c r="N4166" s="13"/>
    </row>
    <row r="4167" spans="1:14" hidden="1">
      <c r="A4167" s="22">
        <v>125</v>
      </c>
      <c r="B4167" s="292"/>
      <c r="C4167" s="285">
        <v>1098</v>
      </c>
      <c r="D4167" s="339" t="s">
        <v>207</v>
      </c>
      <c r="E4167" s="287">
        <f t="shared" si="968"/>
        <v>0</v>
      </c>
      <c r="F4167" s="173">
        <v>0</v>
      </c>
      <c r="G4167" s="174">
        <v>0</v>
      </c>
      <c r="H4167" s="1409">
        <v>0</v>
      </c>
      <c r="I4167" s="173">
        <v>0</v>
      </c>
      <c r="J4167" s="174">
        <v>0</v>
      </c>
      <c r="K4167" s="1409">
        <v>0</v>
      </c>
      <c r="L4167" s="287">
        <f t="shared" si="969"/>
        <v>0</v>
      </c>
      <c r="M4167" s="12" t="str">
        <f t="shared" si="962"/>
        <v/>
      </c>
      <c r="N4167" s="13"/>
    </row>
    <row r="4168" spans="1:14" hidden="1">
      <c r="A4168" s="23">
        <v>130</v>
      </c>
      <c r="B4168" s="272">
        <v>1900</v>
      </c>
      <c r="C4168" s="1845" t="s">
        <v>265</v>
      </c>
      <c r="D4168" s="1846"/>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895</v>
      </c>
      <c r="E4169" s="281">
        <f>F4169+G4169+H4169</f>
        <v>0</v>
      </c>
      <c r="F4169" s="152">
        <v>0</v>
      </c>
      <c r="G4169" s="153">
        <v>0</v>
      </c>
      <c r="H4169" s="1406">
        <v>0</v>
      </c>
      <c r="I4169" s="152">
        <v>0</v>
      </c>
      <c r="J4169" s="153">
        <v>0</v>
      </c>
      <c r="K4169" s="1406">
        <v>0</v>
      </c>
      <c r="L4169" s="281">
        <f>I4169+J4169+K4169</f>
        <v>0</v>
      </c>
      <c r="M4169" s="12" t="str">
        <f t="shared" si="962"/>
        <v/>
      </c>
      <c r="N4169" s="13"/>
    </row>
    <row r="4170" spans="1:14" hidden="1">
      <c r="A4170" s="23">
        <v>140</v>
      </c>
      <c r="B4170" s="341"/>
      <c r="C4170" s="293">
        <v>1981</v>
      </c>
      <c r="D4170" s="342" t="s">
        <v>896</v>
      </c>
      <c r="E4170" s="295">
        <f>F4170+G4170+H4170</f>
        <v>0</v>
      </c>
      <c r="F4170" s="158">
        <v>0</v>
      </c>
      <c r="G4170" s="159">
        <v>0</v>
      </c>
      <c r="H4170" s="1408">
        <v>0</v>
      </c>
      <c r="I4170" s="158">
        <v>0</v>
      </c>
      <c r="J4170" s="159">
        <v>0</v>
      </c>
      <c r="K4170" s="1408">
        <v>0</v>
      </c>
      <c r="L4170" s="295">
        <f>I4170+J4170+K4170</f>
        <v>0</v>
      </c>
      <c r="M4170" s="12" t="str">
        <f t="shared" si="962"/>
        <v/>
      </c>
      <c r="N4170" s="13"/>
    </row>
    <row r="4171" spans="1:14" hidden="1">
      <c r="A4171" s="23">
        <v>145</v>
      </c>
      <c r="B4171" s="292"/>
      <c r="C4171" s="285">
        <v>1991</v>
      </c>
      <c r="D4171" s="343" t="s">
        <v>897</v>
      </c>
      <c r="E4171" s="287">
        <f>F4171+G4171+H4171</f>
        <v>0</v>
      </c>
      <c r="F4171" s="173"/>
      <c r="G4171" s="174">
        <v>0</v>
      </c>
      <c r="H4171" s="1409">
        <v>0</v>
      </c>
      <c r="I4171" s="173"/>
      <c r="J4171" s="174">
        <v>0</v>
      </c>
      <c r="K4171" s="1409">
        <v>0</v>
      </c>
      <c r="L4171" s="287">
        <f>I4171+J4171+K4171</f>
        <v>0</v>
      </c>
      <c r="M4171" s="12" t="str">
        <f t="shared" si="962"/>
        <v/>
      </c>
      <c r="N4171" s="13"/>
    </row>
    <row r="4172" spans="1:14" hidden="1">
      <c r="A4172" s="23">
        <v>150</v>
      </c>
      <c r="B4172" s="272">
        <v>2100</v>
      </c>
      <c r="C4172" s="1845" t="s">
        <v>707</v>
      </c>
      <c r="D4172" s="1846"/>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v>0</v>
      </c>
      <c r="G4173" s="153">
        <v>0</v>
      </c>
      <c r="H4173" s="1406">
        <v>0</v>
      </c>
      <c r="I4173" s="152">
        <v>0</v>
      </c>
      <c r="J4173" s="153">
        <v>0</v>
      </c>
      <c r="K4173" s="1406">
        <v>0</v>
      </c>
      <c r="L4173" s="281">
        <f>I4173+J4173+K4173</f>
        <v>0</v>
      </c>
      <c r="M4173" s="12" t="str">
        <f t="shared" si="962"/>
        <v/>
      </c>
      <c r="N4173" s="13"/>
    </row>
    <row r="4174" spans="1:14" hidden="1">
      <c r="A4174" s="23">
        <v>160</v>
      </c>
      <c r="B4174" s="341"/>
      <c r="C4174" s="293">
        <v>2120</v>
      </c>
      <c r="D4174" s="300" t="s">
        <v>209</v>
      </c>
      <c r="E4174" s="295">
        <f>F4174+G4174+H4174</f>
        <v>0</v>
      </c>
      <c r="F4174" s="158">
        <v>0</v>
      </c>
      <c r="G4174" s="159">
        <v>0</v>
      </c>
      <c r="H4174" s="1408">
        <v>0</v>
      </c>
      <c r="I4174" s="158">
        <v>0</v>
      </c>
      <c r="J4174" s="159">
        <v>0</v>
      </c>
      <c r="K4174" s="1408">
        <v>0</v>
      </c>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v>0</v>
      </c>
      <c r="G4177" s="174">
        <v>0</v>
      </c>
      <c r="H4177" s="1409">
        <v>0</v>
      </c>
      <c r="I4177" s="173">
        <v>0</v>
      </c>
      <c r="J4177" s="174">
        <v>0</v>
      </c>
      <c r="K4177" s="1409">
        <v>0</v>
      </c>
      <c r="L4177" s="287">
        <f>I4177+J4177+K4177</f>
        <v>0</v>
      </c>
      <c r="M4177" s="12" t="str">
        <f t="shared" si="962"/>
        <v/>
      </c>
      <c r="N4177" s="13"/>
    </row>
    <row r="4178" spans="1:14" hidden="1">
      <c r="A4178" s="23">
        <v>185</v>
      </c>
      <c r="B4178" s="272">
        <v>2200</v>
      </c>
      <c r="C4178" s="1845" t="s">
        <v>213</v>
      </c>
      <c r="D4178" s="1846"/>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299</v>
      </c>
      <c r="E4179" s="281">
        <f>F4179+G4179+H4179</f>
        <v>0</v>
      </c>
      <c r="F4179" s="152">
        <v>0</v>
      </c>
      <c r="G4179" s="153">
        <v>0</v>
      </c>
      <c r="H4179" s="1406">
        <v>0</v>
      </c>
      <c r="I4179" s="152">
        <v>0</v>
      </c>
      <c r="J4179" s="153">
        <v>0</v>
      </c>
      <c r="K4179" s="1406">
        <v>0</v>
      </c>
      <c r="L4179" s="281">
        <f>I4179+J4179+K4179</f>
        <v>0</v>
      </c>
      <c r="M4179" s="12" t="str">
        <f t="shared" si="962"/>
        <v/>
      </c>
      <c r="N4179" s="13"/>
    </row>
    <row r="4180" spans="1:14" hidden="1">
      <c r="A4180" s="23">
        <v>200</v>
      </c>
      <c r="B4180" s="292"/>
      <c r="C4180" s="285">
        <v>2224</v>
      </c>
      <c r="D4180" s="286" t="s">
        <v>214</v>
      </c>
      <c r="E4180" s="287">
        <f>F4180+G4180+H4180</f>
        <v>0</v>
      </c>
      <c r="F4180" s="173">
        <v>0</v>
      </c>
      <c r="G4180" s="174">
        <v>0</v>
      </c>
      <c r="H4180" s="1409">
        <v>0</v>
      </c>
      <c r="I4180" s="173">
        <v>0</v>
      </c>
      <c r="J4180" s="174">
        <v>0</v>
      </c>
      <c r="K4180" s="1409">
        <v>0</v>
      </c>
      <c r="L4180" s="287">
        <f>I4180+J4180+K4180</f>
        <v>0</v>
      </c>
      <c r="M4180" s="12" t="str">
        <f t="shared" si="962"/>
        <v/>
      </c>
      <c r="N4180" s="13"/>
    </row>
    <row r="4181" spans="1:14" hidden="1">
      <c r="A4181" s="23">
        <v>200</v>
      </c>
      <c r="B4181" s="272">
        <v>2500</v>
      </c>
      <c r="C4181" s="1845" t="s">
        <v>215</v>
      </c>
      <c r="D4181" s="1846"/>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849" t="s">
        <v>216</v>
      </c>
      <c r="D4182" s="1850"/>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849" t="s">
        <v>217</v>
      </c>
      <c r="D4183" s="1850"/>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849" t="s">
        <v>1643</v>
      </c>
      <c r="D4184" s="1850"/>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2078</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2079</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2080</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845" t="s">
        <v>218</v>
      </c>
      <c r="D4188" s="1846"/>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1935</v>
      </c>
      <c r="E4189" s="281">
        <f>F4189+G4189+H4189</f>
        <v>0</v>
      </c>
      <c r="F4189" s="152">
        <v>0</v>
      </c>
      <c r="G4189" s="153"/>
      <c r="H4189" s="1406"/>
      <c r="I4189" s="152">
        <v>0</v>
      </c>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1954</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1985</v>
      </c>
      <c r="D4197" s="1759"/>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701</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2081</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1996</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845" t="s">
        <v>227</v>
      </c>
      <c r="D4203" s="1846"/>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845" t="s">
        <v>228</v>
      </c>
      <c r="D4204" s="1846"/>
      <c r="E4204" s="310">
        <f t="shared" si="979"/>
        <v>0</v>
      </c>
      <c r="F4204" s="1410">
        <v>0</v>
      </c>
      <c r="G4204" s="1411">
        <v>0</v>
      </c>
      <c r="H4204" s="1412">
        <v>0</v>
      </c>
      <c r="I4204" s="1410">
        <v>0</v>
      </c>
      <c r="J4204" s="1411">
        <v>0</v>
      </c>
      <c r="K4204" s="1412">
        <v>0</v>
      </c>
      <c r="L4204" s="310">
        <f t="shared" si="980"/>
        <v>0</v>
      </c>
      <c r="M4204" s="12" t="str">
        <f t="shared" si="978"/>
        <v/>
      </c>
      <c r="N4204" s="13"/>
    </row>
    <row r="4205" spans="1:14" hidden="1">
      <c r="A4205" s="22">
        <v>350</v>
      </c>
      <c r="B4205" s="272">
        <v>4100</v>
      </c>
      <c r="C4205" s="1845" t="s">
        <v>229</v>
      </c>
      <c r="D4205" s="1846"/>
      <c r="E4205" s="310">
        <f t="shared" si="979"/>
        <v>0</v>
      </c>
      <c r="F4205" s="1459">
        <v>0</v>
      </c>
      <c r="G4205" s="1459">
        <v>0</v>
      </c>
      <c r="H4205" s="1460">
        <v>0</v>
      </c>
      <c r="I4205" s="1606">
        <v>0</v>
      </c>
      <c r="J4205" s="1459">
        <v>0</v>
      </c>
      <c r="K4205" s="1459">
        <v>0</v>
      </c>
      <c r="L4205" s="310">
        <f t="shared" si="980"/>
        <v>0</v>
      </c>
      <c r="M4205" s="12" t="str">
        <f t="shared" si="978"/>
        <v/>
      </c>
      <c r="N4205" s="13"/>
    </row>
    <row r="4206" spans="1:14" hidden="1">
      <c r="A4206" s="23">
        <v>355</v>
      </c>
      <c r="B4206" s="272">
        <v>4200</v>
      </c>
      <c r="C4206" s="1845" t="s">
        <v>230</v>
      </c>
      <c r="D4206" s="1846"/>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v>0</v>
      </c>
      <c r="G4209" s="159">
        <v>0</v>
      </c>
      <c r="H4209" s="1408">
        <v>0</v>
      </c>
      <c r="I4209" s="158">
        <v>0</v>
      </c>
      <c r="J4209" s="159">
        <v>0</v>
      </c>
      <c r="K4209" s="1408">
        <v>0</v>
      </c>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v>0</v>
      </c>
      <c r="G4212" s="174">
        <v>0</v>
      </c>
      <c r="H4212" s="1409">
        <v>0</v>
      </c>
      <c r="I4212" s="173">
        <v>0</v>
      </c>
      <c r="J4212" s="174">
        <v>0</v>
      </c>
      <c r="K4212" s="1409">
        <v>0</v>
      </c>
      <c r="L4212" s="287">
        <f t="shared" si="983"/>
        <v>0</v>
      </c>
      <c r="M4212" s="12" t="str">
        <f t="shared" si="978"/>
        <v/>
      </c>
      <c r="N4212" s="13"/>
    </row>
    <row r="4213" spans="1:14" hidden="1">
      <c r="A4213" s="23">
        <v>395</v>
      </c>
      <c r="B4213" s="272">
        <v>4300</v>
      </c>
      <c r="C4213" s="1845" t="s">
        <v>1644</v>
      </c>
      <c r="D4213" s="1846"/>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v>0</v>
      </c>
      <c r="G4214" s="153">
        <v>0</v>
      </c>
      <c r="H4214" s="1406">
        <v>0</v>
      </c>
      <c r="I4214" s="152">
        <v>0</v>
      </c>
      <c r="J4214" s="153">
        <v>0</v>
      </c>
      <c r="K4214" s="1406">
        <v>0</v>
      </c>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845" t="s">
        <v>1641</v>
      </c>
      <c r="D4217" s="1846"/>
      <c r="E4217" s="310">
        <f t="shared" si="985"/>
        <v>0</v>
      </c>
      <c r="F4217" s="1410">
        <v>0</v>
      </c>
      <c r="G4217" s="1411">
        <v>0</v>
      </c>
      <c r="H4217" s="1412">
        <v>0</v>
      </c>
      <c r="I4217" s="1410">
        <v>0</v>
      </c>
      <c r="J4217" s="1411">
        <v>0</v>
      </c>
      <c r="K4217" s="1412">
        <v>0</v>
      </c>
      <c r="L4217" s="310">
        <f t="shared" si="986"/>
        <v>0</v>
      </c>
      <c r="M4217" s="12" t="str">
        <f t="shared" si="978"/>
        <v/>
      </c>
      <c r="N4217" s="13"/>
    </row>
    <row r="4218" spans="1:14" hidden="1">
      <c r="A4218" s="14">
        <v>401</v>
      </c>
      <c r="B4218" s="272">
        <v>4500</v>
      </c>
      <c r="C4218" s="1845" t="s">
        <v>1642</v>
      </c>
      <c r="D4218" s="1846"/>
      <c r="E4218" s="310">
        <f t="shared" si="985"/>
        <v>0</v>
      </c>
      <c r="F4218" s="1410">
        <v>0</v>
      </c>
      <c r="G4218" s="1411">
        <v>0</v>
      </c>
      <c r="H4218" s="1412">
        <v>0</v>
      </c>
      <c r="I4218" s="1410">
        <v>0</v>
      </c>
      <c r="J4218" s="1411">
        <v>0</v>
      </c>
      <c r="K4218" s="1412">
        <v>0</v>
      </c>
      <c r="L4218" s="310">
        <f t="shared" si="986"/>
        <v>0</v>
      </c>
      <c r="M4218" s="12" t="str">
        <f t="shared" si="978"/>
        <v/>
      </c>
      <c r="N4218" s="13"/>
    </row>
    <row r="4219" spans="1:14" hidden="1">
      <c r="A4219" s="40">
        <v>404</v>
      </c>
      <c r="B4219" s="272">
        <v>4600</v>
      </c>
      <c r="C4219" s="1849" t="s">
        <v>240</v>
      </c>
      <c r="D4219" s="1850"/>
      <c r="E4219" s="310">
        <f t="shared" si="985"/>
        <v>0</v>
      </c>
      <c r="F4219" s="1410">
        <v>0</v>
      </c>
      <c r="G4219" s="1411">
        <v>0</v>
      </c>
      <c r="H4219" s="1412">
        <v>0</v>
      </c>
      <c r="I4219" s="1410">
        <v>0</v>
      </c>
      <c r="J4219" s="1411">
        <v>0</v>
      </c>
      <c r="K4219" s="1412">
        <v>0</v>
      </c>
      <c r="L4219" s="310">
        <f t="shared" si="986"/>
        <v>0</v>
      </c>
      <c r="M4219" s="12" t="str">
        <f t="shared" si="978"/>
        <v/>
      </c>
      <c r="N4219" s="13"/>
    </row>
    <row r="4220" spans="1:14" hidden="1">
      <c r="A4220" s="40">
        <v>404</v>
      </c>
      <c r="B4220" s="272">
        <v>4900</v>
      </c>
      <c r="C4220" s="1845" t="s">
        <v>266</v>
      </c>
      <c r="D4220" s="1846"/>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267</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268</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843" t="s">
        <v>241</v>
      </c>
      <c r="D4223" s="1844"/>
      <c r="E4223" s="310">
        <f>F4223+G4223+H4223</f>
        <v>0</v>
      </c>
      <c r="F4223" s="1410">
        <v>0</v>
      </c>
      <c r="G4223" s="1411">
        <v>0</v>
      </c>
      <c r="H4223" s="1412">
        <v>0</v>
      </c>
      <c r="I4223" s="1410">
        <v>0</v>
      </c>
      <c r="J4223" s="1411">
        <v>0</v>
      </c>
      <c r="K4223" s="1412">
        <v>0</v>
      </c>
      <c r="L4223" s="310">
        <f>I4223+J4223+K4223</f>
        <v>0</v>
      </c>
      <c r="M4223" s="12" t="str">
        <f t="shared" si="978"/>
        <v/>
      </c>
      <c r="N4223" s="13"/>
    </row>
    <row r="4224" spans="1:14" hidden="1">
      <c r="A4224" s="23">
        <v>500</v>
      </c>
      <c r="B4224" s="365">
        <v>5200</v>
      </c>
      <c r="C4224" s="1843" t="s">
        <v>242</v>
      </c>
      <c r="D4224" s="1844"/>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v>0</v>
      </c>
      <c r="G4225" s="153">
        <v>0</v>
      </c>
      <c r="H4225" s="1406">
        <v>0</v>
      </c>
      <c r="I4225" s="152">
        <v>0</v>
      </c>
      <c r="J4225" s="153">
        <v>0</v>
      </c>
      <c r="K4225" s="1406">
        <v>0</v>
      </c>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v>0</v>
      </c>
      <c r="G4226" s="159">
        <v>0</v>
      </c>
      <c r="H4226" s="1408">
        <v>0</v>
      </c>
      <c r="I4226" s="158">
        <v>0</v>
      </c>
      <c r="J4226" s="159">
        <v>0</v>
      </c>
      <c r="K4226" s="1408">
        <v>0</v>
      </c>
      <c r="L4226" s="295">
        <f t="shared" si="990"/>
        <v>0</v>
      </c>
      <c r="M4226" s="12" t="str">
        <f t="shared" si="978"/>
        <v/>
      </c>
      <c r="N4226" s="13"/>
    </row>
    <row r="4227" spans="1:14" hidden="1">
      <c r="A4227" s="23">
        <v>515</v>
      </c>
      <c r="B4227" s="366"/>
      <c r="C4227" s="369">
        <v>5203</v>
      </c>
      <c r="D4227" s="370" t="s">
        <v>608</v>
      </c>
      <c r="E4227" s="295">
        <f t="shared" si="989"/>
        <v>0</v>
      </c>
      <c r="F4227" s="158">
        <v>0</v>
      </c>
      <c r="G4227" s="159">
        <v>0</v>
      </c>
      <c r="H4227" s="1408">
        <v>0</v>
      </c>
      <c r="I4227" s="158">
        <v>0</v>
      </c>
      <c r="J4227" s="159">
        <v>0</v>
      </c>
      <c r="K4227" s="1408">
        <v>0</v>
      </c>
      <c r="L4227" s="295">
        <f t="shared" si="990"/>
        <v>0</v>
      </c>
      <c r="M4227" s="12" t="str">
        <f t="shared" si="978"/>
        <v/>
      </c>
      <c r="N4227" s="13"/>
    </row>
    <row r="4228" spans="1:14" hidden="1">
      <c r="A4228" s="23">
        <v>520</v>
      </c>
      <c r="B4228" s="366"/>
      <c r="C4228" s="369">
        <v>5204</v>
      </c>
      <c r="D4228" s="370" t="s">
        <v>609</v>
      </c>
      <c r="E4228" s="295">
        <f t="shared" si="989"/>
        <v>0</v>
      </c>
      <c r="F4228" s="158">
        <v>0</v>
      </c>
      <c r="G4228" s="159">
        <v>0</v>
      </c>
      <c r="H4228" s="1408">
        <v>0</v>
      </c>
      <c r="I4228" s="158">
        <v>0</v>
      </c>
      <c r="J4228" s="159">
        <v>0</v>
      </c>
      <c r="K4228" s="1408">
        <v>0</v>
      </c>
      <c r="L4228" s="295">
        <f t="shared" si="990"/>
        <v>0</v>
      </c>
      <c r="M4228" s="12" t="str">
        <f t="shared" si="978"/>
        <v/>
      </c>
      <c r="N4228" s="13"/>
    </row>
    <row r="4229" spans="1:14" hidden="1">
      <c r="A4229" s="23">
        <v>525</v>
      </c>
      <c r="B4229" s="366"/>
      <c r="C4229" s="369">
        <v>5205</v>
      </c>
      <c r="D4229" s="370" t="s">
        <v>610</v>
      </c>
      <c r="E4229" s="295">
        <f t="shared" si="989"/>
        <v>0</v>
      </c>
      <c r="F4229" s="158">
        <v>0</v>
      </c>
      <c r="G4229" s="159">
        <v>0</v>
      </c>
      <c r="H4229" s="1408">
        <v>0</v>
      </c>
      <c r="I4229" s="158">
        <v>0</v>
      </c>
      <c r="J4229" s="159">
        <v>0</v>
      </c>
      <c r="K4229" s="1408">
        <v>0</v>
      </c>
      <c r="L4229" s="295">
        <f t="shared" si="990"/>
        <v>0</v>
      </c>
      <c r="M4229" s="12" t="str">
        <f t="shared" si="978"/>
        <v/>
      </c>
      <c r="N4229" s="13"/>
    </row>
    <row r="4230" spans="1:14" hidden="1">
      <c r="A4230" s="22">
        <v>635</v>
      </c>
      <c r="B4230" s="366"/>
      <c r="C4230" s="369">
        <v>5206</v>
      </c>
      <c r="D4230" s="370" t="s">
        <v>611</v>
      </c>
      <c r="E4230" s="295">
        <f t="shared" si="989"/>
        <v>0</v>
      </c>
      <c r="F4230" s="158">
        <v>0</v>
      </c>
      <c r="G4230" s="159">
        <v>0</v>
      </c>
      <c r="H4230" s="1408">
        <v>0</v>
      </c>
      <c r="I4230" s="158">
        <v>0</v>
      </c>
      <c r="J4230" s="159">
        <v>0</v>
      </c>
      <c r="K4230" s="1408">
        <v>0</v>
      </c>
      <c r="L4230" s="295">
        <f t="shared" si="990"/>
        <v>0</v>
      </c>
      <c r="M4230" s="12" t="str">
        <f t="shared" si="978"/>
        <v/>
      </c>
      <c r="N4230" s="13"/>
    </row>
    <row r="4231" spans="1:14" hidden="1">
      <c r="A4231" s="23">
        <v>640</v>
      </c>
      <c r="B4231" s="366"/>
      <c r="C4231" s="371">
        <v>5219</v>
      </c>
      <c r="D4231" s="372" t="s">
        <v>612</v>
      </c>
      <c r="E4231" s="287">
        <f t="shared" si="989"/>
        <v>0</v>
      </c>
      <c r="F4231" s="173">
        <v>0</v>
      </c>
      <c r="G4231" s="174">
        <v>0</v>
      </c>
      <c r="H4231" s="1409">
        <v>0</v>
      </c>
      <c r="I4231" s="173">
        <v>0</v>
      </c>
      <c r="J4231" s="174">
        <v>0</v>
      </c>
      <c r="K4231" s="1409">
        <v>0</v>
      </c>
      <c r="L4231" s="287">
        <f t="shared" si="990"/>
        <v>0</v>
      </c>
      <c r="M4231" s="12" t="str">
        <f t="shared" si="978"/>
        <v/>
      </c>
      <c r="N4231" s="13"/>
    </row>
    <row r="4232" spans="1:14" hidden="1">
      <c r="A4232" s="23">
        <v>645</v>
      </c>
      <c r="B4232" s="365">
        <v>5300</v>
      </c>
      <c r="C4232" s="1843" t="s">
        <v>613</v>
      </c>
      <c r="D4232" s="1844"/>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300</v>
      </c>
      <c r="E4233" s="281">
        <f>F4233+G4233+H4233</f>
        <v>0</v>
      </c>
      <c r="F4233" s="152">
        <v>0</v>
      </c>
      <c r="G4233" s="153">
        <v>0</v>
      </c>
      <c r="H4233" s="1406">
        <v>0</v>
      </c>
      <c r="I4233" s="152">
        <v>0</v>
      </c>
      <c r="J4233" s="153">
        <v>0</v>
      </c>
      <c r="K4233" s="1406">
        <v>0</v>
      </c>
      <c r="L4233" s="281">
        <f>I4233+J4233+K4233</f>
        <v>0</v>
      </c>
      <c r="M4233" s="12" t="str">
        <f t="shared" si="978"/>
        <v/>
      </c>
      <c r="N4233" s="13"/>
    </row>
    <row r="4234" spans="1:14" hidden="1">
      <c r="A4234" s="22">
        <v>655</v>
      </c>
      <c r="B4234" s="366"/>
      <c r="C4234" s="371">
        <v>5309</v>
      </c>
      <c r="D4234" s="372" t="s">
        <v>614</v>
      </c>
      <c r="E4234" s="287">
        <f>F4234+G4234+H4234</f>
        <v>0</v>
      </c>
      <c r="F4234" s="173">
        <v>0</v>
      </c>
      <c r="G4234" s="174">
        <v>0</v>
      </c>
      <c r="H4234" s="1409">
        <v>0</v>
      </c>
      <c r="I4234" s="173">
        <v>0</v>
      </c>
      <c r="J4234" s="174">
        <v>0</v>
      </c>
      <c r="K4234" s="1409">
        <v>0</v>
      </c>
      <c r="L4234" s="287">
        <f>I4234+J4234+K4234</f>
        <v>0</v>
      </c>
      <c r="M4234" s="12" t="str">
        <f t="shared" si="978"/>
        <v/>
      </c>
      <c r="N4234" s="13"/>
    </row>
    <row r="4235" spans="1:14" hidden="1">
      <c r="A4235" s="22">
        <v>665</v>
      </c>
      <c r="B4235" s="365">
        <v>5400</v>
      </c>
      <c r="C4235" s="1843" t="s">
        <v>671</v>
      </c>
      <c r="D4235" s="1844"/>
      <c r="E4235" s="310">
        <f>F4235+G4235+H4235</f>
        <v>0</v>
      </c>
      <c r="F4235" s="1410"/>
      <c r="G4235" s="1411">
        <v>0</v>
      </c>
      <c r="H4235" s="1412">
        <v>0</v>
      </c>
      <c r="I4235" s="1410">
        <v>0</v>
      </c>
      <c r="J4235" s="1411"/>
      <c r="K4235" s="1412">
        <v>0</v>
      </c>
      <c r="L4235" s="310">
        <f>I4235+J4235+K4235</f>
        <v>0</v>
      </c>
      <c r="M4235" s="12" t="str">
        <f t="shared" si="978"/>
        <v/>
      </c>
      <c r="N4235" s="13"/>
    </row>
    <row r="4236" spans="1:14" hidden="1">
      <c r="A4236" s="22">
        <v>675</v>
      </c>
      <c r="B4236" s="272">
        <v>5500</v>
      </c>
      <c r="C4236" s="1845" t="s">
        <v>672</v>
      </c>
      <c r="D4236" s="1846"/>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673</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674</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675</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676</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847" t="s">
        <v>898</v>
      </c>
      <c r="D4241" s="1848"/>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677</v>
      </c>
      <c r="E4242" s="281">
        <f>F4242+G4242+H4242</f>
        <v>0</v>
      </c>
      <c r="F4242" s="1459">
        <v>0</v>
      </c>
      <c r="G4242" s="1459">
        <v>0</v>
      </c>
      <c r="H4242" s="1460">
        <v>0</v>
      </c>
      <c r="I4242" s="1606">
        <v>0</v>
      </c>
      <c r="J4242" s="1459">
        <v>0</v>
      </c>
      <c r="K4242" s="1459">
        <v>0</v>
      </c>
      <c r="L4242" s="281">
        <f>I4242+J4242+K4242</f>
        <v>0</v>
      </c>
      <c r="M4242" s="12" t="str">
        <f t="shared" si="978"/>
        <v/>
      </c>
      <c r="N4242" s="13"/>
    </row>
    <row r="4243" spans="1:14" hidden="1">
      <c r="A4243" s="23">
        <v>720</v>
      </c>
      <c r="B4243" s="366"/>
      <c r="C4243" s="373">
        <v>5702</v>
      </c>
      <c r="D4243" s="374" t="s">
        <v>678</v>
      </c>
      <c r="E4243" s="314">
        <f>F4243+G4243+H4243</f>
        <v>0</v>
      </c>
      <c r="F4243" s="1459">
        <v>0</v>
      </c>
      <c r="G4243" s="1459">
        <v>0</v>
      </c>
      <c r="H4243" s="1460">
        <v>0</v>
      </c>
      <c r="I4243" s="1606">
        <v>0</v>
      </c>
      <c r="J4243" s="1459">
        <v>0</v>
      </c>
      <c r="K4243" s="1459">
        <v>0</v>
      </c>
      <c r="L4243" s="314">
        <f>I4243+J4243+K4243</f>
        <v>0</v>
      </c>
      <c r="M4243" s="12" t="str">
        <f t="shared" si="978"/>
        <v/>
      </c>
      <c r="N4243" s="13"/>
    </row>
    <row r="4244" spans="1:14" hidden="1">
      <c r="A4244" s="23">
        <v>725</v>
      </c>
      <c r="B4244" s="292"/>
      <c r="C4244" s="375">
        <v>4071</v>
      </c>
      <c r="D4244" s="376" t="s">
        <v>679</v>
      </c>
      <c r="E4244" s="377">
        <f>F4244+G4244+H4244</f>
        <v>0</v>
      </c>
      <c r="F4244" s="1459">
        <v>0</v>
      </c>
      <c r="G4244" s="1459">
        <v>0</v>
      </c>
      <c r="H4244" s="1460">
        <v>0</v>
      </c>
      <c r="I4244" s="1606">
        <v>0</v>
      </c>
      <c r="J4244" s="1459">
        <v>0</v>
      </c>
      <c r="K4244" s="1459">
        <v>0</v>
      </c>
      <c r="L4244" s="377">
        <f>I4244+J4244+K4244</f>
        <v>0</v>
      </c>
      <c r="M4244" s="12" t="str">
        <f t="shared" si="978"/>
        <v/>
      </c>
      <c r="N4244" s="13"/>
    </row>
    <row r="4245" spans="1:14" hidden="1">
      <c r="A4245" s="23">
        <v>730</v>
      </c>
      <c r="B4245" s="571"/>
      <c r="C4245" s="1841" t="s">
        <v>680</v>
      </c>
      <c r="D4245" s="1842"/>
      <c r="E4245" s="1426"/>
      <c r="F4245" s="1426"/>
      <c r="G4245" s="1426"/>
      <c r="H4245" s="1426"/>
      <c r="I4245" s="1426"/>
      <c r="J4245" s="1426"/>
      <c r="K4245" s="1426"/>
      <c r="L4245" s="1427"/>
      <c r="M4245" s="12" t="str">
        <f t="shared" si="978"/>
        <v/>
      </c>
      <c r="N4245" s="13"/>
    </row>
    <row r="4246" spans="1:14" hidden="1">
      <c r="A4246" s="23">
        <v>735</v>
      </c>
      <c r="B4246" s="381">
        <v>98</v>
      </c>
      <c r="C4246" s="1841" t="s">
        <v>680</v>
      </c>
      <c r="D4246" s="1842"/>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5</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hidden="1" thickBot="1">
      <c r="A4250" s="23">
        <v>755</v>
      </c>
      <c r="B4250" s="1451"/>
      <c r="C4250" s="393" t="s">
        <v>726</v>
      </c>
      <c r="D4250" s="1420">
        <f>+B4250</f>
        <v>0</v>
      </c>
      <c r="E4250" s="395">
        <f t="shared" ref="E4250:L4250" si="993">SUM(E4132,E4135,E4141,E4149,E4150,E4168,E4172,E4178,E4181,E4182,E4183,E4184,E4188,E4197,E4203,E4204,E4205,E4206,E4213,E4217,E4218,E4219,E4220,E4223,E4224,E4232,E4235,E4236,E4241)+E4246</f>
        <v>0</v>
      </c>
      <c r="F4250" s="396">
        <f t="shared" si="993"/>
        <v>0</v>
      </c>
      <c r="G4250" s="397">
        <f t="shared" si="993"/>
        <v>0</v>
      </c>
      <c r="H4250" s="398">
        <f t="shared" si="993"/>
        <v>0</v>
      </c>
      <c r="I4250" s="396">
        <f t="shared" si="993"/>
        <v>0</v>
      </c>
      <c r="J4250" s="397">
        <f t="shared" si="993"/>
        <v>0</v>
      </c>
      <c r="K4250" s="398">
        <f t="shared" si="993"/>
        <v>0</v>
      </c>
      <c r="L4250" s="395">
        <f t="shared" si="993"/>
        <v>0</v>
      </c>
      <c r="M4250" s="1652" t="str">
        <f t="shared" si="978"/>
        <v/>
      </c>
      <c r="N4250" s="65"/>
    </row>
    <row r="4251" spans="1:14" ht="18.75" hidden="1">
      <c r="A4251" s="23">
        <v>760</v>
      </c>
      <c r="B4251" s="79" t="s">
        <v>120</v>
      </c>
      <c r="C4251" s="1"/>
      <c r="L4251" s="6"/>
      <c r="M4251" s="1652" t="str">
        <f>(IF($E4250&lt;&gt;0,$M$2,IF($L4250&lt;&gt;0,$M$2,"")))</f>
        <v/>
      </c>
      <c r="N4251" s="65"/>
    </row>
    <row r="4252" spans="1:14" ht="18.75" hidden="1">
      <c r="A4252" s="22">
        <v>765</v>
      </c>
      <c r="B4252" s="1355"/>
      <c r="C4252" s="1355"/>
      <c r="D4252" s="1356"/>
      <c r="E4252" s="1355"/>
      <c r="F4252" s="1355"/>
      <c r="G4252" s="1355"/>
      <c r="H4252" s="1355"/>
      <c r="I4252" s="1355"/>
      <c r="J4252" s="1355"/>
      <c r="K4252" s="1355"/>
      <c r="L4252" s="1357"/>
      <c r="M4252" s="1652" t="str">
        <f>(IF($E4250&lt;&gt;0,$M$2,IF($L4250&lt;&gt;0,$M$2,"")))</f>
        <v/>
      </c>
      <c r="N4252" s="65"/>
    </row>
    <row r="4253" spans="1:14" ht="18.75" hidden="1">
      <c r="A4253" s="22">
        <v>775</v>
      </c>
      <c r="B4253" s="65"/>
      <c r="C4253" s="65"/>
      <c r="D4253" s="65"/>
      <c r="E4253" s="65"/>
      <c r="F4253" s="65"/>
      <c r="G4253" s="65"/>
      <c r="H4253" s="65"/>
      <c r="I4253" s="65"/>
      <c r="J4253" s="65"/>
      <c r="K4253" s="65"/>
      <c r="L4253" s="77"/>
      <c r="M4253" s="74" t="str">
        <f>(IF(E4250&lt;&gt;0,$G$2,IF(L4250&lt;&gt;0,$G$2,"")))</f>
        <v/>
      </c>
      <c r="N4253" s="65"/>
    </row>
    <row r="4254" spans="1:14" hidden="1">
      <c r="A4254" s="23">
        <v>780</v>
      </c>
      <c r="B4254" s="6"/>
      <c r="C4254" s="6"/>
      <c r="D4254" s="517"/>
      <c r="E4254" s="38"/>
      <c r="F4254" s="38"/>
      <c r="G4254" s="38"/>
      <c r="H4254" s="38"/>
      <c r="I4254" s="38"/>
      <c r="J4254" s="38"/>
      <c r="K4254" s="38"/>
      <c r="L4254" s="38"/>
      <c r="M4254" s="7" t="str">
        <f>(IF($E4390&lt;&gt;0,$M$2,IF($L4390&lt;&gt;0,$M$2,"")))</f>
        <v/>
      </c>
    </row>
    <row r="4255" spans="1:14" hidden="1">
      <c r="A4255" s="23">
        <v>785</v>
      </c>
      <c r="B4255" s="6"/>
      <c r="C4255" s="1353"/>
      <c r="D4255" s="1354"/>
      <c r="E4255" s="38"/>
      <c r="F4255" s="38"/>
      <c r="G4255" s="38"/>
      <c r="H4255" s="38"/>
      <c r="I4255" s="38"/>
      <c r="J4255" s="38"/>
      <c r="K4255" s="38"/>
      <c r="L4255" s="38"/>
      <c r="M4255" s="7" t="str">
        <f>(IF($E4390&lt;&gt;0,$M$2,IF($L4390&lt;&gt;0,$M$2,"")))</f>
        <v/>
      </c>
    </row>
    <row r="4256" spans="1:14" hidden="1">
      <c r="A4256" s="23">
        <v>790</v>
      </c>
      <c r="B4256" s="1865" t="str">
        <f>$B$7</f>
        <v>ОТЧЕТНИ ДАННИ ПО ЕБК ЗА ИЗПЪЛНЕНИЕТО НА БЮДЖЕТА</v>
      </c>
      <c r="C4256" s="1866"/>
      <c r="D4256" s="1866"/>
      <c r="E4256" s="242"/>
      <c r="F4256" s="242"/>
      <c r="G4256" s="237"/>
      <c r="H4256" s="237"/>
      <c r="I4256" s="237"/>
      <c r="J4256" s="237"/>
      <c r="K4256" s="237"/>
      <c r="L4256" s="237"/>
      <c r="M4256" s="7" t="str">
        <f>(IF($E4390&lt;&gt;0,$M$2,IF($L4390&lt;&gt;0,$M$2,"")))</f>
        <v/>
      </c>
    </row>
    <row r="4257" spans="1:14" hidden="1">
      <c r="A4257" s="23">
        <v>795</v>
      </c>
      <c r="B4257" s="228"/>
      <c r="C4257" s="391"/>
      <c r="D4257" s="400"/>
      <c r="E4257" s="406" t="s">
        <v>457</v>
      </c>
      <c r="F4257" s="406" t="s">
        <v>819</v>
      </c>
      <c r="G4257" s="237"/>
      <c r="H4257" s="1350" t="s">
        <v>1234</v>
      </c>
      <c r="I4257" s="1351"/>
      <c r="J4257" s="1352"/>
      <c r="K4257" s="237"/>
      <c r="L4257" s="237"/>
      <c r="M4257" s="7" t="str">
        <f>(IF($E4390&lt;&gt;0,$M$2,IF($L4390&lt;&gt;0,$M$2,"")))</f>
        <v/>
      </c>
    </row>
    <row r="4258" spans="1:14" ht="18.75" hidden="1">
      <c r="A4258" s="22">
        <v>805</v>
      </c>
      <c r="B4258" s="1867" t="str">
        <f>$B$9</f>
        <v>ДГ Радост Каблешково</v>
      </c>
      <c r="C4258" s="1868"/>
      <c r="D4258" s="1869"/>
      <c r="E4258" s="115">
        <f>$E$9</f>
        <v>45658</v>
      </c>
      <c r="F4258" s="226">
        <f>$F$9</f>
        <v>45747</v>
      </c>
      <c r="G4258" s="237"/>
      <c r="H4258" s="237"/>
      <c r="I4258" s="237"/>
      <c r="J4258" s="237"/>
      <c r="K4258" s="237"/>
      <c r="L4258" s="237"/>
      <c r="M4258" s="7" t="str">
        <f>(IF($E4390&lt;&gt;0,$M$2,IF($L4390&lt;&gt;0,$M$2,"")))</f>
        <v/>
      </c>
    </row>
    <row r="4259" spans="1:14" hidden="1">
      <c r="A4259" s="23">
        <v>810</v>
      </c>
      <c r="B4259" s="227" t="str">
        <f>$B$10</f>
        <v>(наименование на разпоредителя с бюджет)</v>
      </c>
      <c r="C4259" s="228"/>
      <c r="D4259" s="229"/>
      <c r="E4259" s="237"/>
      <c r="F4259" s="237"/>
      <c r="G4259" s="237"/>
      <c r="H4259" s="237"/>
      <c r="I4259" s="237"/>
      <c r="J4259" s="237"/>
      <c r="K4259" s="237"/>
      <c r="L4259" s="237"/>
      <c r="M4259" s="7" t="str">
        <f>(IF($E4390&lt;&gt;0,$M$2,IF($L4390&lt;&gt;0,$M$2,"")))</f>
        <v/>
      </c>
    </row>
    <row r="4260" spans="1:14" hidden="1">
      <c r="A4260" s="23">
        <v>815</v>
      </c>
      <c r="B4260" s="227"/>
      <c r="C4260" s="228"/>
      <c r="D4260" s="229"/>
      <c r="E4260" s="237"/>
      <c r="F4260" s="237"/>
      <c r="G4260" s="237"/>
      <c r="H4260" s="237"/>
      <c r="I4260" s="237"/>
      <c r="J4260" s="237"/>
      <c r="K4260" s="237"/>
      <c r="L4260" s="237"/>
      <c r="M4260" s="7" t="str">
        <f>(IF($E4390&lt;&gt;0,$M$2,IF($L4390&lt;&gt;0,$M$2,"")))</f>
        <v/>
      </c>
    </row>
    <row r="4261" spans="1:14" ht="19.5" hidden="1">
      <c r="A4261" s="28">
        <v>525</v>
      </c>
      <c r="B4261" s="1870" t="str">
        <f>$B$12</f>
        <v>Поморие</v>
      </c>
      <c r="C4261" s="1871"/>
      <c r="D4261" s="1872"/>
      <c r="E4261" s="410" t="s">
        <v>874</v>
      </c>
      <c r="F4261" s="1348" t="str">
        <f>$F$12</f>
        <v>5207</v>
      </c>
      <c r="G4261" s="237"/>
      <c r="H4261" s="237"/>
      <c r="I4261" s="237"/>
      <c r="J4261" s="237"/>
      <c r="K4261" s="237"/>
      <c r="L4261" s="237"/>
      <c r="M4261" s="7" t="str">
        <f>(IF($E4390&lt;&gt;0,$M$2,IF($L4390&lt;&gt;0,$M$2,"")))</f>
        <v/>
      </c>
    </row>
    <row r="4262" spans="1:14" hidden="1">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t="str">
        <f>(IF($E4390&lt;&gt;0,$M$2,IF($L4390&lt;&gt;0,$M$2,"")))</f>
        <v/>
      </c>
    </row>
    <row r="4263" spans="1:14" ht="19.5" hidden="1">
      <c r="A4263" s="23">
        <v>821</v>
      </c>
      <c r="B4263" s="236"/>
      <c r="C4263" s="237"/>
      <c r="D4263" s="124" t="s">
        <v>875</v>
      </c>
      <c r="E4263" s="238">
        <f>$E$15</f>
        <v>0</v>
      </c>
      <c r="F4263" s="414" t="str">
        <f>$F$15</f>
        <v>БЮДЖЕТ</v>
      </c>
      <c r="G4263" s="218"/>
      <c r="H4263" s="218"/>
      <c r="I4263" s="218"/>
      <c r="J4263" s="218"/>
      <c r="K4263" s="218"/>
      <c r="L4263" s="218"/>
      <c r="M4263" s="7" t="str">
        <f>(IF($E4390&lt;&gt;0,$M$2,IF($L4390&lt;&gt;0,$M$2,"")))</f>
        <v/>
      </c>
    </row>
    <row r="4264" spans="1:14" hidden="1">
      <c r="A4264" s="23">
        <v>822</v>
      </c>
      <c r="B4264" s="228"/>
      <c r="C4264" s="391"/>
      <c r="D4264" s="400"/>
      <c r="E4264" s="237"/>
      <c r="F4264" s="409"/>
      <c r="G4264" s="409"/>
      <c r="H4264" s="409"/>
      <c r="I4264" s="409"/>
      <c r="J4264" s="409"/>
      <c r="K4264" s="409"/>
      <c r="L4264" s="1365" t="s">
        <v>458</v>
      </c>
      <c r="M4264" s="7" t="str">
        <f>(IF($E4390&lt;&gt;0,$M$2,IF($L4390&lt;&gt;0,$M$2,"")))</f>
        <v/>
      </c>
    </row>
    <row r="4265" spans="1:14" ht="24.95" hidden="1" customHeight="1">
      <c r="A4265" s="23">
        <v>823</v>
      </c>
      <c r="B4265" s="247"/>
      <c r="C4265" s="248"/>
      <c r="D4265" s="249" t="s">
        <v>698</v>
      </c>
      <c r="E4265" s="1853" t="str">
        <f>CONCATENATE("Уточнен план ",$C$3)</f>
        <v>Уточнен план 2025</v>
      </c>
      <c r="F4265" s="1854"/>
      <c r="G4265" s="1854"/>
      <c r="H4265" s="1855"/>
      <c r="I4265" s="1856" t="str">
        <f>CONCATENATE("Отчет ",$C$3)</f>
        <v>Отчет 2025</v>
      </c>
      <c r="J4265" s="1857"/>
      <c r="K4265" s="1857"/>
      <c r="L4265" s="1858"/>
      <c r="M4265" s="7" t="str">
        <f>(IF($E4390&lt;&gt;0,$M$2,IF($L4390&lt;&gt;0,$M$2,"")))</f>
        <v/>
      </c>
    </row>
    <row r="4266" spans="1:14" ht="54.95" hidden="1" customHeight="1" thickBot="1">
      <c r="A4266" s="23">
        <v>825</v>
      </c>
      <c r="B4266" s="250" t="s">
        <v>62</v>
      </c>
      <c r="C4266" s="251" t="s">
        <v>459</v>
      </c>
      <c r="D4266" s="252" t="s">
        <v>699</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570" t="str">
        <f>$L$20</f>
        <v>ОТЧЕТ                                    ОБЩО</v>
      </c>
      <c r="M4266" s="7" t="str">
        <f>(IF($E4390&lt;&gt;0,$M$2,IF($L4390&lt;&gt;0,$M$2,"")))</f>
        <v/>
      </c>
    </row>
    <row r="4267" spans="1:14" ht="18.75" hidden="1">
      <c r="A4267" s="23"/>
      <c r="B4267" s="258"/>
      <c r="C4267" s="259"/>
      <c r="D4267" s="260" t="s">
        <v>728</v>
      </c>
      <c r="E4267" s="1442" t="str">
        <f>$E$21</f>
        <v>(1)</v>
      </c>
      <c r="F4267" s="143" t="str">
        <f>$F$21</f>
        <v>(2)</v>
      </c>
      <c r="G4267" s="144" t="str">
        <f>$G$21</f>
        <v>(3)</v>
      </c>
      <c r="H4267" s="145" t="str">
        <f>$H$21</f>
        <v>(4)</v>
      </c>
      <c r="I4267" s="261" t="str">
        <f>$I$21</f>
        <v>(5)</v>
      </c>
      <c r="J4267" s="262" t="str">
        <f>$J$21</f>
        <v>(6)</v>
      </c>
      <c r="K4267" s="263" t="str">
        <f>$K$21</f>
        <v>(7)</v>
      </c>
      <c r="L4267" s="264" t="str">
        <f>$L$21</f>
        <v>(8)</v>
      </c>
      <c r="M4267" s="7" t="str">
        <f>(IF($E4390&lt;&gt;0,$M$2,IF($L4390&lt;&gt;0,$M$2,"")))</f>
        <v/>
      </c>
    </row>
    <row r="4268" spans="1:14" hidden="1">
      <c r="A4268" s="23"/>
      <c r="B4268" s="1439"/>
      <c r="C4268" s="1540" t="e">
        <f>VLOOKUP(D4268,OP_LIST2,2,FALSE)</f>
        <v>#N/A</v>
      </c>
      <c r="D4268" s="1445"/>
      <c r="E4268" s="389"/>
      <c r="F4268" s="1429"/>
      <c r="G4268" s="1430"/>
      <c r="H4268" s="1431"/>
      <c r="I4268" s="1429"/>
      <c r="J4268" s="1430"/>
      <c r="K4268" s="1431"/>
      <c r="L4268" s="1428"/>
      <c r="M4268" s="7" t="str">
        <f>(IF($E4390&lt;&gt;0,$M$2,IF($L4390&lt;&gt;0,$M$2,"")))</f>
        <v/>
      </c>
    </row>
    <row r="4269" spans="1:14" hidden="1">
      <c r="A4269" s="23"/>
      <c r="B4269" s="1608" t="s">
        <v>2003</v>
      </c>
      <c r="C4269" s="1446">
        <f>VLOOKUP(D4270,EBK_DEIN2,2,FALSE)</f>
        <v>5538</v>
      </c>
      <c r="D4269" s="1445" t="s">
        <v>777</v>
      </c>
      <c r="E4269" s="389"/>
      <c r="F4269" s="1432"/>
      <c r="G4269" s="1433"/>
      <c r="H4269" s="1434"/>
      <c r="I4269" s="1432"/>
      <c r="J4269" s="1433"/>
      <c r="K4269" s="1434"/>
      <c r="L4269" s="1428"/>
      <c r="M4269" s="7" t="str">
        <f>(IF($E4390&lt;&gt;0,$M$2,IF($L4390&lt;&gt;0,$M$2,"")))</f>
        <v/>
      </c>
    </row>
    <row r="4270" spans="1:14" hidden="1">
      <c r="A4270" s="23"/>
      <c r="B4270" s="1438"/>
      <c r="C4270" s="1531">
        <f>+C4269</f>
        <v>5538</v>
      </c>
      <c r="D4270" s="1440" t="s">
        <v>561</v>
      </c>
      <c r="E4270" s="389"/>
      <c r="F4270" s="1432"/>
      <c r="G4270" s="1433"/>
      <c r="H4270" s="1434"/>
      <c r="I4270" s="1432"/>
      <c r="J4270" s="1433"/>
      <c r="K4270" s="1434"/>
      <c r="L4270" s="1428"/>
      <c r="M4270" s="7" t="str">
        <f>(IF($E4390&lt;&gt;0,$M$2,IF($L4390&lt;&gt;0,$M$2,"")))</f>
        <v/>
      </c>
    </row>
    <row r="4271" spans="1:14" hidden="1">
      <c r="A4271" s="23"/>
      <c r="B4271" s="1443"/>
      <c r="C4271" s="1441"/>
      <c r="D4271" s="1444" t="s">
        <v>700</v>
      </c>
      <c r="E4271" s="389"/>
      <c r="F4271" s="1435"/>
      <c r="G4271" s="1436"/>
      <c r="H4271" s="1437"/>
      <c r="I4271" s="1435"/>
      <c r="J4271" s="1436"/>
      <c r="K4271" s="1437"/>
      <c r="L4271" s="1428"/>
      <c r="M4271" s="7" t="str">
        <f>(IF($E4390&lt;&gt;0,$M$2,IF($L4390&lt;&gt;0,$M$2,"")))</f>
        <v/>
      </c>
    </row>
    <row r="4272" spans="1:14" hidden="1">
      <c r="A4272" s="23"/>
      <c r="B4272" s="272">
        <v>100</v>
      </c>
      <c r="C4272" s="1859" t="s">
        <v>729</v>
      </c>
      <c r="D4272" s="1860"/>
      <c r="E4272" s="273">
        <f t="shared" ref="E4272:L4272" si="994">SUM(E4273:E4274)</f>
        <v>0</v>
      </c>
      <c r="F4272" s="274">
        <f t="shared" si="994"/>
        <v>0</v>
      </c>
      <c r="G4272" s="275">
        <f t="shared" si="994"/>
        <v>0</v>
      </c>
      <c r="H4272" s="276">
        <f>SUM(H4273:H4274)</f>
        <v>0</v>
      </c>
      <c r="I4272" s="274">
        <f t="shared" si="994"/>
        <v>0</v>
      </c>
      <c r="J4272" s="275">
        <f t="shared" si="994"/>
        <v>0</v>
      </c>
      <c r="K4272" s="276">
        <f t="shared" si="994"/>
        <v>0</v>
      </c>
      <c r="L4272" s="273">
        <f t="shared" si="994"/>
        <v>0</v>
      </c>
      <c r="M4272" s="12" t="str">
        <f>(IF($E4272&lt;&gt;0,$M$2,IF($L4272&lt;&gt;0,$M$2,"")))</f>
        <v/>
      </c>
      <c r="N4272" s="13"/>
    </row>
    <row r="4273" spans="1:14" hidden="1">
      <c r="A4273" s="23"/>
      <c r="B4273" s="278"/>
      <c r="C4273" s="279">
        <v>101</v>
      </c>
      <c r="D4273" s="280" t="s">
        <v>730</v>
      </c>
      <c r="E4273" s="281">
        <f>F4273+G4273+H4273</f>
        <v>0</v>
      </c>
      <c r="F4273" s="152">
        <v>0</v>
      </c>
      <c r="G4273" s="153">
        <v>0</v>
      </c>
      <c r="H4273" s="1406">
        <v>0</v>
      </c>
      <c r="I4273" s="152">
        <v>0</v>
      </c>
      <c r="J4273" s="153">
        <v>0</v>
      </c>
      <c r="K4273" s="1406">
        <v>0</v>
      </c>
      <c r="L4273" s="281">
        <f>I4273+J4273+K4273</f>
        <v>0</v>
      </c>
      <c r="M4273" s="12" t="str">
        <f t="shared" ref="M4273:M4336" si="995">(IF($E4273&lt;&gt;0,$M$2,IF($L4273&lt;&gt;0,$M$2,"")))</f>
        <v/>
      </c>
      <c r="N4273" s="13"/>
    </row>
    <row r="4274" spans="1:14" hidden="1">
      <c r="A4274" s="10"/>
      <c r="B4274" s="278"/>
      <c r="C4274" s="285">
        <v>102</v>
      </c>
      <c r="D4274" s="286" t="s">
        <v>731</v>
      </c>
      <c r="E4274" s="287">
        <f>F4274+G4274+H4274</f>
        <v>0</v>
      </c>
      <c r="F4274" s="173">
        <v>0</v>
      </c>
      <c r="G4274" s="174">
        <v>0</v>
      </c>
      <c r="H4274" s="1409">
        <v>0</v>
      </c>
      <c r="I4274" s="173">
        <v>0</v>
      </c>
      <c r="J4274" s="174">
        <v>0</v>
      </c>
      <c r="K4274" s="1409">
        <v>0</v>
      </c>
      <c r="L4274" s="287">
        <f>I4274+J4274+K4274</f>
        <v>0</v>
      </c>
      <c r="M4274" s="12" t="str">
        <f t="shared" si="995"/>
        <v/>
      </c>
      <c r="N4274" s="13"/>
    </row>
    <row r="4275" spans="1:14" hidden="1">
      <c r="A4275" s="10"/>
      <c r="B4275" s="272">
        <v>200</v>
      </c>
      <c r="C4275" s="1851" t="s">
        <v>732</v>
      </c>
      <c r="D4275" s="1852"/>
      <c r="E4275" s="273">
        <f t="shared" ref="E4275:L4275" si="996">SUM(E4276:E4280)</f>
        <v>0</v>
      </c>
      <c r="F4275" s="274">
        <f t="shared" si="996"/>
        <v>0</v>
      </c>
      <c r="G4275" s="275">
        <f t="shared" si="996"/>
        <v>0</v>
      </c>
      <c r="H4275" s="276">
        <f>SUM(H4276:H4280)</f>
        <v>0</v>
      </c>
      <c r="I4275" s="274">
        <f t="shared" si="996"/>
        <v>0</v>
      </c>
      <c r="J4275" s="275">
        <f t="shared" si="996"/>
        <v>0</v>
      </c>
      <c r="K4275" s="276">
        <f t="shared" si="996"/>
        <v>0</v>
      </c>
      <c r="L4275" s="273">
        <f t="shared" si="996"/>
        <v>0</v>
      </c>
      <c r="M4275" s="12" t="str">
        <f t="shared" si="995"/>
        <v/>
      </c>
      <c r="N4275" s="13"/>
    </row>
    <row r="4276" spans="1:14" hidden="1">
      <c r="A4276" s="10"/>
      <c r="B4276" s="291"/>
      <c r="C4276" s="279">
        <v>201</v>
      </c>
      <c r="D4276" s="280" t="s">
        <v>733</v>
      </c>
      <c r="E4276" s="281">
        <f>F4276+G4276+H4276</f>
        <v>0</v>
      </c>
      <c r="F4276" s="152">
        <v>0</v>
      </c>
      <c r="G4276" s="153">
        <v>0</v>
      </c>
      <c r="H4276" s="1406">
        <v>0</v>
      </c>
      <c r="I4276" s="152">
        <v>0</v>
      </c>
      <c r="J4276" s="153">
        <v>0</v>
      </c>
      <c r="K4276" s="1406">
        <v>0</v>
      </c>
      <c r="L4276" s="281">
        <f>I4276+J4276+K4276</f>
        <v>0</v>
      </c>
      <c r="M4276" s="12" t="str">
        <f t="shared" si="995"/>
        <v/>
      </c>
      <c r="N4276" s="13"/>
    </row>
    <row r="4277" spans="1:14" hidden="1">
      <c r="A4277" s="10"/>
      <c r="B4277" s="292"/>
      <c r="C4277" s="293">
        <v>202</v>
      </c>
      <c r="D4277" s="294" t="s">
        <v>734</v>
      </c>
      <c r="E4277" s="295">
        <f>F4277+G4277+H4277</f>
        <v>0</v>
      </c>
      <c r="F4277" s="158">
        <v>0</v>
      </c>
      <c r="G4277" s="159">
        <v>0</v>
      </c>
      <c r="H4277" s="1408">
        <v>0</v>
      </c>
      <c r="I4277" s="158">
        <v>0</v>
      </c>
      <c r="J4277" s="159">
        <v>0</v>
      </c>
      <c r="K4277" s="1408">
        <v>0</v>
      </c>
      <c r="L4277" s="295">
        <f>I4277+J4277+K4277</f>
        <v>0</v>
      </c>
      <c r="M4277" s="12" t="str">
        <f t="shared" si="995"/>
        <v/>
      </c>
      <c r="N4277" s="13"/>
    </row>
    <row r="4278" spans="1:14" ht="31.5" hidden="1">
      <c r="A4278" s="10"/>
      <c r="B4278" s="299"/>
      <c r="C4278" s="293">
        <v>205</v>
      </c>
      <c r="D4278" s="294" t="s">
        <v>585</v>
      </c>
      <c r="E4278" s="295">
        <f>F4278+G4278+H4278</f>
        <v>0</v>
      </c>
      <c r="F4278" s="158">
        <v>0</v>
      </c>
      <c r="G4278" s="159">
        <v>0</v>
      </c>
      <c r="H4278" s="1408">
        <v>0</v>
      </c>
      <c r="I4278" s="158">
        <v>0</v>
      </c>
      <c r="J4278" s="159">
        <v>0</v>
      </c>
      <c r="K4278" s="1408">
        <v>0</v>
      </c>
      <c r="L4278" s="295">
        <f>I4278+J4278+K4278</f>
        <v>0</v>
      </c>
      <c r="M4278" s="12" t="str">
        <f t="shared" si="995"/>
        <v/>
      </c>
      <c r="N4278" s="13"/>
    </row>
    <row r="4279" spans="1:14" hidden="1">
      <c r="A4279" s="10"/>
      <c r="B4279" s="299"/>
      <c r="C4279" s="293">
        <v>208</v>
      </c>
      <c r="D4279" s="300" t="s">
        <v>586</v>
      </c>
      <c r="E4279" s="295">
        <f>F4279+G4279+H4279</f>
        <v>0</v>
      </c>
      <c r="F4279" s="158">
        <v>0</v>
      </c>
      <c r="G4279" s="159">
        <v>0</v>
      </c>
      <c r="H4279" s="1408">
        <v>0</v>
      </c>
      <c r="I4279" s="158">
        <v>0</v>
      </c>
      <c r="J4279" s="159">
        <v>0</v>
      </c>
      <c r="K4279" s="1408">
        <v>0</v>
      </c>
      <c r="L4279" s="295">
        <f>I4279+J4279+K4279</f>
        <v>0</v>
      </c>
      <c r="M4279" s="12" t="str">
        <f t="shared" si="995"/>
        <v/>
      </c>
      <c r="N4279" s="13"/>
    </row>
    <row r="4280" spans="1:14" hidden="1">
      <c r="A4280" s="10"/>
      <c r="B4280" s="291"/>
      <c r="C4280" s="285">
        <v>209</v>
      </c>
      <c r="D4280" s="301" t="s">
        <v>587</v>
      </c>
      <c r="E4280" s="287">
        <f>F4280+G4280+H4280</f>
        <v>0</v>
      </c>
      <c r="F4280" s="173">
        <v>0</v>
      </c>
      <c r="G4280" s="174">
        <v>0</v>
      </c>
      <c r="H4280" s="1409">
        <v>0</v>
      </c>
      <c r="I4280" s="173">
        <v>0</v>
      </c>
      <c r="J4280" s="174">
        <v>0</v>
      </c>
      <c r="K4280" s="1409">
        <v>0</v>
      </c>
      <c r="L4280" s="287">
        <f>I4280+J4280+K4280</f>
        <v>0</v>
      </c>
      <c r="M4280" s="12" t="str">
        <f t="shared" si="995"/>
        <v/>
      </c>
      <c r="N4280" s="13"/>
    </row>
    <row r="4281" spans="1:14" hidden="1">
      <c r="A4281" s="10"/>
      <c r="B4281" s="272">
        <v>500</v>
      </c>
      <c r="C4281" s="1861" t="s">
        <v>188</v>
      </c>
      <c r="D4281" s="1862"/>
      <c r="E4281" s="273">
        <f t="shared" ref="E4281:L4281" si="997">SUM(E4282:E4288)</f>
        <v>0</v>
      </c>
      <c r="F4281" s="274">
        <f t="shared" si="997"/>
        <v>0</v>
      </c>
      <c r="G4281" s="275">
        <f t="shared" si="997"/>
        <v>0</v>
      </c>
      <c r="H4281" s="276">
        <f>SUM(H4282:H4288)</f>
        <v>0</v>
      </c>
      <c r="I4281" s="274">
        <f t="shared" si="997"/>
        <v>0</v>
      </c>
      <c r="J4281" s="275">
        <f t="shared" si="997"/>
        <v>0</v>
      </c>
      <c r="K4281" s="276">
        <f t="shared" si="997"/>
        <v>0</v>
      </c>
      <c r="L4281" s="273">
        <f t="shared" si="997"/>
        <v>0</v>
      </c>
      <c r="M4281" s="12" t="str">
        <f t="shared" si="995"/>
        <v/>
      </c>
      <c r="N4281" s="13"/>
    </row>
    <row r="4282" spans="1:14" ht="18" hidden="1" customHeight="1">
      <c r="A4282" s="10"/>
      <c r="B4282" s="291"/>
      <c r="C4282" s="302">
        <v>551</v>
      </c>
      <c r="D4282" s="303" t="s">
        <v>189</v>
      </c>
      <c r="E4282" s="281">
        <f t="shared" ref="E4282:E4289" si="998">F4282+G4282+H4282</f>
        <v>0</v>
      </c>
      <c r="F4282" s="152">
        <v>0</v>
      </c>
      <c r="G4282" s="153">
        <v>0</v>
      </c>
      <c r="H4282" s="1406">
        <v>0</v>
      </c>
      <c r="I4282" s="152">
        <v>0</v>
      </c>
      <c r="J4282" s="153">
        <v>0</v>
      </c>
      <c r="K4282" s="1406">
        <v>0</v>
      </c>
      <c r="L4282" s="281">
        <f t="shared" ref="L4282:L4289" si="999">I4282+J4282+K4282</f>
        <v>0</v>
      </c>
      <c r="M4282" s="12" t="str">
        <f t="shared" si="995"/>
        <v/>
      </c>
      <c r="N4282" s="13"/>
    </row>
    <row r="4283" spans="1:14" hidden="1">
      <c r="A4283" s="10"/>
      <c r="B4283" s="291"/>
      <c r="C4283" s="304">
        <v>552</v>
      </c>
      <c r="D4283" s="305" t="s">
        <v>893</v>
      </c>
      <c r="E4283" s="295">
        <f t="shared" si="998"/>
        <v>0</v>
      </c>
      <c r="F4283" s="158">
        <v>0</v>
      </c>
      <c r="G4283" s="159">
        <v>0</v>
      </c>
      <c r="H4283" s="1408">
        <v>0</v>
      </c>
      <c r="I4283" s="158">
        <v>0</v>
      </c>
      <c r="J4283" s="159">
        <v>0</v>
      </c>
      <c r="K4283" s="1408">
        <v>0</v>
      </c>
      <c r="L4283" s="295">
        <f t="shared" si="999"/>
        <v>0</v>
      </c>
      <c r="M4283" s="12" t="str">
        <f t="shared" si="995"/>
        <v/>
      </c>
      <c r="N4283" s="13"/>
    </row>
    <row r="4284" spans="1:14" hidden="1">
      <c r="A4284" s="10"/>
      <c r="B4284" s="306"/>
      <c r="C4284" s="304">
        <v>558</v>
      </c>
      <c r="D4284" s="307" t="s">
        <v>855</v>
      </c>
      <c r="E4284" s="295">
        <f>F4284+G4284+H4284</f>
        <v>0</v>
      </c>
      <c r="F4284" s="484">
        <v>0</v>
      </c>
      <c r="G4284" s="485">
        <v>0</v>
      </c>
      <c r="H4284" s="160">
        <v>0</v>
      </c>
      <c r="I4284" s="484">
        <v>0</v>
      </c>
      <c r="J4284" s="485">
        <v>0</v>
      </c>
      <c r="K4284" s="160">
        <v>0</v>
      </c>
      <c r="L4284" s="295">
        <f>I4284+J4284+K4284</f>
        <v>0</v>
      </c>
      <c r="M4284" s="12" t="str">
        <f t="shared" si="995"/>
        <v/>
      </c>
      <c r="N4284" s="13"/>
    </row>
    <row r="4285" spans="1:14" hidden="1">
      <c r="A4285" s="10"/>
      <c r="B4285" s="306"/>
      <c r="C4285" s="304">
        <v>560</v>
      </c>
      <c r="D4285" s="307" t="s">
        <v>190</v>
      </c>
      <c r="E4285" s="295">
        <f t="shared" si="998"/>
        <v>0</v>
      </c>
      <c r="F4285" s="158">
        <v>0</v>
      </c>
      <c r="G4285" s="159">
        <v>0</v>
      </c>
      <c r="H4285" s="1408">
        <v>0</v>
      </c>
      <c r="I4285" s="158">
        <v>0</v>
      </c>
      <c r="J4285" s="159">
        <v>0</v>
      </c>
      <c r="K4285" s="1408">
        <v>0</v>
      </c>
      <c r="L4285" s="295">
        <f t="shared" si="999"/>
        <v>0</v>
      </c>
      <c r="M4285" s="12" t="str">
        <f t="shared" si="995"/>
        <v/>
      </c>
      <c r="N4285" s="13"/>
    </row>
    <row r="4286" spans="1:14" hidden="1">
      <c r="A4286" s="10"/>
      <c r="B4286" s="306"/>
      <c r="C4286" s="304">
        <v>580</v>
      </c>
      <c r="D4286" s="305" t="s">
        <v>191</v>
      </c>
      <c r="E4286" s="295">
        <f t="shared" si="998"/>
        <v>0</v>
      </c>
      <c r="F4286" s="158">
        <v>0</v>
      </c>
      <c r="G4286" s="159">
        <v>0</v>
      </c>
      <c r="H4286" s="1408">
        <v>0</v>
      </c>
      <c r="I4286" s="158">
        <v>0</v>
      </c>
      <c r="J4286" s="159">
        <v>0</v>
      </c>
      <c r="K4286" s="1408">
        <v>0</v>
      </c>
      <c r="L4286" s="295">
        <f t="shared" si="999"/>
        <v>0</v>
      </c>
      <c r="M4286" s="12" t="str">
        <f t="shared" si="995"/>
        <v/>
      </c>
      <c r="N4286" s="13"/>
    </row>
    <row r="4287" spans="1:14" hidden="1">
      <c r="A4287" s="10"/>
      <c r="B4287" s="291"/>
      <c r="C4287" s="304">
        <v>588</v>
      </c>
      <c r="D4287" s="305" t="s">
        <v>857</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863" t="s">
        <v>193</v>
      </c>
      <c r="D4289" s="1864"/>
      <c r="E4289" s="310">
        <f t="shared" si="998"/>
        <v>0</v>
      </c>
      <c r="F4289" s="1410"/>
      <c r="G4289" s="1411"/>
      <c r="H4289" s="1412"/>
      <c r="I4289" s="1410"/>
      <c r="J4289" s="1411"/>
      <c r="K4289" s="1412"/>
      <c r="L4289" s="310">
        <f t="shared" si="999"/>
        <v>0</v>
      </c>
      <c r="M4289" s="12" t="str">
        <f t="shared" si="995"/>
        <v/>
      </c>
      <c r="N4289" s="13"/>
    </row>
    <row r="4290" spans="1:14" hidden="1">
      <c r="A4290" s="23">
        <v>10</v>
      </c>
      <c r="B4290" s="272">
        <v>1000</v>
      </c>
      <c r="C4290" s="1851" t="s">
        <v>194</v>
      </c>
      <c r="D4290" s="1852"/>
      <c r="E4290" s="310">
        <f t="shared" ref="E4290:L4290" si="1000">SUM(E4291:E4307)</f>
        <v>0</v>
      </c>
      <c r="F4290" s="274">
        <f t="shared" si="1000"/>
        <v>0</v>
      </c>
      <c r="G4290" s="275">
        <f t="shared" si="1000"/>
        <v>0</v>
      </c>
      <c r="H4290" s="276">
        <f>SUM(H4291:H4307)</f>
        <v>0</v>
      </c>
      <c r="I4290" s="274">
        <f t="shared" si="1000"/>
        <v>0</v>
      </c>
      <c r="J4290" s="275">
        <f t="shared" si="1000"/>
        <v>0</v>
      </c>
      <c r="K4290" s="276">
        <f t="shared" si="1000"/>
        <v>0</v>
      </c>
      <c r="L4290" s="310">
        <f t="shared" si="1000"/>
        <v>0</v>
      </c>
      <c r="M4290" s="12" t="str">
        <f t="shared" si="995"/>
        <v/>
      </c>
      <c r="N4290" s="13"/>
    </row>
    <row r="4291" spans="1:14" hidden="1">
      <c r="A4291" s="23">
        <v>15</v>
      </c>
      <c r="B4291" s="292"/>
      <c r="C4291" s="279">
        <v>1011</v>
      </c>
      <c r="D4291" s="311" t="s">
        <v>195</v>
      </c>
      <c r="E4291" s="281">
        <f t="shared" ref="E4291:E4307" si="1001">F4291+G4291+H4291</f>
        <v>0</v>
      </c>
      <c r="F4291" s="152">
        <v>0</v>
      </c>
      <c r="G4291" s="153">
        <v>0</v>
      </c>
      <c r="H4291" s="1406">
        <v>0</v>
      </c>
      <c r="I4291" s="152">
        <v>0</v>
      </c>
      <c r="J4291" s="153">
        <v>0</v>
      </c>
      <c r="K4291" s="1406">
        <v>0</v>
      </c>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v>0</v>
      </c>
      <c r="G4292" s="159">
        <v>0</v>
      </c>
      <c r="H4292" s="1408">
        <v>0</v>
      </c>
      <c r="I4292" s="158">
        <v>0</v>
      </c>
      <c r="J4292" s="159">
        <v>0</v>
      </c>
      <c r="K4292" s="1408">
        <v>0</v>
      </c>
      <c r="L4292" s="295">
        <f t="shared" si="1002"/>
        <v>0</v>
      </c>
      <c r="M4292" s="12" t="str">
        <f t="shared" si="995"/>
        <v/>
      </c>
      <c r="N4292" s="13"/>
    </row>
    <row r="4293" spans="1:14" hidden="1">
      <c r="A4293" s="23">
        <v>40</v>
      </c>
      <c r="B4293" s="292"/>
      <c r="C4293" s="293">
        <v>1013</v>
      </c>
      <c r="D4293" s="294" t="s">
        <v>197</v>
      </c>
      <c r="E4293" s="295">
        <f t="shared" si="1001"/>
        <v>0</v>
      </c>
      <c r="F4293" s="158">
        <v>0</v>
      </c>
      <c r="G4293" s="159">
        <v>0</v>
      </c>
      <c r="H4293" s="1408">
        <v>0</v>
      </c>
      <c r="I4293" s="158">
        <v>0</v>
      </c>
      <c r="J4293" s="159">
        <v>0</v>
      </c>
      <c r="K4293" s="1408">
        <v>0</v>
      </c>
      <c r="L4293" s="295">
        <f t="shared" si="1002"/>
        <v>0</v>
      </c>
      <c r="M4293" s="12" t="str">
        <f t="shared" si="995"/>
        <v/>
      </c>
      <c r="N4293" s="13"/>
    </row>
    <row r="4294" spans="1:14" hidden="1">
      <c r="A4294" s="23">
        <v>45</v>
      </c>
      <c r="B4294" s="292"/>
      <c r="C4294" s="293">
        <v>1014</v>
      </c>
      <c r="D4294" s="294" t="s">
        <v>198</v>
      </c>
      <c r="E4294" s="295">
        <f t="shared" si="1001"/>
        <v>0</v>
      </c>
      <c r="F4294" s="158">
        <v>0</v>
      </c>
      <c r="G4294" s="159">
        <v>0</v>
      </c>
      <c r="H4294" s="1408">
        <v>0</v>
      </c>
      <c r="I4294" s="158">
        <v>0</v>
      </c>
      <c r="J4294" s="159">
        <v>0</v>
      </c>
      <c r="K4294" s="1408">
        <v>0</v>
      </c>
      <c r="L4294" s="295">
        <f t="shared" si="1002"/>
        <v>0</v>
      </c>
      <c r="M4294" s="12" t="str">
        <f t="shared" si="995"/>
        <v/>
      </c>
      <c r="N4294" s="13"/>
    </row>
    <row r="4295" spans="1:14" hidden="1">
      <c r="A4295" s="23">
        <v>50</v>
      </c>
      <c r="B4295" s="292"/>
      <c r="C4295" s="293">
        <v>1015</v>
      </c>
      <c r="D4295" s="294" t="s">
        <v>199</v>
      </c>
      <c r="E4295" s="295">
        <f t="shared" si="1001"/>
        <v>0</v>
      </c>
      <c r="F4295" s="158">
        <v>0</v>
      </c>
      <c r="G4295" s="159">
        <v>0</v>
      </c>
      <c r="H4295" s="1408">
        <v>0</v>
      </c>
      <c r="I4295" s="158">
        <v>0</v>
      </c>
      <c r="J4295" s="159">
        <v>0</v>
      </c>
      <c r="K4295" s="1408">
        <v>0</v>
      </c>
      <c r="L4295" s="295">
        <f t="shared" si="1002"/>
        <v>0</v>
      </c>
      <c r="M4295" s="12" t="str">
        <f t="shared" si="995"/>
        <v/>
      </c>
      <c r="N4295" s="13"/>
    </row>
    <row r="4296" spans="1:14" hidden="1">
      <c r="A4296" s="23">
        <v>55</v>
      </c>
      <c r="B4296" s="292"/>
      <c r="C4296" s="312">
        <v>1016</v>
      </c>
      <c r="D4296" s="313" t="s">
        <v>200</v>
      </c>
      <c r="E4296" s="314">
        <f t="shared" si="1001"/>
        <v>0</v>
      </c>
      <c r="F4296" s="164">
        <v>0</v>
      </c>
      <c r="G4296" s="165">
        <v>0</v>
      </c>
      <c r="H4296" s="1407">
        <v>0</v>
      </c>
      <c r="I4296" s="164">
        <v>0</v>
      </c>
      <c r="J4296" s="165">
        <v>0</v>
      </c>
      <c r="K4296" s="1407">
        <v>0</v>
      </c>
      <c r="L4296" s="314">
        <f t="shared" si="1002"/>
        <v>0</v>
      </c>
      <c r="M4296" s="12" t="str">
        <f t="shared" si="995"/>
        <v/>
      </c>
      <c r="N4296" s="13"/>
    </row>
    <row r="4297" spans="1:14" hidden="1">
      <c r="A4297" s="23">
        <v>60</v>
      </c>
      <c r="B4297" s="278"/>
      <c r="C4297" s="318">
        <v>1020</v>
      </c>
      <c r="D4297" s="319" t="s">
        <v>201</v>
      </c>
      <c r="E4297" s="320">
        <f t="shared" si="1001"/>
        <v>0</v>
      </c>
      <c r="F4297" s="450">
        <v>0</v>
      </c>
      <c r="G4297" s="451">
        <v>0</v>
      </c>
      <c r="H4297" s="1416">
        <v>0</v>
      </c>
      <c r="I4297" s="450">
        <v>0</v>
      </c>
      <c r="J4297" s="451">
        <v>0</v>
      </c>
      <c r="K4297" s="1416">
        <v>0</v>
      </c>
      <c r="L4297" s="320">
        <f t="shared" si="1002"/>
        <v>0</v>
      </c>
      <c r="M4297" s="12" t="str">
        <f t="shared" si="995"/>
        <v/>
      </c>
      <c r="N4297" s="13"/>
    </row>
    <row r="4298" spans="1:14" hidden="1">
      <c r="A4298" s="22">
        <v>65</v>
      </c>
      <c r="B4298" s="292"/>
      <c r="C4298" s="324">
        <v>1030</v>
      </c>
      <c r="D4298" s="325" t="s">
        <v>202</v>
      </c>
      <c r="E4298" s="326">
        <f t="shared" si="1001"/>
        <v>0</v>
      </c>
      <c r="F4298" s="445">
        <v>0</v>
      </c>
      <c r="G4298" s="446">
        <v>0</v>
      </c>
      <c r="H4298" s="1413">
        <v>0</v>
      </c>
      <c r="I4298" s="445">
        <v>0</v>
      </c>
      <c r="J4298" s="446">
        <v>0</v>
      </c>
      <c r="K4298" s="1413">
        <v>0</v>
      </c>
      <c r="L4298" s="326">
        <f t="shared" si="1002"/>
        <v>0</v>
      </c>
      <c r="M4298" s="12" t="str">
        <f t="shared" si="995"/>
        <v/>
      </c>
      <c r="N4298" s="13"/>
    </row>
    <row r="4299" spans="1:14" hidden="1">
      <c r="A4299" s="23">
        <v>70</v>
      </c>
      <c r="B4299" s="292"/>
      <c r="C4299" s="318">
        <v>1051</v>
      </c>
      <c r="D4299" s="331" t="s">
        <v>203</v>
      </c>
      <c r="E4299" s="320">
        <f t="shared" si="1001"/>
        <v>0</v>
      </c>
      <c r="F4299" s="450">
        <v>0</v>
      </c>
      <c r="G4299" s="451">
        <v>0</v>
      </c>
      <c r="H4299" s="1416">
        <v>0</v>
      </c>
      <c r="I4299" s="450">
        <v>0</v>
      </c>
      <c r="J4299" s="451">
        <v>0</v>
      </c>
      <c r="K4299" s="1416">
        <v>0</v>
      </c>
      <c r="L4299" s="320">
        <f t="shared" si="1002"/>
        <v>0</v>
      </c>
      <c r="M4299" s="12" t="str">
        <f t="shared" si="995"/>
        <v/>
      </c>
      <c r="N4299" s="13"/>
    </row>
    <row r="4300" spans="1:14" hidden="1">
      <c r="A4300" s="23">
        <v>75</v>
      </c>
      <c r="B4300" s="292"/>
      <c r="C4300" s="293">
        <v>1052</v>
      </c>
      <c r="D4300" s="294" t="s">
        <v>204</v>
      </c>
      <c r="E4300" s="295">
        <f t="shared" si="1001"/>
        <v>0</v>
      </c>
      <c r="F4300" s="158">
        <v>0</v>
      </c>
      <c r="G4300" s="159"/>
      <c r="H4300" s="1408"/>
      <c r="I4300" s="158">
        <v>0</v>
      </c>
      <c r="J4300" s="159"/>
      <c r="K4300" s="1408"/>
      <c r="L4300" s="295">
        <f t="shared" si="1002"/>
        <v>0</v>
      </c>
      <c r="M4300" s="12" t="str">
        <f t="shared" si="995"/>
        <v/>
      </c>
      <c r="N4300" s="13"/>
    </row>
    <row r="4301" spans="1:14" hidden="1">
      <c r="A4301" s="23">
        <v>80</v>
      </c>
      <c r="B4301" s="292"/>
      <c r="C4301" s="324">
        <v>1053</v>
      </c>
      <c r="D4301" s="325" t="s">
        <v>858</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v>0</v>
      </c>
      <c r="G4302" s="451">
        <v>0</v>
      </c>
      <c r="H4302" s="1416">
        <v>0</v>
      </c>
      <c r="I4302" s="450">
        <v>0</v>
      </c>
      <c r="J4302" s="451">
        <v>0</v>
      </c>
      <c r="K4302" s="1416">
        <v>0</v>
      </c>
      <c r="L4302" s="320">
        <f t="shared" si="1002"/>
        <v>0</v>
      </c>
      <c r="M4302" s="12" t="str">
        <f t="shared" si="995"/>
        <v/>
      </c>
      <c r="N4302" s="13"/>
    </row>
    <row r="4303" spans="1:14" hidden="1">
      <c r="A4303" s="23">
        <v>85</v>
      </c>
      <c r="B4303" s="292"/>
      <c r="C4303" s="324">
        <v>1063</v>
      </c>
      <c r="D4303" s="332" t="s">
        <v>786</v>
      </c>
      <c r="E4303" s="326">
        <f t="shared" si="1001"/>
        <v>0</v>
      </c>
      <c r="F4303" s="445">
        <v>0</v>
      </c>
      <c r="G4303" s="446">
        <v>0</v>
      </c>
      <c r="H4303" s="1413">
        <v>0</v>
      </c>
      <c r="I4303" s="445">
        <v>0</v>
      </c>
      <c r="J4303" s="446">
        <v>0</v>
      </c>
      <c r="K4303" s="1413">
        <v>0</v>
      </c>
      <c r="L4303" s="326">
        <f t="shared" si="1002"/>
        <v>0</v>
      </c>
      <c r="M4303" s="12" t="str">
        <f t="shared" si="995"/>
        <v/>
      </c>
      <c r="N4303" s="13"/>
    </row>
    <row r="4304" spans="1:14" hidden="1">
      <c r="A4304" s="23">
        <v>90</v>
      </c>
      <c r="B4304" s="292"/>
      <c r="C4304" s="333">
        <v>1069</v>
      </c>
      <c r="D4304" s="334" t="s">
        <v>206</v>
      </c>
      <c r="E4304" s="335">
        <f t="shared" si="1001"/>
        <v>0</v>
      </c>
      <c r="F4304" s="589">
        <v>0</v>
      </c>
      <c r="G4304" s="590">
        <v>0</v>
      </c>
      <c r="H4304" s="1415">
        <v>0</v>
      </c>
      <c r="I4304" s="589">
        <v>0</v>
      </c>
      <c r="J4304" s="590">
        <v>0</v>
      </c>
      <c r="K4304" s="1415">
        <v>0</v>
      </c>
      <c r="L4304" s="335">
        <f t="shared" si="1002"/>
        <v>0</v>
      </c>
      <c r="M4304" s="12" t="str">
        <f t="shared" si="995"/>
        <v/>
      </c>
      <c r="N4304" s="13"/>
    </row>
    <row r="4305" spans="1:14" hidden="1">
      <c r="A4305" s="23">
        <v>90</v>
      </c>
      <c r="B4305" s="278"/>
      <c r="C4305" s="318">
        <v>1091</v>
      </c>
      <c r="D4305" s="331" t="s">
        <v>894</v>
      </c>
      <c r="E4305" s="320">
        <f t="shared" si="1001"/>
        <v>0</v>
      </c>
      <c r="F4305" s="450">
        <v>0</v>
      </c>
      <c r="G4305" s="451">
        <v>0</v>
      </c>
      <c r="H4305" s="1416">
        <v>0</v>
      </c>
      <c r="I4305" s="450">
        <v>0</v>
      </c>
      <c r="J4305" s="451">
        <v>0</v>
      </c>
      <c r="K4305" s="1416">
        <v>0</v>
      </c>
      <c r="L4305" s="320">
        <f t="shared" si="1002"/>
        <v>0</v>
      </c>
      <c r="M4305" s="12" t="str">
        <f t="shared" si="995"/>
        <v/>
      </c>
      <c r="N4305" s="13"/>
    </row>
    <row r="4306" spans="1:14" hidden="1">
      <c r="A4306" s="22">
        <v>115</v>
      </c>
      <c r="B4306" s="292"/>
      <c r="C4306" s="293">
        <v>1092</v>
      </c>
      <c r="D4306" s="294" t="s">
        <v>298</v>
      </c>
      <c r="E4306" s="295">
        <f t="shared" si="1001"/>
        <v>0</v>
      </c>
      <c r="F4306" s="158">
        <v>0</v>
      </c>
      <c r="G4306" s="159">
        <v>0</v>
      </c>
      <c r="H4306" s="1408">
        <v>0</v>
      </c>
      <c r="I4306" s="158">
        <v>0</v>
      </c>
      <c r="J4306" s="159">
        <v>0</v>
      </c>
      <c r="K4306" s="1408">
        <v>0</v>
      </c>
      <c r="L4306" s="295">
        <f t="shared" si="1002"/>
        <v>0</v>
      </c>
      <c r="M4306" s="12" t="str">
        <f t="shared" si="995"/>
        <v/>
      </c>
      <c r="N4306" s="13"/>
    </row>
    <row r="4307" spans="1:14" hidden="1">
      <c r="A4307" s="22">
        <v>125</v>
      </c>
      <c r="B4307" s="292"/>
      <c r="C4307" s="285">
        <v>1098</v>
      </c>
      <c r="D4307" s="339" t="s">
        <v>207</v>
      </c>
      <c r="E4307" s="287">
        <f t="shared" si="1001"/>
        <v>0</v>
      </c>
      <c r="F4307" s="173">
        <v>0</v>
      </c>
      <c r="G4307" s="174">
        <v>0</v>
      </c>
      <c r="H4307" s="1409">
        <v>0</v>
      </c>
      <c r="I4307" s="173">
        <v>0</v>
      </c>
      <c r="J4307" s="174">
        <v>0</v>
      </c>
      <c r="K4307" s="1409">
        <v>0</v>
      </c>
      <c r="L4307" s="287">
        <f t="shared" si="1002"/>
        <v>0</v>
      </c>
      <c r="M4307" s="12" t="str">
        <f t="shared" si="995"/>
        <v/>
      </c>
      <c r="N4307" s="13"/>
    </row>
    <row r="4308" spans="1:14" hidden="1">
      <c r="A4308" s="23">
        <v>130</v>
      </c>
      <c r="B4308" s="272">
        <v>1900</v>
      </c>
      <c r="C4308" s="1845" t="s">
        <v>265</v>
      </c>
      <c r="D4308" s="1846"/>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895</v>
      </c>
      <c r="E4309" s="281">
        <f>F4309+G4309+H4309</f>
        <v>0</v>
      </c>
      <c r="F4309" s="152">
        <v>0</v>
      </c>
      <c r="G4309" s="153">
        <v>0</v>
      </c>
      <c r="H4309" s="1406">
        <v>0</v>
      </c>
      <c r="I4309" s="152">
        <v>0</v>
      </c>
      <c r="J4309" s="153">
        <v>0</v>
      </c>
      <c r="K4309" s="1406">
        <v>0</v>
      </c>
      <c r="L4309" s="281">
        <f>I4309+J4309+K4309</f>
        <v>0</v>
      </c>
      <c r="M4309" s="12" t="str">
        <f t="shared" si="995"/>
        <v/>
      </c>
      <c r="N4309" s="13"/>
    </row>
    <row r="4310" spans="1:14" hidden="1">
      <c r="A4310" s="23">
        <v>140</v>
      </c>
      <c r="B4310" s="341"/>
      <c r="C4310" s="293">
        <v>1981</v>
      </c>
      <c r="D4310" s="342" t="s">
        <v>896</v>
      </c>
      <c r="E4310" s="295">
        <f>F4310+G4310+H4310</f>
        <v>0</v>
      </c>
      <c r="F4310" s="158">
        <v>0</v>
      </c>
      <c r="G4310" s="159">
        <v>0</v>
      </c>
      <c r="H4310" s="1408">
        <v>0</v>
      </c>
      <c r="I4310" s="158">
        <v>0</v>
      </c>
      <c r="J4310" s="159">
        <v>0</v>
      </c>
      <c r="K4310" s="1408">
        <v>0</v>
      </c>
      <c r="L4310" s="295">
        <f>I4310+J4310+K4310</f>
        <v>0</v>
      </c>
      <c r="M4310" s="12" t="str">
        <f t="shared" si="995"/>
        <v/>
      </c>
      <c r="N4310" s="13"/>
    </row>
    <row r="4311" spans="1:14" hidden="1">
      <c r="A4311" s="23">
        <v>145</v>
      </c>
      <c r="B4311" s="292"/>
      <c r="C4311" s="285">
        <v>1991</v>
      </c>
      <c r="D4311" s="343" t="s">
        <v>897</v>
      </c>
      <c r="E4311" s="287">
        <f>F4311+G4311+H4311</f>
        <v>0</v>
      </c>
      <c r="F4311" s="173"/>
      <c r="G4311" s="174">
        <v>0</v>
      </c>
      <c r="H4311" s="1409">
        <v>0</v>
      </c>
      <c r="I4311" s="173"/>
      <c r="J4311" s="174">
        <v>0</v>
      </c>
      <c r="K4311" s="1409">
        <v>0</v>
      </c>
      <c r="L4311" s="287">
        <f>I4311+J4311+K4311</f>
        <v>0</v>
      </c>
      <c r="M4311" s="12" t="str">
        <f t="shared" si="995"/>
        <v/>
      </c>
      <c r="N4311" s="13"/>
    </row>
    <row r="4312" spans="1:14" hidden="1">
      <c r="A4312" s="23">
        <v>150</v>
      </c>
      <c r="B4312" s="272">
        <v>2100</v>
      </c>
      <c r="C4312" s="1845" t="s">
        <v>707</v>
      </c>
      <c r="D4312" s="1846"/>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v>0</v>
      </c>
      <c r="G4313" s="153">
        <v>0</v>
      </c>
      <c r="H4313" s="1406">
        <v>0</v>
      </c>
      <c r="I4313" s="152">
        <v>0</v>
      </c>
      <c r="J4313" s="153">
        <v>0</v>
      </c>
      <c r="K4313" s="1406">
        <v>0</v>
      </c>
      <c r="L4313" s="281">
        <f>I4313+J4313+K4313</f>
        <v>0</v>
      </c>
      <c r="M4313" s="12" t="str">
        <f t="shared" si="995"/>
        <v/>
      </c>
      <c r="N4313" s="13"/>
    </row>
    <row r="4314" spans="1:14" hidden="1">
      <c r="A4314" s="23">
        <v>160</v>
      </c>
      <c r="B4314" s="341"/>
      <c r="C4314" s="293">
        <v>2120</v>
      </c>
      <c r="D4314" s="300" t="s">
        <v>209</v>
      </c>
      <c r="E4314" s="295">
        <f>F4314+G4314+H4314</f>
        <v>0</v>
      </c>
      <c r="F4314" s="158">
        <v>0</v>
      </c>
      <c r="G4314" s="159">
        <v>0</v>
      </c>
      <c r="H4314" s="1408">
        <v>0</v>
      </c>
      <c r="I4314" s="158">
        <v>0</v>
      </c>
      <c r="J4314" s="159">
        <v>0</v>
      </c>
      <c r="K4314" s="1408">
        <v>0</v>
      </c>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v>0</v>
      </c>
      <c r="G4317" s="174">
        <v>0</v>
      </c>
      <c r="H4317" s="1409">
        <v>0</v>
      </c>
      <c r="I4317" s="173">
        <v>0</v>
      </c>
      <c r="J4317" s="174">
        <v>0</v>
      </c>
      <c r="K4317" s="1409">
        <v>0</v>
      </c>
      <c r="L4317" s="287">
        <f>I4317+J4317+K4317</f>
        <v>0</v>
      </c>
      <c r="M4317" s="12" t="str">
        <f t="shared" si="995"/>
        <v/>
      </c>
      <c r="N4317" s="13"/>
    </row>
    <row r="4318" spans="1:14" hidden="1">
      <c r="A4318" s="23">
        <v>185</v>
      </c>
      <c r="B4318" s="272">
        <v>2200</v>
      </c>
      <c r="C4318" s="1845" t="s">
        <v>213</v>
      </c>
      <c r="D4318" s="1846"/>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299</v>
      </c>
      <c r="E4319" s="281">
        <f>F4319+G4319+H4319</f>
        <v>0</v>
      </c>
      <c r="F4319" s="152">
        <v>0</v>
      </c>
      <c r="G4319" s="153">
        <v>0</v>
      </c>
      <c r="H4319" s="1406">
        <v>0</v>
      </c>
      <c r="I4319" s="152">
        <v>0</v>
      </c>
      <c r="J4319" s="153">
        <v>0</v>
      </c>
      <c r="K4319" s="1406">
        <v>0</v>
      </c>
      <c r="L4319" s="281">
        <f>I4319+J4319+K4319</f>
        <v>0</v>
      </c>
      <c r="M4319" s="12" t="str">
        <f t="shared" si="995"/>
        <v/>
      </c>
      <c r="N4319" s="13"/>
    </row>
    <row r="4320" spans="1:14" hidden="1">
      <c r="A4320" s="23">
        <v>200</v>
      </c>
      <c r="B4320" s="292"/>
      <c r="C4320" s="285">
        <v>2224</v>
      </c>
      <c r="D4320" s="286" t="s">
        <v>214</v>
      </c>
      <c r="E4320" s="287">
        <f>F4320+G4320+H4320</f>
        <v>0</v>
      </c>
      <c r="F4320" s="173">
        <v>0</v>
      </c>
      <c r="G4320" s="174">
        <v>0</v>
      </c>
      <c r="H4320" s="1409">
        <v>0</v>
      </c>
      <c r="I4320" s="173">
        <v>0</v>
      </c>
      <c r="J4320" s="174">
        <v>0</v>
      </c>
      <c r="K4320" s="1409">
        <v>0</v>
      </c>
      <c r="L4320" s="287">
        <f>I4320+J4320+K4320</f>
        <v>0</v>
      </c>
      <c r="M4320" s="12" t="str">
        <f t="shared" si="995"/>
        <v/>
      </c>
      <c r="N4320" s="13"/>
    </row>
    <row r="4321" spans="1:14" hidden="1">
      <c r="A4321" s="23">
        <v>200</v>
      </c>
      <c r="B4321" s="272">
        <v>2500</v>
      </c>
      <c r="C4321" s="1845" t="s">
        <v>215</v>
      </c>
      <c r="D4321" s="1846"/>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849" t="s">
        <v>216</v>
      </c>
      <c r="D4322" s="1850"/>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849" t="s">
        <v>217</v>
      </c>
      <c r="D4323" s="1850"/>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849" t="s">
        <v>1643</v>
      </c>
      <c r="D4324" s="1850"/>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2078</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2079</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2080</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845" t="s">
        <v>218</v>
      </c>
      <c r="D4328" s="1846"/>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1935</v>
      </c>
      <c r="E4329" s="281">
        <f>F4329+G4329+H4329</f>
        <v>0</v>
      </c>
      <c r="F4329" s="152">
        <v>0</v>
      </c>
      <c r="G4329" s="153"/>
      <c r="H4329" s="1406"/>
      <c r="I4329" s="152">
        <v>0</v>
      </c>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1954</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1985</v>
      </c>
      <c r="D4337" s="1759"/>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701</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2081</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1996</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845" t="s">
        <v>227</v>
      </c>
      <c r="D4343" s="1846"/>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845" t="s">
        <v>228</v>
      </c>
      <c r="D4344" s="1846"/>
      <c r="E4344" s="310">
        <f t="shared" si="1012"/>
        <v>0</v>
      </c>
      <c r="F4344" s="1410">
        <v>0</v>
      </c>
      <c r="G4344" s="1411">
        <v>0</v>
      </c>
      <c r="H4344" s="1412">
        <v>0</v>
      </c>
      <c r="I4344" s="1410">
        <v>0</v>
      </c>
      <c r="J4344" s="1411">
        <v>0</v>
      </c>
      <c r="K4344" s="1412">
        <v>0</v>
      </c>
      <c r="L4344" s="310">
        <f t="shared" si="1013"/>
        <v>0</v>
      </c>
      <c r="M4344" s="12" t="str">
        <f t="shared" si="1011"/>
        <v/>
      </c>
      <c r="N4344" s="13"/>
    </row>
    <row r="4345" spans="1:14" hidden="1">
      <c r="A4345" s="22">
        <v>350</v>
      </c>
      <c r="B4345" s="272">
        <v>4100</v>
      </c>
      <c r="C4345" s="1845" t="s">
        <v>229</v>
      </c>
      <c r="D4345" s="1846"/>
      <c r="E4345" s="310">
        <f t="shared" si="1012"/>
        <v>0</v>
      </c>
      <c r="F4345" s="1459">
        <v>0</v>
      </c>
      <c r="G4345" s="1459">
        <v>0</v>
      </c>
      <c r="H4345" s="1460">
        <v>0</v>
      </c>
      <c r="I4345" s="1606">
        <v>0</v>
      </c>
      <c r="J4345" s="1459">
        <v>0</v>
      </c>
      <c r="K4345" s="1459">
        <v>0</v>
      </c>
      <c r="L4345" s="310">
        <f t="shared" si="1013"/>
        <v>0</v>
      </c>
      <c r="M4345" s="12" t="str">
        <f t="shared" si="1011"/>
        <v/>
      </c>
      <c r="N4345" s="13"/>
    </row>
    <row r="4346" spans="1:14" hidden="1">
      <c r="A4346" s="23">
        <v>355</v>
      </c>
      <c r="B4346" s="272">
        <v>4200</v>
      </c>
      <c r="C4346" s="1845" t="s">
        <v>230</v>
      </c>
      <c r="D4346" s="1846"/>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v>0</v>
      </c>
      <c r="G4349" s="159">
        <v>0</v>
      </c>
      <c r="H4349" s="1408">
        <v>0</v>
      </c>
      <c r="I4349" s="158">
        <v>0</v>
      </c>
      <c r="J4349" s="159">
        <v>0</v>
      </c>
      <c r="K4349" s="1408">
        <v>0</v>
      </c>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v>0</v>
      </c>
      <c r="G4352" s="174">
        <v>0</v>
      </c>
      <c r="H4352" s="1409">
        <v>0</v>
      </c>
      <c r="I4352" s="173">
        <v>0</v>
      </c>
      <c r="J4352" s="174">
        <v>0</v>
      </c>
      <c r="K4352" s="1409">
        <v>0</v>
      </c>
      <c r="L4352" s="287">
        <f t="shared" si="1016"/>
        <v>0</v>
      </c>
      <c r="M4352" s="12" t="str">
        <f t="shared" si="1011"/>
        <v/>
      </c>
      <c r="N4352" s="13"/>
    </row>
    <row r="4353" spans="1:14" hidden="1">
      <c r="A4353" s="23">
        <v>395</v>
      </c>
      <c r="B4353" s="272">
        <v>4300</v>
      </c>
      <c r="C4353" s="1845" t="s">
        <v>1644</v>
      </c>
      <c r="D4353" s="1846"/>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v>0</v>
      </c>
      <c r="G4354" s="153">
        <v>0</v>
      </c>
      <c r="H4354" s="1406">
        <v>0</v>
      </c>
      <c r="I4354" s="152">
        <v>0</v>
      </c>
      <c r="J4354" s="153">
        <v>0</v>
      </c>
      <c r="K4354" s="1406">
        <v>0</v>
      </c>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845" t="s">
        <v>1641</v>
      </c>
      <c r="D4357" s="1846"/>
      <c r="E4357" s="310">
        <f t="shared" si="1018"/>
        <v>0</v>
      </c>
      <c r="F4357" s="1410">
        <v>0</v>
      </c>
      <c r="G4357" s="1411">
        <v>0</v>
      </c>
      <c r="H4357" s="1412">
        <v>0</v>
      </c>
      <c r="I4357" s="1410">
        <v>0</v>
      </c>
      <c r="J4357" s="1411">
        <v>0</v>
      </c>
      <c r="K4357" s="1412">
        <v>0</v>
      </c>
      <c r="L4357" s="310">
        <f t="shared" si="1019"/>
        <v>0</v>
      </c>
      <c r="M4357" s="12" t="str">
        <f t="shared" si="1011"/>
        <v/>
      </c>
      <c r="N4357" s="13"/>
    </row>
    <row r="4358" spans="1:14" hidden="1">
      <c r="A4358" s="14">
        <v>401</v>
      </c>
      <c r="B4358" s="272">
        <v>4500</v>
      </c>
      <c r="C4358" s="1845" t="s">
        <v>1642</v>
      </c>
      <c r="D4358" s="1846"/>
      <c r="E4358" s="310">
        <f t="shared" si="1018"/>
        <v>0</v>
      </c>
      <c r="F4358" s="1410">
        <v>0</v>
      </c>
      <c r="G4358" s="1411">
        <v>0</v>
      </c>
      <c r="H4358" s="1412">
        <v>0</v>
      </c>
      <c r="I4358" s="1410">
        <v>0</v>
      </c>
      <c r="J4358" s="1411">
        <v>0</v>
      </c>
      <c r="K4358" s="1412">
        <v>0</v>
      </c>
      <c r="L4358" s="310">
        <f t="shared" si="1019"/>
        <v>0</v>
      </c>
      <c r="M4358" s="12" t="str">
        <f t="shared" si="1011"/>
        <v/>
      </c>
      <c r="N4358" s="13"/>
    </row>
    <row r="4359" spans="1:14" hidden="1">
      <c r="A4359" s="40">
        <v>404</v>
      </c>
      <c r="B4359" s="272">
        <v>4600</v>
      </c>
      <c r="C4359" s="1849" t="s">
        <v>240</v>
      </c>
      <c r="D4359" s="1850"/>
      <c r="E4359" s="310">
        <f t="shared" si="1018"/>
        <v>0</v>
      </c>
      <c r="F4359" s="1410">
        <v>0</v>
      </c>
      <c r="G4359" s="1411">
        <v>0</v>
      </c>
      <c r="H4359" s="1412">
        <v>0</v>
      </c>
      <c r="I4359" s="1410">
        <v>0</v>
      </c>
      <c r="J4359" s="1411">
        <v>0</v>
      </c>
      <c r="K4359" s="1412">
        <v>0</v>
      </c>
      <c r="L4359" s="310">
        <f t="shared" si="1019"/>
        <v>0</v>
      </c>
      <c r="M4359" s="12" t="str">
        <f t="shared" si="1011"/>
        <v/>
      </c>
      <c r="N4359" s="13"/>
    </row>
    <row r="4360" spans="1:14" hidden="1">
      <c r="A4360" s="40">
        <v>404</v>
      </c>
      <c r="B4360" s="272">
        <v>4900</v>
      </c>
      <c r="C4360" s="1845" t="s">
        <v>266</v>
      </c>
      <c r="D4360" s="1846"/>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267</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268</v>
      </c>
      <c r="E4362" s="287">
        <f>F4362+G4362+H4362</f>
        <v>0</v>
      </c>
      <c r="F4362" s="173"/>
      <c r="G4362" s="174"/>
      <c r="H4362" s="1409"/>
      <c r="I4362" s="173"/>
      <c r="J4362" s="174"/>
      <c r="K4362" s="1409"/>
      <c r="L4362" s="287">
        <f>I4362+J4362+K4362</f>
        <v>0</v>
      </c>
      <c r="M4362" s="12" t="str">
        <f t="shared" si="1011"/>
        <v/>
      </c>
      <c r="N4362" s="13"/>
    </row>
    <row r="4363" spans="1:14" hidden="1">
      <c r="A4363" s="22">
        <v>495</v>
      </c>
      <c r="B4363" s="365">
        <v>5100</v>
      </c>
      <c r="C4363" s="1843" t="s">
        <v>241</v>
      </c>
      <c r="D4363" s="1844"/>
      <c r="E4363" s="310">
        <f>F4363+G4363+H4363</f>
        <v>0</v>
      </c>
      <c r="F4363" s="1410">
        <v>0</v>
      </c>
      <c r="G4363" s="1411">
        <v>0</v>
      </c>
      <c r="H4363" s="1412">
        <v>0</v>
      </c>
      <c r="I4363" s="1410">
        <v>0</v>
      </c>
      <c r="J4363" s="1411">
        <v>0</v>
      </c>
      <c r="K4363" s="1412">
        <v>0</v>
      </c>
      <c r="L4363" s="310">
        <f>I4363+J4363+K4363</f>
        <v>0</v>
      </c>
      <c r="M4363" s="12" t="str">
        <f t="shared" si="1011"/>
        <v/>
      </c>
      <c r="N4363" s="13"/>
    </row>
    <row r="4364" spans="1:14" hidden="1">
      <c r="A4364" s="23">
        <v>500</v>
      </c>
      <c r="B4364" s="365">
        <v>5200</v>
      </c>
      <c r="C4364" s="1843" t="s">
        <v>242</v>
      </c>
      <c r="D4364" s="1844"/>
      <c r="E4364" s="310">
        <f t="shared" ref="E4364:L4364" si="1021">SUM(E4365:E4371)</f>
        <v>0</v>
      </c>
      <c r="F4364" s="274">
        <f t="shared" si="1021"/>
        <v>0</v>
      </c>
      <c r="G4364" s="275">
        <f t="shared" si="1021"/>
        <v>0</v>
      </c>
      <c r="H4364" s="276">
        <f>SUM(H4365:H4371)</f>
        <v>0</v>
      </c>
      <c r="I4364" s="274">
        <f t="shared" si="1021"/>
        <v>0</v>
      </c>
      <c r="J4364" s="275">
        <f t="shared" si="1021"/>
        <v>0</v>
      </c>
      <c r="K4364" s="276">
        <f t="shared" si="1021"/>
        <v>0</v>
      </c>
      <c r="L4364" s="310">
        <f t="shared" si="1021"/>
        <v>0</v>
      </c>
      <c r="M4364" s="12" t="str">
        <f t="shared" si="1011"/>
        <v/>
      </c>
      <c r="N4364" s="13"/>
    </row>
    <row r="4365" spans="1:14" hidden="1">
      <c r="A4365" s="23">
        <v>505</v>
      </c>
      <c r="B4365" s="366"/>
      <c r="C4365" s="367">
        <v>5201</v>
      </c>
      <c r="D4365" s="368" t="s">
        <v>243</v>
      </c>
      <c r="E4365" s="281">
        <f t="shared" ref="E4365:E4371" si="1022">F4365+G4365+H4365</f>
        <v>0</v>
      </c>
      <c r="F4365" s="152">
        <v>0</v>
      </c>
      <c r="G4365" s="153">
        <v>0</v>
      </c>
      <c r="H4365" s="1406">
        <v>0</v>
      </c>
      <c r="I4365" s="152">
        <v>0</v>
      </c>
      <c r="J4365" s="153">
        <v>0</v>
      </c>
      <c r="K4365" s="1406">
        <v>0</v>
      </c>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v>0</v>
      </c>
      <c r="G4366" s="159">
        <v>0</v>
      </c>
      <c r="H4366" s="1408">
        <v>0</v>
      </c>
      <c r="I4366" s="158">
        <v>0</v>
      </c>
      <c r="J4366" s="159">
        <v>0</v>
      </c>
      <c r="K4366" s="1408">
        <v>0</v>
      </c>
      <c r="L4366" s="295">
        <f t="shared" si="1023"/>
        <v>0</v>
      </c>
      <c r="M4366" s="12" t="str">
        <f t="shared" si="1011"/>
        <v/>
      </c>
      <c r="N4366" s="13"/>
    </row>
    <row r="4367" spans="1:14" hidden="1">
      <c r="A4367" s="23">
        <v>515</v>
      </c>
      <c r="B4367" s="366"/>
      <c r="C4367" s="369">
        <v>5203</v>
      </c>
      <c r="D4367" s="370" t="s">
        <v>608</v>
      </c>
      <c r="E4367" s="295">
        <f t="shared" si="1022"/>
        <v>0</v>
      </c>
      <c r="F4367" s="158">
        <v>0</v>
      </c>
      <c r="G4367" s="159">
        <v>0</v>
      </c>
      <c r="H4367" s="1408">
        <v>0</v>
      </c>
      <c r="I4367" s="158">
        <v>0</v>
      </c>
      <c r="J4367" s="159">
        <v>0</v>
      </c>
      <c r="K4367" s="1408">
        <v>0</v>
      </c>
      <c r="L4367" s="295">
        <f t="shared" si="1023"/>
        <v>0</v>
      </c>
      <c r="M4367" s="12" t="str">
        <f t="shared" si="1011"/>
        <v/>
      </c>
      <c r="N4367" s="13"/>
    </row>
    <row r="4368" spans="1:14" hidden="1">
      <c r="A4368" s="23">
        <v>520</v>
      </c>
      <c r="B4368" s="366"/>
      <c r="C4368" s="369">
        <v>5204</v>
      </c>
      <c r="D4368" s="370" t="s">
        <v>609</v>
      </c>
      <c r="E4368" s="295">
        <f t="shared" si="1022"/>
        <v>0</v>
      </c>
      <c r="F4368" s="158">
        <v>0</v>
      </c>
      <c r="G4368" s="159">
        <v>0</v>
      </c>
      <c r="H4368" s="1408">
        <v>0</v>
      </c>
      <c r="I4368" s="158">
        <v>0</v>
      </c>
      <c r="J4368" s="159">
        <v>0</v>
      </c>
      <c r="K4368" s="1408">
        <v>0</v>
      </c>
      <c r="L4368" s="295">
        <f t="shared" si="1023"/>
        <v>0</v>
      </c>
      <c r="M4368" s="12" t="str">
        <f t="shared" si="1011"/>
        <v/>
      </c>
      <c r="N4368" s="13"/>
    </row>
    <row r="4369" spans="1:14" hidden="1">
      <c r="A4369" s="23">
        <v>525</v>
      </c>
      <c r="B4369" s="366"/>
      <c r="C4369" s="369">
        <v>5205</v>
      </c>
      <c r="D4369" s="370" t="s">
        <v>610</v>
      </c>
      <c r="E4369" s="295">
        <f t="shared" si="1022"/>
        <v>0</v>
      </c>
      <c r="F4369" s="158">
        <v>0</v>
      </c>
      <c r="G4369" s="159">
        <v>0</v>
      </c>
      <c r="H4369" s="1408">
        <v>0</v>
      </c>
      <c r="I4369" s="158">
        <v>0</v>
      </c>
      <c r="J4369" s="159">
        <v>0</v>
      </c>
      <c r="K4369" s="1408">
        <v>0</v>
      </c>
      <c r="L4369" s="295">
        <f t="shared" si="1023"/>
        <v>0</v>
      </c>
      <c r="M4369" s="12" t="str">
        <f t="shared" si="1011"/>
        <v/>
      </c>
      <c r="N4369" s="13"/>
    </row>
    <row r="4370" spans="1:14" hidden="1">
      <c r="A4370" s="22">
        <v>635</v>
      </c>
      <c r="B4370" s="366"/>
      <c r="C4370" s="369">
        <v>5206</v>
      </c>
      <c r="D4370" s="370" t="s">
        <v>611</v>
      </c>
      <c r="E4370" s="295">
        <f t="shared" si="1022"/>
        <v>0</v>
      </c>
      <c r="F4370" s="158">
        <v>0</v>
      </c>
      <c r="G4370" s="159">
        <v>0</v>
      </c>
      <c r="H4370" s="1408">
        <v>0</v>
      </c>
      <c r="I4370" s="158">
        <v>0</v>
      </c>
      <c r="J4370" s="159">
        <v>0</v>
      </c>
      <c r="K4370" s="1408">
        <v>0</v>
      </c>
      <c r="L4370" s="295">
        <f t="shared" si="1023"/>
        <v>0</v>
      </c>
      <c r="M4370" s="12" t="str">
        <f t="shared" si="1011"/>
        <v/>
      </c>
      <c r="N4370" s="13"/>
    </row>
    <row r="4371" spans="1:14" hidden="1">
      <c r="A4371" s="23">
        <v>640</v>
      </c>
      <c r="B4371" s="366"/>
      <c r="C4371" s="371">
        <v>5219</v>
      </c>
      <c r="D4371" s="372" t="s">
        <v>612</v>
      </c>
      <c r="E4371" s="287">
        <f t="shared" si="1022"/>
        <v>0</v>
      </c>
      <c r="F4371" s="173">
        <v>0</v>
      </c>
      <c r="G4371" s="174">
        <v>0</v>
      </c>
      <c r="H4371" s="1409">
        <v>0</v>
      </c>
      <c r="I4371" s="173">
        <v>0</v>
      </c>
      <c r="J4371" s="174">
        <v>0</v>
      </c>
      <c r="K4371" s="1409">
        <v>0</v>
      </c>
      <c r="L4371" s="287">
        <f t="shared" si="1023"/>
        <v>0</v>
      </c>
      <c r="M4371" s="12" t="str">
        <f t="shared" si="1011"/>
        <v/>
      </c>
      <c r="N4371" s="13"/>
    </row>
    <row r="4372" spans="1:14" hidden="1">
      <c r="A4372" s="23">
        <v>645</v>
      </c>
      <c r="B4372" s="365">
        <v>5300</v>
      </c>
      <c r="C4372" s="1843" t="s">
        <v>613</v>
      </c>
      <c r="D4372" s="1844"/>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300</v>
      </c>
      <c r="E4373" s="281">
        <f>F4373+G4373+H4373</f>
        <v>0</v>
      </c>
      <c r="F4373" s="152">
        <v>0</v>
      </c>
      <c r="G4373" s="153">
        <v>0</v>
      </c>
      <c r="H4373" s="1406">
        <v>0</v>
      </c>
      <c r="I4373" s="152">
        <v>0</v>
      </c>
      <c r="J4373" s="153">
        <v>0</v>
      </c>
      <c r="K4373" s="1406">
        <v>0</v>
      </c>
      <c r="L4373" s="281">
        <f>I4373+J4373+K4373</f>
        <v>0</v>
      </c>
      <c r="M4373" s="12" t="str">
        <f t="shared" si="1011"/>
        <v/>
      </c>
      <c r="N4373" s="13"/>
    </row>
    <row r="4374" spans="1:14" hidden="1">
      <c r="A4374" s="22">
        <v>655</v>
      </c>
      <c r="B4374" s="366"/>
      <c r="C4374" s="371">
        <v>5309</v>
      </c>
      <c r="D4374" s="372" t="s">
        <v>614</v>
      </c>
      <c r="E4374" s="287">
        <f>F4374+G4374+H4374</f>
        <v>0</v>
      </c>
      <c r="F4374" s="173">
        <v>0</v>
      </c>
      <c r="G4374" s="174">
        <v>0</v>
      </c>
      <c r="H4374" s="1409">
        <v>0</v>
      </c>
      <c r="I4374" s="173">
        <v>0</v>
      </c>
      <c r="J4374" s="174">
        <v>0</v>
      </c>
      <c r="K4374" s="1409">
        <v>0</v>
      </c>
      <c r="L4374" s="287">
        <f>I4374+J4374+K4374</f>
        <v>0</v>
      </c>
      <c r="M4374" s="12" t="str">
        <f t="shared" si="1011"/>
        <v/>
      </c>
      <c r="N4374" s="13"/>
    </row>
    <row r="4375" spans="1:14" hidden="1">
      <c r="A4375" s="22">
        <v>665</v>
      </c>
      <c r="B4375" s="365">
        <v>5400</v>
      </c>
      <c r="C4375" s="1843" t="s">
        <v>671</v>
      </c>
      <c r="D4375" s="1844"/>
      <c r="E4375" s="310">
        <f>F4375+G4375+H4375</f>
        <v>0</v>
      </c>
      <c r="F4375" s="1410"/>
      <c r="G4375" s="1411">
        <v>0</v>
      </c>
      <c r="H4375" s="1412">
        <v>0</v>
      </c>
      <c r="I4375" s="1410">
        <v>0</v>
      </c>
      <c r="J4375" s="1411"/>
      <c r="K4375" s="1412">
        <v>0</v>
      </c>
      <c r="L4375" s="310">
        <f>I4375+J4375+K4375</f>
        <v>0</v>
      </c>
      <c r="M4375" s="12" t="str">
        <f t="shared" si="1011"/>
        <v/>
      </c>
      <c r="N4375" s="13"/>
    </row>
    <row r="4376" spans="1:14" hidden="1">
      <c r="A4376" s="22">
        <v>675</v>
      </c>
      <c r="B4376" s="272">
        <v>5500</v>
      </c>
      <c r="C4376" s="1845" t="s">
        <v>672</v>
      </c>
      <c r="D4376" s="1846"/>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673</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674</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675</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676</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847" t="s">
        <v>898</v>
      </c>
      <c r="D4381" s="1848"/>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677</v>
      </c>
      <c r="E4382" s="281">
        <f>F4382+G4382+H4382</f>
        <v>0</v>
      </c>
      <c r="F4382" s="1459">
        <v>0</v>
      </c>
      <c r="G4382" s="1459">
        <v>0</v>
      </c>
      <c r="H4382" s="1460">
        <v>0</v>
      </c>
      <c r="I4382" s="1606">
        <v>0</v>
      </c>
      <c r="J4382" s="1459">
        <v>0</v>
      </c>
      <c r="K4382" s="1459">
        <v>0</v>
      </c>
      <c r="L4382" s="281">
        <f>I4382+J4382+K4382</f>
        <v>0</v>
      </c>
      <c r="M4382" s="12" t="str">
        <f t="shared" si="1011"/>
        <v/>
      </c>
      <c r="N4382" s="13"/>
    </row>
    <row r="4383" spans="1:14" hidden="1">
      <c r="A4383" s="23">
        <v>720</v>
      </c>
      <c r="B4383" s="366"/>
      <c r="C4383" s="373">
        <v>5702</v>
      </c>
      <c r="D4383" s="374" t="s">
        <v>678</v>
      </c>
      <c r="E4383" s="314">
        <f>F4383+G4383+H4383</f>
        <v>0</v>
      </c>
      <c r="F4383" s="1459">
        <v>0</v>
      </c>
      <c r="G4383" s="1459">
        <v>0</v>
      </c>
      <c r="H4383" s="1460">
        <v>0</v>
      </c>
      <c r="I4383" s="1606">
        <v>0</v>
      </c>
      <c r="J4383" s="1459">
        <v>0</v>
      </c>
      <c r="K4383" s="1459">
        <v>0</v>
      </c>
      <c r="L4383" s="314">
        <f>I4383+J4383+K4383</f>
        <v>0</v>
      </c>
      <c r="M4383" s="12" t="str">
        <f t="shared" si="1011"/>
        <v/>
      </c>
      <c r="N4383" s="13"/>
    </row>
    <row r="4384" spans="1:14" hidden="1">
      <c r="A4384" s="23">
        <v>725</v>
      </c>
      <c r="B4384" s="292"/>
      <c r="C4384" s="375">
        <v>4071</v>
      </c>
      <c r="D4384" s="376" t="s">
        <v>679</v>
      </c>
      <c r="E4384" s="377">
        <f>F4384+G4384+H4384</f>
        <v>0</v>
      </c>
      <c r="F4384" s="1459">
        <v>0</v>
      </c>
      <c r="G4384" s="1459">
        <v>0</v>
      </c>
      <c r="H4384" s="1460">
        <v>0</v>
      </c>
      <c r="I4384" s="1606">
        <v>0</v>
      </c>
      <c r="J4384" s="1459">
        <v>0</v>
      </c>
      <c r="K4384" s="1459">
        <v>0</v>
      </c>
      <c r="L4384" s="377">
        <f>I4384+J4384+K4384</f>
        <v>0</v>
      </c>
      <c r="M4384" s="12" t="str">
        <f t="shared" si="1011"/>
        <v/>
      </c>
      <c r="N4384" s="13"/>
    </row>
    <row r="4385" spans="1:14" hidden="1">
      <c r="A4385" s="23">
        <v>730</v>
      </c>
      <c r="B4385" s="571"/>
      <c r="C4385" s="1841" t="s">
        <v>680</v>
      </c>
      <c r="D4385" s="1842"/>
      <c r="E4385" s="1426"/>
      <c r="F4385" s="1426"/>
      <c r="G4385" s="1426"/>
      <c r="H4385" s="1426"/>
      <c r="I4385" s="1426"/>
      <c r="J4385" s="1426"/>
      <c r="K4385" s="1426"/>
      <c r="L4385" s="1427"/>
      <c r="M4385" s="12" t="str">
        <f t="shared" si="1011"/>
        <v/>
      </c>
      <c r="N4385" s="13"/>
    </row>
    <row r="4386" spans="1:14" hidden="1">
      <c r="A4386" s="23">
        <v>735</v>
      </c>
      <c r="B4386" s="381">
        <v>98</v>
      </c>
      <c r="C4386" s="1841" t="s">
        <v>680</v>
      </c>
      <c r="D4386" s="1842"/>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5</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hidden="1" thickBot="1">
      <c r="A4390" s="23">
        <v>755</v>
      </c>
      <c r="B4390" s="1451"/>
      <c r="C4390" s="393" t="s">
        <v>726</v>
      </c>
      <c r="D4390" s="1420">
        <f>+B4390</f>
        <v>0</v>
      </c>
      <c r="E4390" s="395">
        <f t="shared" ref="E4390:L4390" si="1026">SUM(E4272,E4275,E4281,E4289,E4290,E4308,E4312,E4318,E4321,E4322,E4323,E4324,E4328,E4337,E4343,E4344,E4345,E4346,E4353,E4357,E4358,E4359,E4360,E4363,E4364,E4372,E4375,E4376,E4381)+E4386</f>
        <v>0</v>
      </c>
      <c r="F4390" s="396">
        <f t="shared" si="1026"/>
        <v>0</v>
      </c>
      <c r="G4390" s="397">
        <f t="shared" si="1026"/>
        <v>0</v>
      </c>
      <c r="H4390" s="398">
        <f t="shared" si="1026"/>
        <v>0</v>
      </c>
      <c r="I4390" s="396">
        <f t="shared" si="1026"/>
        <v>0</v>
      </c>
      <c r="J4390" s="397">
        <f t="shared" si="1026"/>
        <v>0</v>
      </c>
      <c r="K4390" s="398">
        <f t="shared" si="1026"/>
        <v>0</v>
      </c>
      <c r="L4390" s="395">
        <f t="shared" si="1026"/>
        <v>0</v>
      </c>
      <c r="M4390" s="1652" t="str">
        <f t="shared" si="1011"/>
        <v/>
      </c>
      <c r="N4390" s="65"/>
    </row>
    <row r="4391" spans="1:14" ht="18.75" hidden="1">
      <c r="A4391" s="23">
        <v>760</v>
      </c>
      <c r="B4391" s="79" t="s">
        <v>120</v>
      </c>
      <c r="C4391" s="1"/>
      <c r="L4391" s="6"/>
      <c r="M4391" s="1652" t="str">
        <f>(IF($E4390&lt;&gt;0,$M$2,IF($L4390&lt;&gt;0,$M$2,"")))</f>
        <v/>
      </c>
      <c r="N4391" s="65"/>
    </row>
    <row r="4392" spans="1:14" ht="18.75" hidden="1">
      <c r="A4392" s="22">
        <v>765</v>
      </c>
      <c r="B4392" s="1355"/>
      <c r="C4392" s="1355"/>
      <c r="D4392" s="1356"/>
      <c r="E4392" s="1355"/>
      <c r="F4392" s="1355"/>
      <c r="G4392" s="1355"/>
      <c r="H4392" s="1355"/>
      <c r="I4392" s="1355"/>
      <c r="J4392" s="1355"/>
      <c r="K4392" s="1355"/>
      <c r="L4392" s="1357"/>
      <c r="M4392" s="1652" t="str">
        <f>(IF($E4390&lt;&gt;0,$M$2,IF($L4390&lt;&gt;0,$M$2,"")))</f>
        <v/>
      </c>
      <c r="N4392" s="65"/>
    </row>
    <row r="4393" spans="1:14" ht="18.75" hidden="1">
      <c r="A4393" s="22">
        <v>775</v>
      </c>
      <c r="B4393" s="65"/>
      <c r="C4393" s="65"/>
      <c r="D4393" s="65"/>
      <c r="E4393" s="65"/>
      <c r="F4393" s="65"/>
      <c r="G4393" s="65"/>
      <c r="H4393" s="65"/>
      <c r="I4393" s="65"/>
      <c r="J4393" s="65"/>
      <c r="K4393" s="65"/>
      <c r="L4393" s="77"/>
      <c r="M4393" s="74" t="str">
        <f>(IF(E4390&lt;&gt;0,$G$2,IF(L4390&lt;&gt;0,$G$2,"")))</f>
        <v/>
      </c>
      <c r="N4393" s="65"/>
    </row>
    <row r="4394" spans="1:14" hidden="1">
      <c r="A4394" s="23">
        <v>780</v>
      </c>
      <c r="B4394" s="6"/>
      <c r="C4394" s="6"/>
      <c r="D4394" s="517"/>
      <c r="E4394" s="38"/>
      <c r="F4394" s="38"/>
      <c r="G4394" s="38"/>
      <c r="H4394" s="38"/>
      <c r="I4394" s="38"/>
      <c r="J4394" s="38"/>
      <c r="K4394" s="38"/>
      <c r="L4394" s="38"/>
      <c r="M4394" s="7" t="str">
        <f>(IF($E4530&lt;&gt;0,$M$2,IF($L4530&lt;&gt;0,$M$2,"")))</f>
        <v/>
      </c>
    </row>
    <row r="4395" spans="1:14" hidden="1">
      <c r="A4395" s="23">
        <v>785</v>
      </c>
      <c r="B4395" s="6"/>
      <c r="C4395" s="1353"/>
      <c r="D4395" s="1354"/>
      <c r="E4395" s="38"/>
      <c r="F4395" s="38"/>
      <c r="G4395" s="38"/>
      <c r="H4395" s="38"/>
      <c r="I4395" s="38"/>
      <c r="J4395" s="38"/>
      <c r="K4395" s="38"/>
      <c r="L4395" s="38"/>
      <c r="M4395" s="7" t="str">
        <f>(IF($E4530&lt;&gt;0,$M$2,IF($L4530&lt;&gt;0,$M$2,"")))</f>
        <v/>
      </c>
    </row>
    <row r="4396" spans="1:14" hidden="1">
      <c r="A4396" s="23">
        <v>790</v>
      </c>
      <c r="B4396" s="1865" t="str">
        <f>$B$7</f>
        <v>ОТЧЕТНИ ДАННИ ПО ЕБК ЗА ИЗПЪЛНЕНИЕТО НА БЮДЖЕТА</v>
      </c>
      <c r="C4396" s="1866"/>
      <c r="D4396" s="1866"/>
      <c r="E4396" s="242"/>
      <c r="F4396" s="242"/>
      <c r="G4396" s="237"/>
      <c r="H4396" s="237"/>
      <c r="I4396" s="237"/>
      <c r="J4396" s="237"/>
      <c r="K4396" s="237"/>
      <c r="L4396" s="237"/>
      <c r="M4396" s="7" t="str">
        <f>(IF($E4530&lt;&gt;0,$M$2,IF($L4530&lt;&gt;0,$M$2,"")))</f>
        <v/>
      </c>
    </row>
    <row r="4397" spans="1:14" hidden="1">
      <c r="A4397" s="23">
        <v>795</v>
      </c>
      <c r="B4397" s="228"/>
      <c r="C4397" s="391"/>
      <c r="D4397" s="400"/>
      <c r="E4397" s="406" t="s">
        <v>457</v>
      </c>
      <c r="F4397" s="406" t="s">
        <v>819</v>
      </c>
      <c r="G4397" s="237"/>
      <c r="H4397" s="1350" t="s">
        <v>1234</v>
      </c>
      <c r="I4397" s="1351"/>
      <c r="J4397" s="1352"/>
      <c r="K4397" s="237"/>
      <c r="L4397" s="237"/>
      <c r="M4397" s="7" t="str">
        <f>(IF($E4530&lt;&gt;0,$M$2,IF($L4530&lt;&gt;0,$M$2,"")))</f>
        <v/>
      </c>
    </row>
    <row r="4398" spans="1:14" ht="18.75" hidden="1">
      <c r="A4398" s="22">
        <v>805</v>
      </c>
      <c r="B4398" s="1867" t="str">
        <f>$B$9</f>
        <v>ДГ Радост Каблешково</v>
      </c>
      <c r="C4398" s="1868"/>
      <c r="D4398" s="1869"/>
      <c r="E4398" s="115">
        <f>$E$9</f>
        <v>45658</v>
      </c>
      <c r="F4398" s="226">
        <f>$F$9</f>
        <v>45747</v>
      </c>
      <c r="G4398" s="237"/>
      <c r="H4398" s="237"/>
      <c r="I4398" s="237"/>
      <c r="J4398" s="237"/>
      <c r="K4398" s="237"/>
      <c r="L4398" s="237"/>
      <c r="M4398" s="7" t="str">
        <f>(IF($E4530&lt;&gt;0,$M$2,IF($L4530&lt;&gt;0,$M$2,"")))</f>
        <v/>
      </c>
    </row>
    <row r="4399" spans="1:14" hidden="1">
      <c r="A4399" s="23">
        <v>810</v>
      </c>
      <c r="B4399" s="227" t="str">
        <f>$B$10</f>
        <v>(наименование на разпоредителя с бюджет)</v>
      </c>
      <c r="C4399" s="228"/>
      <c r="D4399" s="229"/>
      <c r="E4399" s="237"/>
      <c r="F4399" s="237"/>
      <c r="G4399" s="237"/>
      <c r="H4399" s="237"/>
      <c r="I4399" s="237"/>
      <c r="J4399" s="237"/>
      <c r="K4399" s="237"/>
      <c r="L4399" s="237"/>
      <c r="M4399" s="7" t="str">
        <f>(IF($E4530&lt;&gt;0,$M$2,IF($L4530&lt;&gt;0,$M$2,"")))</f>
        <v/>
      </c>
    </row>
    <row r="4400" spans="1:14" hidden="1">
      <c r="A4400" s="23">
        <v>815</v>
      </c>
      <c r="B4400" s="227"/>
      <c r="C4400" s="228"/>
      <c r="D4400" s="229"/>
      <c r="E4400" s="237"/>
      <c r="F4400" s="237"/>
      <c r="G4400" s="237"/>
      <c r="H4400" s="237"/>
      <c r="I4400" s="237"/>
      <c r="J4400" s="237"/>
      <c r="K4400" s="237"/>
      <c r="L4400" s="237"/>
      <c r="M4400" s="7" t="str">
        <f>(IF($E4530&lt;&gt;0,$M$2,IF($L4530&lt;&gt;0,$M$2,"")))</f>
        <v/>
      </c>
    </row>
    <row r="4401" spans="1:14" ht="19.5" hidden="1">
      <c r="A4401" s="28">
        <v>525</v>
      </c>
      <c r="B4401" s="1870" t="str">
        <f>$B$12</f>
        <v>Поморие</v>
      </c>
      <c r="C4401" s="1871"/>
      <c r="D4401" s="1872"/>
      <c r="E4401" s="410" t="s">
        <v>874</v>
      </c>
      <c r="F4401" s="1348" t="str">
        <f>$F$12</f>
        <v>5207</v>
      </c>
      <c r="G4401" s="237"/>
      <c r="H4401" s="237"/>
      <c r="I4401" s="237"/>
      <c r="J4401" s="237"/>
      <c r="K4401" s="237"/>
      <c r="L4401" s="237"/>
      <c r="M4401" s="7" t="str">
        <f>(IF($E4530&lt;&gt;0,$M$2,IF($L4530&lt;&gt;0,$M$2,"")))</f>
        <v/>
      </c>
    </row>
    <row r="4402" spans="1:14" hidden="1">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t="str">
        <f>(IF($E4530&lt;&gt;0,$M$2,IF($L4530&lt;&gt;0,$M$2,"")))</f>
        <v/>
      </c>
    </row>
    <row r="4403" spans="1:14" ht="19.5" hidden="1">
      <c r="A4403" s="23">
        <v>821</v>
      </c>
      <c r="B4403" s="236"/>
      <c r="C4403" s="237"/>
      <c r="D4403" s="124" t="s">
        <v>875</v>
      </c>
      <c r="E4403" s="238">
        <f>$E$15</f>
        <v>0</v>
      </c>
      <c r="F4403" s="414" t="str">
        <f>$F$15</f>
        <v>БЮДЖЕТ</v>
      </c>
      <c r="G4403" s="218"/>
      <c r="H4403" s="218"/>
      <c r="I4403" s="218"/>
      <c r="J4403" s="218"/>
      <c r="K4403" s="218"/>
      <c r="L4403" s="218"/>
      <c r="M4403" s="7" t="str">
        <f>(IF($E4530&lt;&gt;0,$M$2,IF($L4530&lt;&gt;0,$M$2,"")))</f>
        <v/>
      </c>
    </row>
    <row r="4404" spans="1:14" hidden="1">
      <c r="A4404" s="23">
        <v>822</v>
      </c>
      <c r="B4404" s="228"/>
      <c r="C4404" s="391"/>
      <c r="D4404" s="400"/>
      <c r="E4404" s="237"/>
      <c r="F4404" s="409"/>
      <c r="G4404" s="409"/>
      <c r="H4404" s="409"/>
      <c r="I4404" s="409"/>
      <c r="J4404" s="409"/>
      <c r="K4404" s="409"/>
      <c r="L4404" s="1365" t="s">
        <v>458</v>
      </c>
      <c r="M4404" s="7" t="str">
        <f>(IF($E4530&lt;&gt;0,$M$2,IF($L4530&lt;&gt;0,$M$2,"")))</f>
        <v/>
      </c>
    </row>
    <row r="4405" spans="1:14" ht="24.95" hidden="1" customHeight="1">
      <c r="A4405" s="23">
        <v>823</v>
      </c>
      <c r="B4405" s="247"/>
      <c r="C4405" s="248"/>
      <c r="D4405" s="249" t="s">
        <v>698</v>
      </c>
      <c r="E4405" s="1853" t="str">
        <f>CONCATENATE("Уточнен план ",$C$3)</f>
        <v>Уточнен план 2025</v>
      </c>
      <c r="F4405" s="1854"/>
      <c r="G4405" s="1854"/>
      <c r="H4405" s="1855"/>
      <c r="I4405" s="1856" t="str">
        <f>CONCATENATE("Отчет ",$C$3)</f>
        <v>Отчет 2025</v>
      </c>
      <c r="J4405" s="1857"/>
      <c r="K4405" s="1857"/>
      <c r="L4405" s="1858"/>
      <c r="M4405" s="7" t="str">
        <f>(IF($E4530&lt;&gt;0,$M$2,IF($L4530&lt;&gt;0,$M$2,"")))</f>
        <v/>
      </c>
    </row>
    <row r="4406" spans="1:14" ht="54.95" hidden="1" customHeight="1" thickBot="1">
      <c r="A4406" s="23">
        <v>825</v>
      </c>
      <c r="B4406" s="250" t="s">
        <v>62</v>
      </c>
      <c r="C4406" s="251" t="s">
        <v>459</v>
      </c>
      <c r="D4406" s="252" t="s">
        <v>699</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570" t="str">
        <f>$L$20</f>
        <v>ОТЧЕТ                                    ОБЩО</v>
      </c>
      <c r="M4406" s="7" t="str">
        <f>(IF($E4530&lt;&gt;0,$M$2,IF($L4530&lt;&gt;0,$M$2,"")))</f>
        <v/>
      </c>
    </row>
    <row r="4407" spans="1:14" ht="18.75" hidden="1">
      <c r="A4407" s="23"/>
      <c r="B4407" s="258"/>
      <c r="C4407" s="259"/>
      <c r="D4407" s="260" t="s">
        <v>728</v>
      </c>
      <c r="E4407" s="1442" t="str">
        <f>$E$21</f>
        <v>(1)</v>
      </c>
      <c r="F4407" s="143" t="str">
        <f>$F$21</f>
        <v>(2)</v>
      </c>
      <c r="G4407" s="144" t="str">
        <f>$G$21</f>
        <v>(3)</v>
      </c>
      <c r="H4407" s="145" t="str">
        <f>$H$21</f>
        <v>(4)</v>
      </c>
      <c r="I4407" s="261" t="str">
        <f>$I$21</f>
        <v>(5)</v>
      </c>
      <c r="J4407" s="262" t="str">
        <f>$J$21</f>
        <v>(6)</v>
      </c>
      <c r="K4407" s="263" t="str">
        <f>$K$21</f>
        <v>(7)</v>
      </c>
      <c r="L4407" s="264" t="str">
        <f>$L$21</f>
        <v>(8)</v>
      </c>
      <c r="M4407" s="7" t="str">
        <f>(IF($E4530&lt;&gt;0,$M$2,IF($L4530&lt;&gt;0,$M$2,"")))</f>
        <v/>
      </c>
    </row>
    <row r="4408" spans="1:14" hidden="1">
      <c r="A4408" s="23"/>
      <c r="B4408" s="1439"/>
      <c r="C4408" s="1540" t="e">
        <f>VLOOKUP(D4408,OP_LIST2,2,FALSE)</f>
        <v>#N/A</v>
      </c>
      <c r="D4408" s="1445"/>
      <c r="E4408" s="389"/>
      <c r="F4408" s="1429"/>
      <c r="G4408" s="1430"/>
      <c r="H4408" s="1431"/>
      <c r="I4408" s="1429"/>
      <c r="J4408" s="1430"/>
      <c r="K4408" s="1431"/>
      <c r="L4408" s="1428"/>
      <c r="M4408" s="7" t="str">
        <f>(IF($E4530&lt;&gt;0,$M$2,IF($L4530&lt;&gt;0,$M$2,"")))</f>
        <v/>
      </c>
    </row>
    <row r="4409" spans="1:14" hidden="1">
      <c r="A4409" s="23"/>
      <c r="B4409" s="1608" t="s">
        <v>2003</v>
      </c>
      <c r="C4409" s="1446">
        <f>VLOOKUP(D4410,EBK_DEIN2,2,FALSE)</f>
        <v>5541</v>
      </c>
      <c r="D4409" s="1445" t="s">
        <v>777</v>
      </c>
      <c r="E4409" s="389"/>
      <c r="F4409" s="1432"/>
      <c r="G4409" s="1433"/>
      <c r="H4409" s="1434"/>
      <c r="I4409" s="1432"/>
      <c r="J4409" s="1433"/>
      <c r="K4409" s="1434"/>
      <c r="L4409" s="1428"/>
      <c r="M4409" s="7" t="str">
        <f>(IF($E4530&lt;&gt;0,$M$2,IF($L4530&lt;&gt;0,$M$2,"")))</f>
        <v/>
      </c>
    </row>
    <row r="4410" spans="1:14" hidden="1">
      <c r="A4410" s="23"/>
      <c r="B4410" s="1438"/>
      <c r="C4410" s="1531">
        <f>+C4409</f>
        <v>5541</v>
      </c>
      <c r="D4410" s="1440" t="s">
        <v>2004</v>
      </c>
      <c r="E4410" s="389"/>
      <c r="F4410" s="1432"/>
      <c r="G4410" s="1433"/>
      <c r="H4410" s="1434"/>
      <c r="I4410" s="1432"/>
      <c r="J4410" s="1433"/>
      <c r="K4410" s="1434"/>
      <c r="L4410" s="1428"/>
      <c r="M4410" s="7" t="str">
        <f>(IF($E4530&lt;&gt;0,$M$2,IF($L4530&lt;&gt;0,$M$2,"")))</f>
        <v/>
      </c>
    </row>
    <row r="4411" spans="1:14" hidden="1">
      <c r="A4411" s="23"/>
      <c r="B4411" s="1443"/>
      <c r="C4411" s="1441"/>
      <c r="D4411" s="1444" t="s">
        <v>700</v>
      </c>
      <c r="E4411" s="389"/>
      <c r="F4411" s="1435"/>
      <c r="G4411" s="1436"/>
      <c r="H4411" s="1437"/>
      <c r="I4411" s="1435"/>
      <c r="J4411" s="1436"/>
      <c r="K4411" s="1437"/>
      <c r="L4411" s="1428"/>
      <c r="M4411" s="7" t="str">
        <f>(IF($E4530&lt;&gt;0,$M$2,IF($L4530&lt;&gt;0,$M$2,"")))</f>
        <v/>
      </c>
    </row>
    <row r="4412" spans="1:14" hidden="1">
      <c r="A4412" s="23"/>
      <c r="B4412" s="272">
        <v>100</v>
      </c>
      <c r="C4412" s="1859" t="s">
        <v>729</v>
      </c>
      <c r="D4412" s="1860"/>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730</v>
      </c>
      <c r="E4413" s="281">
        <f>F4413+G4413+H4413</f>
        <v>0</v>
      </c>
      <c r="F4413" s="152">
        <v>0</v>
      </c>
      <c r="G4413" s="153">
        <v>0</v>
      </c>
      <c r="H4413" s="1406">
        <v>0</v>
      </c>
      <c r="I4413" s="152">
        <v>0</v>
      </c>
      <c r="J4413" s="153">
        <v>0</v>
      </c>
      <c r="K4413" s="1406">
        <v>0</v>
      </c>
      <c r="L4413" s="281">
        <f>I4413+J4413+K4413</f>
        <v>0</v>
      </c>
      <c r="M4413" s="12" t="str">
        <f t="shared" ref="M4413:M4476" si="1028">(IF($E4413&lt;&gt;0,$M$2,IF($L4413&lt;&gt;0,$M$2,"")))</f>
        <v/>
      </c>
      <c r="N4413" s="13"/>
    </row>
    <row r="4414" spans="1:14" hidden="1">
      <c r="A4414" s="10"/>
      <c r="B4414" s="278"/>
      <c r="C4414" s="285">
        <v>102</v>
      </c>
      <c r="D4414" s="286" t="s">
        <v>731</v>
      </c>
      <c r="E4414" s="287">
        <f>F4414+G4414+H4414</f>
        <v>0</v>
      </c>
      <c r="F4414" s="173">
        <v>0</v>
      </c>
      <c r="G4414" s="174">
        <v>0</v>
      </c>
      <c r="H4414" s="1409">
        <v>0</v>
      </c>
      <c r="I4414" s="173">
        <v>0</v>
      </c>
      <c r="J4414" s="174">
        <v>0</v>
      </c>
      <c r="K4414" s="1409">
        <v>0</v>
      </c>
      <c r="L4414" s="287">
        <f>I4414+J4414+K4414</f>
        <v>0</v>
      </c>
      <c r="M4414" s="12" t="str">
        <f t="shared" si="1028"/>
        <v/>
      </c>
      <c r="N4414" s="13"/>
    </row>
    <row r="4415" spans="1:14" hidden="1">
      <c r="A4415" s="10"/>
      <c r="B4415" s="272">
        <v>200</v>
      </c>
      <c r="C4415" s="1851" t="s">
        <v>732</v>
      </c>
      <c r="D4415" s="1852"/>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733</v>
      </c>
      <c r="E4416" s="281">
        <f>F4416+G4416+H4416</f>
        <v>0</v>
      </c>
      <c r="F4416" s="152">
        <v>0</v>
      </c>
      <c r="G4416" s="153">
        <v>0</v>
      </c>
      <c r="H4416" s="1406">
        <v>0</v>
      </c>
      <c r="I4416" s="152">
        <v>0</v>
      </c>
      <c r="J4416" s="153">
        <v>0</v>
      </c>
      <c r="K4416" s="1406">
        <v>0</v>
      </c>
      <c r="L4416" s="281">
        <f>I4416+J4416+K4416</f>
        <v>0</v>
      </c>
      <c r="M4416" s="12" t="str">
        <f t="shared" si="1028"/>
        <v/>
      </c>
      <c r="N4416" s="13"/>
    </row>
    <row r="4417" spans="1:14" hidden="1">
      <c r="A4417" s="10"/>
      <c r="B4417" s="292"/>
      <c r="C4417" s="293">
        <v>202</v>
      </c>
      <c r="D4417" s="294" t="s">
        <v>734</v>
      </c>
      <c r="E4417" s="295">
        <f>F4417+G4417+H4417</f>
        <v>0</v>
      </c>
      <c r="F4417" s="158">
        <v>0</v>
      </c>
      <c r="G4417" s="159">
        <v>0</v>
      </c>
      <c r="H4417" s="1408">
        <v>0</v>
      </c>
      <c r="I4417" s="158">
        <v>0</v>
      </c>
      <c r="J4417" s="159">
        <v>0</v>
      </c>
      <c r="K4417" s="1408">
        <v>0</v>
      </c>
      <c r="L4417" s="295">
        <f>I4417+J4417+K4417</f>
        <v>0</v>
      </c>
      <c r="M4417" s="12" t="str">
        <f t="shared" si="1028"/>
        <v/>
      </c>
      <c r="N4417" s="13"/>
    </row>
    <row r="4418" spans="1:14" ht="31.5" hidden="1">
      <c r="A4418" s="10"/>
      <c r="B4418" s="299"/>
      <c r="C4418" s="293">
        <v>205</v>
      </c>
      <c r="D4418" s="294" t="s">
        <v>585</v>
      </c>
      <c r="E4418" s="295">
        <f>F4418+G4418+H4418</f>
        <v>0</v>
      </c>
      <c r="F4418" s="158">
        <v>0</v>
      </c>
      <c r="G4418" s="159">
        <v>0</v>
      </c>
      <c r="H4418" s="1408">
        <v>0</v>
      </c>
      <c r="I4418" s="158">
        <v>0</v>
      </c>
      <c r="J4418" s="159">
        <v>0</v>
      </c>
      <c r="K4418" s="1408">
        <v>0</v>
      </c>
      <c r="L4418" s="295">
        <f>I4418+J4418+K4418</f>
        <v>0</v>
      </c>
      <c r="M4418" s="12" t="str">
        <f t="shared" si="1028"/>
        <v/>
      </c>
      <c r="N4418" s="13"/>
    </row>
    <row r="4419" spans="1:14" hidden="1">
      <c r="A4419" s="10"/>
      <c r="B4419" s="299"/>
      <c r="C4419" s="293">
        <v>208</v>
      </c>
      <c r="D4419" s="300" t="s">
        <v>586</v>
      </c>
      <c r="E4419" s="295">
        <f>F4419+G4419+H4419</f>
        <v>0</v>
      </c>
      <c r="F4419" s="158">
        <v>0</v>
      </c>
      <c r="G4419" s="159">
        <v>0</v>
      </c>
      <c r="H4419" s="1408">
        <v>0</v>
      </c>
      <c r="I4419" s="158">
        <v>0</v>
      </c>
      <c r="J4419" s="159">
        <v>0</v>
      </c>
      <c r="K4419" s="1408">
        <v>0</v>
      </c>
      <c r="L4419" s="295">
        <f>I4419+J4419+K4419</f>
        <v>0</v>
      </c>
      <c r="M4419" s="12" t="str">
        <f t="shared" si="1028"/>
        <v/>
      </c>
      <c r="N4419" s="13"/>
    </row>
    <row r="4420" spans="1:14" hidden="1">
      <c r="A4420" s="10"/>
      <c r="B4420" s="291"/>
      <c r="C4420" s="285">
        <v>209</v>
      </c>
      <c r="D4420" s="301" t="s">
        <v>587</v>
      </c>
      <c r="E4420" s="287">
        <f>F4420+G4420+H4420</f>
        <v>0</v>
      </c>
      <c r="F4420" s="173">
        <v>0</v>
      </c>
      <c r="G4420" s="174">
        <v>0</v>
      </c>
      <c r="H4420" s="1409">
        <v>0</v>
      </c>
      <c r="I4420" s="173">
        <v>0</v>
      </c>
      <c r="J4420" s="174">
        <v>0</v>
      </c>
      <c r="K4420" s="1409">
        <v>0</v>
      </c>
      <c r="L4420" s="287">
        <f>I4420+J4420+K4420</f>
        <v>0</v>
      </c>
      <c r="M4420" s="12" t="str">
        <f t="shared" si="1028"/>
        <v/>
      </c>
      <c r="N4420" s="13"/>
    </row>
    <row r="4421" spans="1:14" hidden="1">
      <c r="A4421" s="10"/>
      <c r="B4421" s="272">
        <v>500</v>
      </c>
      <c r="C4421" s="1861" t="s">
        <v>188</v>
      </c>
      <c r="D4421" s="1862"/>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v>0</v>
      </c>
      <c r="G4422" s="153">
        <v>0</v>
      </c>
      <c r="H4422" s="1406">
        <v>0</v>
      </c>
      <c r="I4422" s="152">
        <v>0</v>
      </c>
      <c r="J4422" s="153">
        <v>0</v>
      </c>
      <c r="K4422" s="1406">
        <v>0</v>
      </c>
      <c r="L4422" s="281">
        <f t="shared" ref="L4422:L4429" si="1032">I4422+J4422+K4422</f>
        <v>0</v>
      </c>
      <c r="M4422" s="12" t="str">
        <f t="shared" si="1028"/>
        <v/>
      </c>
      <c r="N4422" s="13"/>
    </row>
    <row r="4423" spans="1:14" hidden="1">
      <c r="A4423" s="10"/>
      <c r="B4423" s="291"/>
      <c r="C4423" s="304">
        <v>552</v>
      </c>
      <c r="D4423" s="305" t="s">
        <v>893</v>
      </c>
      <c r="E4423" s="295">
        <f t="shared" si="1031"/>
        <v>0</v>
      </c>
      <c r="F4423" s="158">
        <v>0</v>
      </c>
      <c r="G4423" s="159">
        <v>0</v>
      </c>
      <c r="H4423" s="1408">
        <v>0</v>
      </c>
      <c r="I4423" s="158">
        <v>0</v>
      </c>
      <c r="J4423" s="159">
        <v>0</v>
      </c>
      <c r="K4423" s="1408">
        <v>0</v>
      </c>
      <c r="L4423" s="295">
        <f t="shared" si="1032"/>
        <v>0</v>
      </c>
      <c r="M4423" s="12" t="str">
        <f t="shared" si="1028"/>
        <v/>
      </c>
      <c r="N4423" s="13"/>
    </row>
    <row r="4424" spans="1:14" hidden="1">
      <c r="A4424" s="10"/>
      <c r="B4424" s="306"/>
      <c r="C4424" s="304">
        <v>558</v>
      </c>
      <c r="D4424" s="307" t="s">
        <v>855</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v>0</v>
      </c>
      <c r="G4425" s="159">
        <v>0</v>
      </c>
      <c r="H4425" s="1408">
        <v>0</v>
      </c>
      <c r="I4425" s="158">
        <v>0</v>
      </c>
      <c r="J4425" s="159">
        <v>0</v>
      </c>
      <c r="K4425" s="1408">
        <v>0</v>
      </c>
      <c r="L4425" s="295">
        <f t="shared" si="1032"/>
        <v>0</v>
      </c>
      <c r="M4425" s="12" t="str">
        <f t="shared" si="1028"/>
        <v/>
      </c>
      <c r="N4425" s="13"/>
    </row>
    <row r="4426" spans="1:14" hidden="1">
      <c r="A4426" s="10"/>
      <c r="B4426" s="306"/>
      <c r="C4426" s="304">
        <v>580</v>
      </c>
      <c r="D4426" s="305" t="s">
        <v>191</v>
      </c>
      <c r="E4426" s="295">
        <f t="shared" si="1031"/>
        <v>0</v>
      </c>
      <c r="F4426" s="158">
        <v>0</v>
      </c>
      <c r="G4426" s="159">
        <v>0</v>
      </c>
      <c r="H4426" s="1408">
        <v>0</v>
      </c>
      <c r="I4426" s="158">
        <v>0</v>
      </c>
      <c r="J4426" s="159">
        <v>0</v>
      </c>
      <c r="K4426" s="1408">
        <v>0</v>
      </c>
      <c r="L4426" s="295">
        <f t="shared" si="1032"/>
        <v>0</v>
      </c>
      <c r="M4426" s="12" t="str">
        <f t="shared" si="1028"/>
        <v/>
      </c>
      <c r="N4426" s="13"/>
    </row>
    <row r="4427" spans="1:14" hidden="1">
      <c r="A4427" s="10"/>
      <c r="B4427" s="291"/>
      <c r="C4427" s="304">
        <v>588</v>
      </c>
      <c r="D4427" s="305" t="s">
        <v>857</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863" t="s">
        <v>193</v>
      </c>
      <c r="D4429" s="1864"/>
      <c r="E4429" s="310">
        <f t="shared" si="1031"/>
        <v>0</v>
      </c>
      <c r="F4429" s="1410"/>
      <c r="G4429" s="1411"/>
      <c r="H4429" s="1412"/>
      <c r="I4429" s="1410"/>
      <c r="J4429" s="1411"/>
      <c r="K4429" s="1412"/>
      <c r="L4429" s="310">
        <f t="shared" si="1032"/>
        <v>0</v>
      </c>
      <c r="M4429" s="12" t="str">
        <f t="shared" si="1028"/>
        <v/>
      </c>
      <c r="N4429" s="13"/>
    </row>
    <row r="4430" spans="1:14" hidden="1">
      <c r="A4430" s="23">
        <v>10</v>
      </c>
      <c r="B4430" s="272">
        <v>1000</v>
      </c>
      <c r="C4430" s="1851" t="s">
        <v>194</v>
      </c>
      <c r="D4430" s="1852"/>
      <c r="E4430" s="310">
        <f t="shared" ref="E4430:L4430" si="1033">SUM(E4431:E4447)</f>
        <v>0</v>
      </c>
      <c r="F4430" s="274">
        <f t="shared" si="1033"/>
        <v>0</v>
      </c>
      <c r="G4430" s="275">
        <f t="shared" si="1033"/>
        <v>0</v>
      </c>
      <c r="H4430" s="276">
        <f>SUM(H4431:H4447)</f>
        <v>0</v>
      </c>
      <c r="I4430" s="274">
        <f t="shared" si="1033"/>
        <v>0</v>
      </c>
      <c r="J4430" s="275">
        <f t="shared" si="1033"/>
        <v>0</v>
      </c>
      <c r="K4430" s="276">
        <f t="shared" si="1033"/>
        <v>0</v>
      </c>
      <c r="L4430" s="310">
        <f t="shared" si="1033"/>
        <v>0</v>
      </c>
      <c r="M4430" s="12" t="str">
        <f t="shared" si="1028"/>
        <v/>
      </c>
      <c r="N4430" s="13"/>
    </row>
    <row r="4431" spans="1:14" hidden="1">
      <c r="A4431" s="23">
        <v>15</v>
      </c>
      <c r="B4431" s="292"/>
      <c r="C4431" s="279">
        <v>1011</v>
      </c>
      <c r="D4431" s="311" t="s">
        <v>195</v>
      </c>
      <c r="E4431" s="281">
        <f t="shared" ref="E4431:E4447" si="1034">F4431+G4431+H4431</f>
        <v>0</v>
      </c>
      <c r="F4431" s="152">
        <v>0</v>
      </c>
      <c r="G4431" s="153">
        <v>0</v>
      </c>
      <c r="H4431" s="1406">
        <v>0</v>
      </c>
      <c r="I4431" s="152">
        <v>0</v>
      </c>
      <c r="J4431" s="153">
        <v>0</v>
      </c>
      <c r="K4431" s="1406">
        <v>0</v>
      </c>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v>0</v>
      </c>
      <c r="G4432" s="159">
        <v>0</v>
      </c>
      <c r="H4432" s="1408">
        <v>0</v>
      </c>
      <c r="I4432" s="158">
        <v>0</v>
      </c>
      <c r="J4432" s="159">
        <v>0</v>
      </c>
      <c r="K4432" s="1408">
        <v>0</v>
      </c>
      <c r="L4432" s="295">
        <f t="shared" si="1035"/>
        <v>0</v>
      </c>
      <c r="M4432" s="12" t="str">
        <f t="shared" si="1028"/>
        <v/>
      </c>
      <c r="N4432" s="13"/>
    </row>
    <row r="4433" spans="1:14" hidden="1">
      <c r="A4433" s="23">
        <v>40</v>
      </c>
      <c r="B4433" s="292"/>
      <c r="C4433" s="293">
        <v>1013</v>
      </c>
      <c r="D4433" s="294" t="s">
        <v>197</v>
      </c>
      <c r="E4433" s="295">
        <f t="shared" si="1034"/>
        <v>0</v>
      </c>
      <c r="F4433" s="158">
        <v>0</v>
      </c>
      <c r="G4433" s="159">
        <v>0</v>
      </c>
      <c r="H4433" s="1408">
        <v>0</v>
      </c>
      <c r="I4433" s="158">
        <v>0</v>
      </c>
      <c r="J4433" s="159">
        <v>0</v>
      </c>
      <c r="K4433" s="1408">
        <v>0</v>
      </c>
      <c r="L4433" s="295">
        <f t="shared" si="1035"/>
        <v>0</v>
      </c>
      <c r="M4433" s="12" t="str">
        <f t="shared" si="1028"/>
        <v/>
      </c>
      <c r="N4433" s="13"/>
    </row>
    <row r="4434" spans="1:14" hidden="1">
      <c r="A4434" s="23">
        <v>45</v>
      </c>
      <c r="B4434" s="292"/>
      <c r="C4434" s="293">
        <v>1014</v>
      </c>
      <c r="D4434" s="294" t="s">
        <v>198</v>
      </c>
      <c r="E4434" s="295">
        <f t="shared" si="1034"/>
        <v>0</v>
      </c>
      <c r="F4434" s="158">
        <v>0</v>
      </c>
      <c r="G4434" s="159">
        <v>0</v>
      </c>
      <c r="H4434" s="1408">
        <v>0</v>
      </c>
      <c r="I4434" s="158">
        <v>0</v>
      </c>
      <c r="J4434" s="159">
        <v>0</v>
      </c>
      <c r="K4434" s="1408">
        <v>0</v>
      </c>
      <c r="L4434" s="295">
        <f t="shared" si="1035"/>
        <v>0</v>
      </c>
      <c r="M4434" s="12" t="str">
        <f t="shared" si="1028"/>
        <v/>
      </c>
      <c r="N4434" s="13"/>
    </row>
    <row r="4435" spans="1:14" hidden="1">
      <c r="A4435" s="23">
        <v>50</v>
      </c>
      <c r="B4435" s="292"/>
      <c r="C4435" s="293">
        <v>1015</v>
      </c>
      <c r="D4435" s="294" t="s">
        <v>199</v>
      </c>
      <c r="E4435" s="295">
        <f t="shared" si="1034"/>
        <v>0</v>
      </c>
      <c r="F4435" s="158">
        <v>0</v>
      </c>
      <c r="G4435" s="159">
        <v>0</v>
      </c>
      <c r="H4435" s="1408">
        <v>0</v>
      </c>
      <c r="I4435" s="158">
        <v>0</v>
      </c>
      <c r="J4435" s="159">
        <v>0</v>
      </c>
      <c r="K4435" s="1408">
        <v>0</v>
      </c>
      <c r="L4435" s="295">
        <f t="shared" si="1035"/>
        <v>0</v>
      </c>
      <c r="M4435" s="12" t="str">
        <f t="shared" si="1028"/>
        <v/>
      </c>
      <c r="N4435" s="13"/>
    </row>
    <row r="4436" spans="1:14" hidden="1">
      <c r="A4436" s="23">
        <v>55</v>
      </c>
      <c r="B4436" s="292"/>
      <c r="C4436" s="312">
        <v>1016</v>
      </c>
      <c r="D4436" s="313" t="s">
        <v>200</v>
      </c>
      <c r="E4436" s="314">
        <f t="shared" si="1034"/>
        <v>0</v>
      </c>
      <c r="F4436" s="164">
        <v>0</v>
      </c>
      <c r="G4436" s="165">
        <v>0</v>
      </c>
      <c r="H4436" s="1407">
        <v>0</v>
      </c>
      <c r="I4436" s="164">
        <v>0</v>
      </c>
      <c r="J4436" s="165">
        <v>0</v>
      </c>
      <c r="K4436" s="1407">
        <v>0</v>
      </c>
      <c r="L4436" s="314">
        <f t="shared" si="1035"/>
        <v>0</v>
      </c>
      <c r="M4436" s="12" t="str">
        <f t="shared" si="1028"/>
        <v/>
      </c>
      <c r="N4436" s="13"/>
    </row>
    <row r="4437" spans="1:14" hidden="1">
      <c r="A4437" s="23">
        <v>60</v>
      </c>
      <c r="B4437" s="278"/>
      <c r="C4437" s="318">
        <v>1020</v>
      </c>
      <c r="D4437" s="319" t="s">
        <v>201</v>
      </c>
      <c r="E4437" s="320">
        <f t="shared" si="1034"/>
        <v>0</v>
      </c>
      <c r="F4437" s="450">
        <v>0</v>
      </c>
      <c r="G4437" s="451">
        <v>0</v>
      </c>
      <c r="H4437" s="1416">
        <v>0</v>
      </c>
      <c r="I4437" s="450">
        <v>0</v>
      </c>
      <c r="J4437" s="451">
        <v>0</v>
      </c>
      <c r="K4437" s="1416">
        <v>0</v>
      </c>
      <c r="L4437" s="320">
        <f t="shared" si="1035"/>
        <v>0</v>
      </c>
      <c r="M4437" s="12" t="str">
        <f t="shared" si="1028"/>
        <v/>
      </c>
      <c r="N4437" s="13"/>
    </row>
    <row r="4438" spans="1:14" hidden="1">
      <c r="A4438" s="22">
        <v>65</v>
      </c>
      <c r="B4438" s="292"/>
      <c r="C4438" s="324">
        <v>1030</v>
      </c>
      <c r="D4438" s="325" t="s">
        <v>202</v>
      </c>
      <c r="E4438" s="326">
        <f t="shared" si="1034"/>
        <v>0</v>
      </c>
      <c r="F4438" s="445">
        <v>0</v>
      </c>
      <c r="G4438" s="446">
        <v>0</v>
      </c>
      <c r="H4438" s="1413">
        <v>0</v>
      </c>
      <c r="I4438" s="445">
        <v>0</v>
      </c>
      <c r="J4438" s="446">
        <v>0</v>
      </c>
      <c r="K4438" s="1413">
        <v>0</v>
      </c>
      <c r="L4438" s="326">
        <f t="shared" si="1035"/>
        <v>0</v>
      </c>
      <c r="M4438" s="12" t="str">
        <f t="shared" si="1028"/>
        <v/>
      </c>
      <c r="N4438" s="13"/>
    </row>
    <row r="4439" spans="1:14" hidden="1">
      <c r="A4439" s="23">
        <v>70</v>
      </c>
      <c r="B4439" s="292"/>
      <c r="C4439" s="318">
        <v>1051</v>
      </c>
      <c r="D4439" s="331" t="s">
        <v>203</v>
      </c>
      <c r="E4439" s="320">
        <f t="shared" si="1034"/>
        <v>0</v>
      </c>
      <c r="F4439" s="450">
        <v>0</v>
      </c>
      <c r="G4439" s="451">
        <v>0</v>
      </c>
      <c r="H4439" s="1416">
        <v>0</v>
      </c>
      <c r="I4439" s="450">
        <v>0</v>
      </c>
      <c r="J4439" s="451">
        <v>0</v>
      </c>
      <c r="K4439" s="1416">
        <v>0</v>
      </c>
      <c r="L4439" s="320">
        <f t="shared" si="1035"/>
        <v>0</v>
      </c>
      <c r="M4439" s="12" t="str">
        <f t="shared" si="1028"/>
        <v/>
      </c>
      <c r="N4439" s="13"/>
    </row>
    <row r="4440" spans="1:14" hidden="1">
      <c r="A4440" s="23">
        <v>75</v>
      </c>
      <c r="B4440" s="292"/>
      <c r="C4440" s="293">
        <v>1052</v>
      </c>
      <c r="D4440" s="294" t="s">
        <v>204</v>
      </c>
      <c r="E4440" s="295">
        <f t="shared" si="1034"/>
        <v>0</v>
      </c>
      <c r="F4440" s="158">
        <v>0</v>
      </c>
      <c r="G4440" s="159"/>
      <c r="H4440" s="1408"/>
      <c r="I4440" s="158">
        <v>0</v>
      </c>
      <c r="J4440" s="159"/>
      <c r="K4440" s="1408"/>
      <c r="L4440" s="295">
        <f t="shared" si="1035"/>
        <v>0</v>
      </c>
      <c r="M4440" s="12" t="str">
        <f t="shared" si="1028"/>
        <v/>
      </c>
      <c r="N4440" s="13"/>
    </row>
    <row r="4441" spans="1:14" hidden="1">
      <c r="A4441" s="23">
        <v>80</v>
      </c>
      <c r="B4441" s="292"/>
      <c r="C4441" s="324">
        <v>1053</v>
      </c>
      <c r="D4441" s="325" t="s">
        <v>858</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v>0</v>
      </c>
      <c r="G4442" s="451">
        <v>0</v>
      </c>
      <c r="H4442" s="1416">
        <v>0</v>
      </c>
      <c r="I4442" s="450">
        <v>0</v>
      </c>
      <c r="J4442" s="451">
        <v>0</v>
      </c>
      <c r="K4442" s="1416">
        <v>0</v>
      </c>
      <c r="L4442" s="320">
        <f t="shared" si="1035"/>
        <v>0</v>
      </c>
      <c r="M4442" s="12" t="str">
        <f t="shared" si="1028"/>
        <v/>
      </c>
      <c r="N4442" s="13"/>
    </row>
    <row r="4443" spans="1:14" hidden="1">
      <c r="A4443" s="23">
        <v>85</v>
      </c>
      <c r="B4443" s="292"/>
      <c r="C4443" s="324">
        <v>1063</v>
      </c>
      <c r="D4443" s="332" t="s">
        <v>786</v>
      </c>
      <c r="E4443" s="326">
        <f t="shared" si="1034"/>
        <v>0</v>
      </c>
      <c r="F4443" s="445">
        <v>0</v>
      </c>
      <c r="G4443" s="446">
        <v>0</v>
      </c>
      <c r="H4443" s="1413">
        <v>0</v>
      </c>
      <c r="I4443" s="445">
        <v>0</v>
      </c>
      <c r="J4443" s="446">
        <v>0</v>
      </c>
      <c r="K4443" s="1413">
        <v>0</v>
      </c>
      <c r="L4443" s="326">
        <f t="shared" si="1035"/>
        <v>0</v>
      </c>
      <c r="M4443" s="12" t="str">
        <f t="shared" si="1028"/>
        <v/>
      </c>
      <c r="N4443" s="13"/>
    </row>
    <row r="4444" spans="1:14" hidden="1">
      <c r="A4444" s="23">
        <v>90</v>
      </c>
      <c r="B4444" s="292"/>
      <c r="C4444" s="333">
        <v>1069</v>
      </c>
      <c r="D4444" s="334" t="s">
        <v>206</v>
      </c>
      <c r="E4444" s="335">
        <f t="shared" si="1034"/>
        <v>0</v>
      </c>
      <c r="F4444" s="589">
        <v>0</v>
      </c>
      <c r="G4444" s="590">
        <v>0</v>
      </c>
      <c r="H4444" s="1415">
        <v>0</v>
      </c>
      <c r="I4444" s="589">
        <v>0</v>
      </c>
      <c r="J4444" s="590">
        <v>0</v>
      </c>
      <c r="K4444" s="1415">
        <v>0</v>
      </c>
      <c r="L4444" s="335">
        <f t="shared" si="1035"/>
        <v>0</v>
      </c>
      <c r="M4444" s="12" t="str">
        <f t="shared" si="1028"/>
        <v/>
      </c>
      <c r="N4444" s="13"/>
    </row>
    <row r="4445" spans="1:14" hidden="1">
      <c r="A4445" s="23">
        <v>90</v>
      </c>
      <c r="B4445" s="278"/>
      <c r="C4445" s="318">
        <v>1091</v>
      </c>
      <c r="D4445" s="331" t="s">
        <v>894</v>
      </c>
      <c r="E4445" s="320">
        <f t="shared" si="1034"/>
        <v>0</v>
      </c>
      <c r="F4445" s="450">
        <v>0</v>
      </c>
      <c r="G4445" s="451">
        <v>0</v>
      </c>
      <c r="H4445" s="1416">
        <v>0</v>
      </c>
      <c r="I4445" s="450">
        <v>0</v>
      </c>
      <c r="J4445" s="451">
        <v>0</v>
      </c>
      <c r="K4445" s="1416">
        <v>0</v>
      </c>
      <c r="L4445" s="320">
        <f t="shared" si="1035"/>
        <v>0</v>
      </c>
      <c r="M4445" s="12" t="str">
        <f t="shared" si="1028"/>
        <v/>
      </c>
      <c r="N4445" s="13"/>
    </row>
    <row r="4446" spans="1:14" hidden="1">
      <c r="A4446" s="22">
        <v>115</v>
      </c>
      <c r="B4446" s="292"/>
      <c r="C4446" s="293">
        <v>1092</v>
      </c>
      <c r="D4446" s="294" t="s">
        <v>298</v>
      </c>
      <c r="E4446" s="295">
        <f t="shared" si="1034"/>
        <v>0</v>
      </c>
      <c r="F4446" s="158">
        <v>0</v>
      </c>
      <c r="G4446" s="159">
        <v>0</v>
      </c>
      <c r="H4446" s="1408">
        <v>0</v>
      </c>
      <c r="I4446" s="158">
        <v>0</v>
      </c>
      <c r="J4446" s="159">
        <v>0</v>
      </c>
      <c r="K4446" s="1408">
        <v>0</v>
      </c>
      <c r="L4446" s="295">
        <f t="shared" si="1035"/>
        <v>0</v>
      </c>
      <c r="M4446" s="12" t="str">
        <f t="shared" si="1028"/>
        <v/>
      </c>
      <c r="N4446" s="13"/>
    </row>
    <row r="4447" spans="1:14" hidden="1">
      <c r="A4447" s="22">
        <v>125</v>
      </c>
      <c r="B4447" s="292"/>
      <c r="C4447" s="285">
        <v>1098</v>
      </c>
      <c r="D4447" s="339" t="s">
        <v>207</v>
      </c>
      <c r="E4447" s="287">
        <f t="shared" si="1034"/>
        <v>0</v>
      </c>
      <c r="F4447" s="173">
        <v>0</v>
      </c>
      <c r="G4447" s="174">
        <v>0</v>
      </c>
      <c r="H4447" s="1409">
        <v>0</v>
      </c>
      <c r="I4447" s="173">
        <v>0</v>
      </c>
      <c r="J4447" s="174">
        <v>0</v>
      </c>
      <c r="K4447" s="1409">
        <v>0</v>
      </c>
      <c r="L4447" s="287">
        <f t="shared" si="1035"/>
        <v>0</v>
      </c>
      <c r="M4447" s="12" t="str">
        <f t="shared" si="1028"/>
        <v/>
      </c>
      <c r="N4447" s="13"/>
    </row>
    <row r="4448" spans="1:14" hidden="1">
      <c r="A4448" s="23">
        <v>130</v>
      </c>
      <c r="B4448" s="272">
        <v>1900</v>
      </c>
      <c r="C4448" s="1845" t="s">
        <v>265</v>
      </c>
      <c r="D4448" s="1846"/>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895</v>
      </c>
      <c r="E4449" s="281">
        <f>F4449+G4449+H4449</f>
        <v>0</v>
      </c>
      <c r="F4449" s="152">
        <v>0</v>
      </c>
      <c r="G4449" s="153">
        <v>0</v>
      </c>
      <c r="H4449" s="1406">
        <v>0</v>
      </c>
      <c r="I4449" s="152">
        <v>0</v>
      </c>
      <c r="J4449" s="153">
        <v>0</v>
      </c>
      <c r="K4449" s="1406">
        <v>0</v>
      </c>
      <c r="L4449" s="281">
        <f>I4449+J4449+K4449</f>
        <v>0</v>
      </c>
      <c r="M4449" s="12" t="str">
        <f t="shared" si="1028"/>
        <v/>
      </c>
      <c r="N4449" s="13"/>
    </row>
    <row r="4450" spans="1:14" hidden="1">
      <c r="A4450" s="23">
        <v>140</v>
      </c>
      <c r="B4450" s="341"/>
      <c r="C4450" s="293">
        <v>1981</v>
      </c>
      <c r="D4450" s="342" t="s">
        <v>896</v>
      </c>
      <c r="E4450" s="295">
        <f>F4450+G4450+H4450</f>
        <v>0</v>
      </c>
      <c r="F4450" s="158">
        <v>0</v>
      </c>
      <c r="G4450" s="159">
        <v>0</v>
      </c>
      <c r="H4450" s="1408">
        <v>0</v>
      </c>
      <c r="I4450" s="158">
        <v>0</v>
      </c>
      <c r="J4450" s="159">
        <v>0</v>
      </c>
      <c r="K4450" s="1408">
        <v>0</v>
      </c>
      <c r="L4450" s="295">
        <f>I4450+J4450+K4450</f>
        <v>0</v>
      </c>
      <c r="M4450" s="12" t="str">
        <f t="shared" si="1028"/>
        <v/>
      </c>
      <c r="N4450" s="13"/>
    </row>
    <row r="4451" spans="1:14" hidden="1">
      <c r="A4451" s="23">
        <v>145</v>
      </c>
      <c r="B4451" s="292"/>
      <c r="C4451" s="285">
        <v>1991</v>
      </c>
      <c r="D4451" s="343" t="s">
        <v>897</v>
      </c>
      <c r="E4451" s="287">
        <f>F4451+G4451+H4451</f>
        <v>0</v>
      </c>
      <c r="F4451" s="173"/>
      <c r="G4451" s="174">
        <v>0</v>
      </c>
      <c r="H4451" s="1409">
        <v>0</v>
      </c>
      <c r="I4451" s="173"/>
      <c r="J4451" s="174">
        <v>0</v>
      </c>
      <c r="K4451" s="1409">
        <v>0</v>
      </c>
      <c r="L4451" s="287">
        <f>I4451+J4451+K4451</f>
        <v>0</v>
      </c>
      <c r="M4451" s="12" t="str">
        <f t="shared" si="1028"/>
        <v/>
      </c>
      <c r="N4451" s="13"/>
    </row>
    <row r="4452" spans="1:14" hidden="1">
      <c r="A4452" s="23">
        <v>150</v>
      </c>
      <c r="B4452" s="272">
        <v>2100</v>
      </c>
      <c r="C4452" s="1845" t="s">
        <v>707</v>
      </c>
      <c r="D4452" s="1846"/>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v>0</v>
      </c>
      <c r="G4453" s="153">
        <v>0</v>
      </c>
      <c r="H4453" s="1406">
        <v>0</v>
      </c>
      <c r="I4453" s="152">
        <v>0</v>
      </c>
      <c r="J4453" s="153">
        <v>0</v>
      </c>
      <c r="K4453" s="1406">
        <v>0</v>
      </c>
      <c r="L4453" s="281">
        <f>I4453+J4453+K4453</f>
        <v>0</v>
      </c>
      <c r="M4453" s="12" t="str">
        <f t="shared" si="1028"/>
        <v/>
      </c>
      <c r="N4453" s="13"/>
    </row>
    <row r="4454" spans="1:14" hidden="1">
      <c r="A4454" s="23">
        <v>160</v>
      </c>
      <c r="B4454" s="341"/>
      <c r="C4454" s="293">
        <v>2120</v>
      </c>
      <c r="D4454" s="300" t="s">
        <v>209</v>
      </c>
      <c r="E4454" s="295">
        <f>F4454+G4454+H4454</f>
        <v>0</v>
      </c>
      <c r="F4454" s="158">
        <v>0</v>
      </c>
      <c r="G4454" s="159">
        <v>0</v>
      </c>
      <c r="H4454" s="1408">
        <v>0</v>
      </c>
      <c r="I4454" s="158">
        <v>0</v>
      </c>
      <c r="J4454" s="159">
        <v>0</v>
      </c>
      <c r="K4454" s="1408">
        <v>0</v>
      </c>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v>0</v>
      </c>
      <c r="G4457" s="174">
        <v>0</v>
      </c>
      <c r="H4457" s="1409">
        <v>0</v>
      </c>
      <c r="I4457" s="173">
        <v>0</v>
      </c>
      <c r="J4457" s="174">
        <v>0</v>
      </c>
      <c r="K4457" s="1409">
        <v>0</v>
      </c>
      <c r="L4457" s="287">
        <f>I4457+J4457+K4457</f>
        <v>0</v>
      </c>
      <c r="M4457" s="12" t="str">
        <f t="shared" si="1028"/>
        <v/>
      </c>
      <c r="N4457" s="13"/>
    </row>
    <row r="4458" spans="1:14" hidden="1">
      <c r="A4458" s="23">
        <v>185</v>
      </c>
      <c r="B4458" s="272">
        <v>2200</v>
      </c>
      <c r="C4458" s="1845" t="s">
        <v>213</v>
      </c>
      <c r="D4458" s="1846"/>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299</v>
      </c>
      <c r="E4459" s="281">
        <f>F4459+G4459+H4459</f>
        <v>0</v>
      </c>
      <c r="F4459" s="152">
        <v>0</v>
      </c>
      <c r="G4459" s="153">
        <v>0</v>
      </c>
      <c r="H4459" s="1406">
        <v>0</v>
      </c>
      <c r="I4459" s="152">
        <v>0</v>
      </c>
      <c r="J4459" s="153">
        <v>0</v>
      </c>
      <c r="K4459" s="1406">
        <v>0</v>
      </c>
      <c r="L4459" s="281">
        <f>I4459+J4459+K4459</f>
        <v>0</v>
      </c>
      <c r="M4459" s="12" t="str">
        <f t="shared" si="1028"/>
        <v/>
      </c>
      <c r="N4459" s="13"/>
    </row>
    <row r="4460" spans="1:14" hidden="1">
      <c r="A4460" s="23">
        <v>200</v>
      </c>
      <c r="B4460" s="292"/>
      <c r="C4460" s="285">
        <v>2224</v>
      </c>
      <c r="D4460" s="286" t="s">
        <v>214</v>
      </c>
      <c r="E4460" s="287">
        <f>F4460+G4460+H4460</f>
        <v>0</v>
      </c>
      <c r="F4460" s="173">
        <v>0</v>
      </c>
      <c r="G4460" s="174">
        <v>0</v>
      </c>
      <c r="H4460" s="1409">
        <v>0</v>
      </c>
      <c r="I4460" s="173">
        <v>0</v>
      </c>
      <c r="J4460" s="174">
        <v>0</v>
      </c>
      <c r="K4460" s="1409">
        <v>0</v>
      </c>
      <c r="L4460" s="287">
        <f>I4460+J4460+K4460</f>
        <v>0</v>
      </c>
      <c r="M4460" s="12" t="str">
        <f t="shared" si="1028"/>
        <v/>
      </c>
      <c r="N4460" s="13"/>
    </row>
    <row r="4461" spans="1:14" hidden="1">
      <c r="A4461" s="23">
        <v>200</v>
      </c>
      <c r="B4461" s="272">
        <v>2500</v>
      </c>
      <c r="C4461" s="1845" t="s">
        <v>215</v>
      </c>
      <c r="D4461" s="1846"/>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849" t="s">
        <v>216</v>
      </c>
      <c r="D4462" s="1850"/>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849" t="s">
        <v>217</v>
      </c>
      <c r="D4463" s="1850"/>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849" t="s">
        <v>1643</v>
      </c>
      <c r="D4464" s="1850"/>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2078</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2079</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2080</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845" t="s">
        <v>218</v>
      </c>
      <c r="D4468" s="1846"/>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1935</v>
      </c>
      <c r="E4469" s="281">
        <f>F4469+G4469+H4469</f>
        <v>0</v>
      </c>
      <c r="F4469" s="152">
        <v>0</v>
      </c>
      <c r="G4469" s="153"/>
      <c r="H4469" s="1406"/>
      <c r="I4469" s="152">
        <v>0</v>
      </c>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1954</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1985</v>
      </c>
      <c r="D4477" s="1759"/>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701</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2081</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1996</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845" t="s">
        <v>227</v>
      </c>
      <c r="D4483" s="1846"/>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845" t="s">
        <v>228</v>
      </c>
      <c r="D4484" s="1846"/>
      <c r="E4484" s="310">
        <f t="shared" si="1045"/>
        <v>0</v>
      </c>
      <c r="F4484" s="1410">
        <v>0</v>
      </c>
      <c r="G4484" s="1411">
        <v>0</v>
      </c>
      <c r="H4484" s="1412">
        <v>0</v>
      </c>
      <c r="I4484" s="1410">
        <v>0</v>
      </c>
      <c r="J4484" s="1411">
        <v>0</v>
      </c>
      <c r="K4484" s="1412">
        <v>0</v>
      </c>
      <c r="L4484" s="310">
        <f t="shared" si="1046"/>
        <v>0</v>
      </c>
      <c r="M4484" s="12" t="str">
        <f t="shared" si="1044"/>
        <v/>
      </c>
      <c r="N4484" s="13"/>
    </row>
    <row r="4485" spans="1:14" hidden="1">
      <c r="A4485" s="22">
        <v>350</v>
      </c>
      <c r="B4485" s="272">
        <v>4100</v>
      </c>
      <c r="C4485" s="1845" t="s">
        <v>229</v>
      </c>
      <c r="D4485" s="1846"/>
      <c r="E4485" s="310">
        <f t="shared" si="1045"/>
        <v>0</v>
      </c>
      <c r="F4485" s="1459">
        <v>0</v>
      </c>
      <c r="G4485" s="1459">
        <v>0</v>
      </c>
      <c r="H4485" s="1460">
        <v>0</v>
      </c>
      <c r="I4485" s="1606">
        <v>0</v>
      </c>
      <c r="J4485" s="1459">
        <v>0</v>
      </c>
      <c r="K4485" s="1459">
        <v>0</v>
      </c>
      <c r="L4485" s="310">
        <f t="shared" si="1046"/>
        <v>0</v>
      </c>
      <c r="M4485" s="12" t="str">
        <f t="shared" si="1044"/>
        <v/>
      </c>
      <c r="N4485" s="13"/>
    </row>
    <row r="4486" spans="1:14" hidden="1">
      <c r="A4486" s="23">
        <v>355</v>
      </c>
      <c r="B4486" s="272">
        <v>4200</v>
      </c>
      <c r="C4486" s="1845" t="s">
        <v>230</v>
      </c>
      <c r="D4486" s="1846"/>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v>0</v>
      </c>
      <c r="G4489" s="159">
        <v>0</v>
      </c>
      <c r="H4489" s="1408">
        <v>0</v>
      </c>
      <c r="I4489" s="158">
        <v>0</v>
      </c>
      <c r="J4489" s="159">
        <v>0</v>
      </c>
      <c r="K4489" s="1408">
        <v>0</v>
      </c>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v>0</v>
      </c>
      <c r="G4492" s="174">
        <v>0</v>
      </c>
      <c r="H4492" s="1409">
        <v>0</v>
      </c>
      <c r="I4492" s="173">
        <v>0</v>
      </c>
      <c r="J4492" s="174">
        <v>0</v>
      </c>
      <c r="K4492" s="1409">
        <v>0</v>
      </c>
      <c r="L4492" s="287">
        <f t="shared" si="1049"/>
        <v>0</v>
      </c>
      <c r="M4492" s="12" t="str">
        <f t="shared" si="1044"/>
        <v/>
      </c>
      <c r="N4492" s="13"/>
    </row>
    <row r="4493" spans="1:14" hidden="1">
      <c r="A4493" s="23">
        <v>395</v>
      </c>
      <c r="B4493" s="272">
        <v>4300</v>
      </c>
      <c r="C4493" s="1845" t="s">
        <v>1644</v>
      </c>
      <c r="D4493" s="1846"/>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v>0</v>
      </c>
      <c r="G4494" s="153">
        <v>0</v>
      </c>
      <c r="H4494" s="1406">
        <v>0</v>
      </c>
      <c r="I4494" s="152">
        <v>0</v>
      </c>
      <c r="J4494" s="153">
        <v>0</v>
      </c>
      <c r="K4494" s="1406">
        <v>0</v>
      </c>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845" t="s">
        <v>1641</v>
      </c>
      <c r="D4497" s="1846"/>
      <c r="E4497" s="310">
        <f t="shared" si="1051"/>
        <v>0</v>
      </c>
      <c r="F4497" s="1410">
        <v>0</v>
      </c>
      <c r="G4497" s="1411">
        <v>0</v>
      </c>
      <c r="H4497" s="1412">
        <v>0</v>
      </c>
      <c r="I4497" s="1410">
        <v>0</v>
      </c>
      <c r="J4497" s="1411">
        <v>0</v>
      </c>
      <c r="K4497" s="1412">
        <v>0</v>
      </c>
      <c r="L4497" s="310">
        <f t="shared" si="1052"/>
        <v>0</v>
      </c>
      <c r="M4497" s="12" t="str">
        <f t="shared" si="1044"/>
        <v/>
      </c>
      <c r="N4497" s="13"/>
    </row>
    <row r="4498" spans="1:14" hidden="1">
      <c r="A4498" s="14">
        <v>401</v>
      </c>
      <c r="B4498" s="272">
        <v>4500</v>
      </c>
      <c r="C4498" s="1845" t="s">
        <v>1642</v>
      </c>
      <c r="D4498" s="1846"/>
      <c r="E4498" s="310">
        <f t="shared" si="1051"/>
        <v>0</v>
      </c>
      <c r="F4498" s="1410">
        <v>0</v>
      </c>
      <c r="G4498" s="1411">
        <v>0</v>
      </c>
      <c r="H4498" s="1412">
        <v>0</v>
      </c>
      <c r="I4498" s="1410">
        <v>0</v>
      </c>
      <c r="J4498" s="1411">
        <v>0</v>
      </c>
      <c r="K4498" s="1412">
        <v>0</v>
      </c>
      <c r="L4498" s="310">
        <f t="shared" si="1052"/>
        <v>0</v>
      </c>
      <c r="M4498" s="12" t="str">
        <f t="shared" si="1044"/>
        <v/>
      </c>
      <c r="N4498" s="13"/>
    </row>
    <row r="4499" spans="1:14" hidden="1">
      <c r="A4499" s="40">
        <v>404</v>
      </c>
      <c r="B4499" s="272">
        <v>4600</v>
      </c>
      <c r="C4499" s="1849" t="s">
        <v>240</v>
      </c>
      <c r="D4499" s="1850"/>
      <c r="E4499" s="310">
        <f t="shared" si="1051"/>
        <v>0</v>
      </c>
      <c r="F4499" s="1410">
        <v>0</v>
      </c>
      <c r="G4499" s="1411">
        <v>0</v>
      </c>
      <c r="H4499" s="1412">
        <v>0</v>
      </c>
      <c r="I4499" s="1410">
        <v>0</v>
      </c>
      <c r="J4499" s="1411">
        <v>0</v>
      </c>
      <c r="K4499" s="1412">
        <v>0</v>
      </c>
      <c r="L4499" s="310">
        <f t="shared" si="1052"/>
        <v>0</v>
      </c>
      <c r="M4499" s="12" t="str">
        <f t="shared" si="1044"/>
        <v/>
      </c>
      <c r="N4499" s="13"/>
    </row>
    <row r="4500" spans="1:14" hidden="1">
      <c r="A4500" s="40">
        <v>404</v>
      </c>
      <c r="B4500" s="272">
        <v>4900</v>
      </c>
      <c r="C4500" s="1845" t="s">
        <v>266</v>
      </c>
      <c r="D4500" s="1846"/>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267</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268</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843" t="s">
        <v>241</v>
      </c>
      <c r="D4503" s="1844"/>
      <c r="E4503" s="310">
        <f>F4503+G4503+H4503</f>
        <v>0</v>
      </c>
      <c r="F4503" s="1410">
        <v>0</v>
      </c>
      <c r="G4503" s="1411">
        <v>0</v>
      </c>
      <c r="H4503" s="1412">
        <v>0</v>
      </c>
      <c r="I4503" s="1410">
        <v>0</v>
      </c>
      <c r="J4503" s="1411">
        <v>0</v>
      </c>
      <c r="K4503" s="1412">
        <v>0</v>
      </c>
      <c r="L4503" s="310">
        <f>I4503+J4503+K4503</f>
        <v>0</v>
      </c>
      <c r="M4503" s="12" t="str">
        <f t="shared" si="1044"/>
        <v/>
      </c>
      <c r="N4503" s="13"/>
    </row>
    <row r="4504" spans="1:14" hidden="1">
      <c r="A4504" s="23">
        <v>500</v>
      </c>
      <c r="B4504" s="365">
        <v>5200</v>
      </c>
      <c r="C4504" s="1843" t="s">
        <v>242</v>
      </c>
      <c r="D4504" s="1844"/>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v>0</v>
      </c>
      <c r="G4505" s="153">
        <v>0</v>
      </c>
      <c r="H4505" s="1406">
        <v>0</v>
      </c>
      <c r="I4505" s="152">
        <v>0</v>
      </c>
      <c r="J4505" s="153">
        <v>0</v>
      </c>
      <c r="K4505" s="1406">
        <v>0</v>
      </c>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v>0</v>
      </c>
      <c r="G4506" s="159">
        <v>0</v>
      </c>
      <c r="H4506" s="1408">
        <v>0</v>
      </c>
      <c r="I4506" s="158">
        <v>0</v>
      </c>
      <c r="J4506" s="159">
        <v>0</v>
      </c>
      <c r="K4506" s="1408">
        <v>0</v>
      </c>
      <c r="L4506" s="295">
        <f t="shared" si="1056"/>
        <v>0</v>
      </c>
      <c r="M4506" s="12" t="str">
        <f t="shared" si="1044"/>
        <v/>
      </c>
      <c r="N4506" s="13"/>
    </row>
    <row r="4507" spans="1:14" hidden="1">
      <c r="A4507" s="23">
        <v>515</v>
      </c>
      <c r="B4507" s="366"/>
      <c r="C4507" s="369">
        <v>5203</v>
      </c>
      <c r="D4507" s="370" t="s">
        <v>608</v>
      </c>
      <c r="E4507" s="295">
        <f t="shared" si="1055"/>
        <v>0</v>
      </c>
      <c r="F4507" s="158">
        <v>0</v>
      </c>
      <c r="G4507" s="159">
        <v>0</v>
      </c>
      <c r="H4507" s="1408">
        <v>0</v>
      </c>
      <c r="I4507" s="158">
        <v>0</v>
      </c>
      <c r="J4507" s="159">
        <v>0</v>
      </c>
      <c r="K4507" s="1408">
        <v>0</v>
      </c>
      <c r="L4507" s="295">
        <f t="shared" si="1056"/>
        <v>0</v>
      </c>
      <c r="M4507" s="12" t="str">
        <f t="shared" si="1044"/>
        <v/>
      </c>
      <c r="N4507" s="13"/>
    </row>
    <row r="4508" spans="1:14" hidden="1">
      <c r="A4508" s="23">
        <v>520</v>
      </c>
      <c r="B4508" s="366"/>
      <c r="C4508" s="369">
        <v>5204</v>
      </c>
      <c r="D4508" s="370" t="s">
        <v>609</v>
      </c>
      <c r="E4508" s="295">
        <f t="shared" si="1055"/>
        <v>0</v>
      </c>
      <c r="F4508" s="158">
        <v>0</v>
      </c>
      <c r="G4508" s="159">
        <v>0</v>
      </c>
      <c r="H4508" s="1408">
        <v>0</v>
      </c>
      <c r="I4508" s="158">
        <v>0</v>
      </c>
      <c r="J4508" s="159">
        <v>0</v>
      </c>
      <c r="K4508" s="1408">
        <v>0</v>
      </c>
      <c r="L4508" s="295">
        <f t="shared" si="1056"/>
        <v>0</v>
      </c>
      <c r="M4508" s="12" t="str">
        <f t="shared" si="1044"/>
        <v/>
      </c>
      <c r="N4508" s="13"/>
    </row>
    <row r="4509" spans="1:14" hidden="1">
      <c r="A4509" s="23">
        <v>525</v>
      </c>
      <c r="B4509" s="366"/>
      <c r="C4509" s="369">
        <v>5205</v>
      </c>
      <c r="D4509" s="370" t="s">
        <v>610</v>
      </c>
      <c r="E4509" s="295">
        <f t="shared" si="1055"/>
        <v>0</v>
      </c>
      <c r="F4509" s="158">
        <v>0</v>
      </c>
      <c r="G4509" s="159">
        <v>0</v>
      </c>
      <c r="H4509" s="1408">
        <v>0</v>
      </c>
      <c r="I4509" s="158">
        <v>0</v>
      </c>
      <c r="J4509" s="159">
        <v>0</v>
      </c>
      <c r="K4509" s="1408">
        <v>0</v>
      </c>
      <c r="L4509" s="295">
        <f t="shared" si="1056"/>
        <v>0</v>
      </c>
      <c r="M4509" s="12" t="str">
        <f t="shared" si="1044"/>
        <v/>
      </c>
      <c r="N4509" s="13"/>
    </row>
    <row r="4510" spans="1:14" hidden="1">
      <c r="A4510" s="22">
        <v>635</v>
      </c>
      <c r="B4510" s="366"/>
      <c r="C4510" s="369">
        <v>5206</v>
      </c>
      <c r="D4510" s="370" t="s">
        <v>611</v>
      </c>
      <c r="E4510" s="295">
        <f t="shared" si="1055"/>
        <v>0</v>
      </c>
      <c r="F4510" s="158">
        <v>0</v>
      </c>
      <c r="G4510" s="159">
        <v>0</v>
      </c>
      <c r="H4510" s="1408">
        <v>0</v>
      </c>
      <c r="I4510" s="158">
        <v>0</v>
      </c>
      <c r="J4510" s="159">
        <v>0</v>
      </c>
      <c r="K4510" s="1408">
        <v>0</v>
      </c>
      <c r="L4510" s="295">
        <f t="shared" si="1056"/>
        <v>0</v>
      </c>
      <c r="M4510" s="12" t="str">
        <f t="shared" si="1044"/>
        <v/>
      </c>
      <c r="N4510" s="13"/>
    </row>
    <row r="4511" spans="1:14" hidden="1">
      <c r="A4511" s="23">
        <v>640</v>
      </c>
      <c r="B4511" s="366"/>
      <c r="C4511" s="371">
        <v>5219</v>
      </c>
      <c r="D4511" s="372" t="s">
        <v>612</v>
      </c>
      <c r="E4511" s="287">
        <f t="shared" si="1055"/>
        <v>0</v>
      </c>
      <c r="F4511" s="173">
        <v>0</v>
      </c>
      <c r="G4511" s="174">
        <v>0</v>
      </c>
      <c r="H4511" s="1409">
        <v>0</v>
      </c>
      <c r="I4511" s="173">
        <v>0</v>
      </c>
      <c r="J4511" s="174">
        <v>0</v>
      </c>
      <c r="K4511" s="1409">
        <v>0</v>
      </c>
      <c r="L4511" s="287">
        <f t="shared" si="1056"/>
        <v>0</v>
      </c>
      <c r="M4511" s="12" t="str">
        <f t="shared" si="1044"/>
        <v/>
      </c>
      <c r="N4511" s="13"/>
    </row>
    <row r="4512" spans="1:14" hidden="1">
      <c r="A4512" s="23">
        <v>645</v>
      </c>
      <c r="B4512" s="365">
        <v>5300</v>
      </c>
      <c r="C4512" s="1843" t="s">
        <v>613</v>
      </c>
      <c r="D4512" s="1844"/>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300</v>
      </c>
      <c r="E4513" s="281">
        <f>F4513+G4513+H4513</f>
        <v>0</v>
      </c>
      <c r="F4513" s="152">
        <v>0</v>
      </c>
      <c r="G4513" s="153">
        <v>0</v>
      </c>
      <c r="H4513" s="1406">
        <v>0</v>
      </c>
      <c r="I4513" s="152">
        <v>0</v>
      </c>
      <c r="J4513" s="153">
        <v>0</v>
      </c>
      <c r="K4513" s="1406">
        <v>0</v>
      </c>
      <c r="L4513" s="281">
        <f>I4513+J4513+K4513</f>
        <v>0</v>
      </c>
      <c r="M4513" s="12" t="str">
        <f t="shared" si="1044"/>
        <v/>
      </c>
      <c r="N4513" s="13"/>
    </row>
    <row r="4514" spans="1:14" hidden="1">
      <c r="A4514" s="22">
        <v>655</v>
      </c>
      <c r="B4514" s="366"/>
      <c r="C4514" s="371">
        <v>5309</v>
      </c>
      <c r="D4514" s="372" t="s">
        <v>614</v>
      </c>
      <c r="E4514" s="287">
        <f>F4514+G4514+H4514</f>
        <v>0</v>
      </c>
      <c r="F4514" s="173">
        <v>0</v>
      </c>
      <c r="G4514" s="174">
        <v>0</v>
      </c>
      <c r="H4514" s="1409">
        <v>0</v>
      </c>
      <c r="I4514" s="173">
        <v>0</v>
      </c>
      <c r="J4514" s="174">
        <v>0</v>
      </c>
      <c r="K4514" s="1409">
        <v>0</v>
      </c>
      <c r="L4514" s="287">
        <f>I4514+J4514+K4514</f>
        <v>0</v>
      </c>
      <c r="M4514" s="12" t="str">
        <f t="shared" si="1044"/>
        <v/>
      </c>
      <c r="N4514" s="13"/>
    </row>
    <row r="4515" spans="1:14" hidden="1">
      <c r="A4515" s="22">
        <v>665</v>
      </c>
      <c r="B4515" s="365">
        <v>5400</v>
      </c>
      <c r="C4515" s="1843" t="s">
        <v>671</v>
      </c>
      <c r="D4515" s="1844"/>
      <c r="E4515" s="310">
        <f>F4515+G4515+H4515</f>
        <v>0</v>
      </c>
      <c r="F4515" s="1410"/>
      <c r="G4515" s="1411">
        <v>0</v>
      </c>
      <c r="H4515" s="1412">
        <v>0</v>
      </c>
      <c r="I4515" s="1410">
        <v>0</v>
      </c>
      <c r="J4515" s="1411"/>
      <c r="K4515" s="1412">
        <v>0</v>
      </c>
      <c r="L4515" s="310">
        <f>I4515+J4515+K4515</f>
        <v>0</v>
      </c>
      <c r="M4515" s="12" t="str">
        <f t="shared" si="1044"/>
        <v/>
      </c>
      <c r="N4515" s="13"/>
    </row>
    <row r="4516" spans="1:14" hidden="1">
      <c r="A4516" s="22">
        <v>675</v>
      </c>
      <c r="B4516" s="272">
        <v>5500</v>
      </c>
      <c r="C4516" s="1845" t="s">
        <v>672</v>
      </c>
      <c r="D4516" s="1846"/>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673</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674</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675</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676</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847" t="s">
        <v>898</v>
      </c>
      <c r="D4521" s="1848"/>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677</v>
      </c>
      <c r="E4522" s="281">
        <f>F4522+G4522+H4522</f>
        <v>0</v>
      </c>
      <c r="F4522" s="1459">
        <v>0</v>
      </c>
      <c r="G4522" s="1459">
        <v>0</v>
      </c>
      <c r="H4522" s="1460">
        <v>0</v>
      </c>
      <c r="I4522" s="1606">
        <v>0</v>
      </c>
      <c r="J4522" s="1459">
        <v>0</v>
      </c>
      <c r="K4522" s="1459">
        <v>0</v>
      </c>
      <c r="L4522" s="281">
        <f>I4522+J4522+K4522</f>
        <v>0</v>
      </c>
      <c r="M4522" s="12" t="str">
        <f t="shared" si="1044"/>
        <v/>
      </c>
      <c r="N4522" s="13"/>
    </row>
    <row r="4523" spans="1:14" hidden="1">
      <c r="A4523" s="23">
        <v>720</v>
      </c>
      <c r="B4523" s="366"/>
      <c r="C4523" s="373">
        <v>5702</v>
      </c>
      <c r="D4523" s="374" t="s">
        <v>678</v>
      </c>
      <c r="E4523" s="314">
        <f>F4523+G4523+H4523</f>
        <v>0</v>
      </c>
      <c r="F4523" s="1459">
        <v>0</v>
      </c>
      <c r="G4523" s="1459">
        <v>0</v>
      </c>
      <c r="H4523" s="1460">
        <v>0</v>
      </c>
      <c r="I4523" s="1606">
        <v>0</v>
      </c>
      <c r="J4523" s="1459">
        <v>0</v>
      </c>
      <c r="K4523" s="1459">
        <v>0</v>
      </c>
      <c r="L4523" s="314">
        <f>I4523+J4523+K4523</f>
        <v>0</v>
      </c>
      <c r="M4523" s="12" t="str">
        <f t="shared" si="1044"/>
        <v/>
      </c>
      <c r="N4523" s="13"/>
    </row>
    <row r="4524" spans="1:14" hidden="1">
      <c r="A4524" s="23">
        <v>725</v>
      </c>
      <c r="B4524" s="292"/>
      <c r="C4524" s="375">
        <v>4071</v>
      </c>
      <c r="D4524" s="376" t="s">
        <v>679</v>
      </c>
      <c r="E4524" s="377">
        <f>F4524+G4524+H4524</f>
        <v>0</v>
      </c>
      <c r="F4524" s="1459">
        <v>0</v>
      </c>
      <c r="G4524" s="1459">
        <v>0</v>
      </c>
      <c r="H4524" s="1460">
        <v>0</v>
      </c>
      <c r="I4524" s="1606">
        <v>0</v>
      </c>
      <c r="J4524" s="1459">
        <v>0</v>
      </c>
      <c r="K4524" s="1459">
        <v>0</v>
      </c>
      <c r="L4524" s="377">
        <f>I4524+J4524+K4524</f>
        <v>0</v>
      </c>
      <c r="M4524" s="12" t="str">
        <f t="shared" si="1044"/>
        <v/>
      </c>
      <c r="N4524" s="13"/>
    </row>
    <row r="4525" spans="1:14" hidden="1">
      <c r="A4525" s="23">
        <v>730</v>
      </c>
      <c r="B4525" s="571"/>
      <c r="C4525" s="1841" t="s">
        <v>680</v>
      </c>
      <c r="D4525" s="1842"/>
      <c r="E4525" s="1426"/>
      <c r="F4525" s="1426"/>
      <c r="G4525" s="1426"/>
      <c r="H4525" s="1426"/>
      <c r="I4525" s="1426"/>
      <c r="J4525" s="1426"/>
      <c r="K4525" s="1426"/>
      <c r="L4525" s="1427"/>
      <c r="M4525" s="12" t="str">
        <f t="shared" si="1044"/>
        <v/>
      </c>
      <c r="N4525" s="13"/>
    </row>
    <row r="4526" spans="1:14" hidden="1">
      <c r="A4526" s="23">
        <v>735</v>
      </c>
      <c r="B4526" s="381">
        <v>98</v>
      </c>
      <c r="C4526" s="1841" t="s">
        <v>680</v>
      </c>
      <c r="D4526" s="1842"/>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5</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hidden="1" thickBot="1">
      <c r="A4530" s="23">
        <v>755</v>
      </c>
      <c r="B4530" s="1451"/>
      <c r="C4530" s="393" t="s">
        <v>726</v>
      </c>
      <c r="D4530" s="1420">
        <f>+B4530</f>
        <v>0</v>
      </c>
      <c r="E4530" s="395">
        <f t="shared" ref="E4530:L4530" si="1059">SUM(E4412,E4415,E4421,E4429,E4430,E4448,E4452,E4458,E4461,E4462,E4463,E4464,E4468,E4477,E4483,E4484,E4485,E4486,E4493,E4497,E4498,E4499,E4500,E4503,E4504,E4512,E4515,E4516,E4521)+E4526</f>
        <v>0</v>
      </c>
      <c r="F4530" s="396">
        <f t="shared" si="1059"/>
        <v>0</v>
      </c>
      <c r="G4530" s="397">
        <f t="shared" si="1059"/>
        <v>0</v>
      </c>
      <c r="H4530" s="398">
        <f t="shared" si="1059"/>
        <v>0</v>
      </c>
      <c r="I4530" s="396">
        <f t="shared" si="1059"/>
        <v>0</v>
      </c>
      <c r="J4530" s="397">
        <f t="shared" si="1059"/>
        <v>0</v>
      </c>
      <c r="K4530" s="398">
        <f t="shared" si="1059"/>
        <v>0</v>
      </c>
      <c r="L4530" s="395">
        <f t="shared" si="1059"/>
        <v>0</v>
      </c>
      <c r="M4530" s="1652" t="str">
        <f t="shared" si="1044"/>
        <v/>
      </c>
      <c r="N4530" s="65"/>
    </row>
    <row r="4531" spans="1:14" ht="18.75" hidden="1">
      <c r="A4531" s="23">
        <v>760</v>
      </c>
      <c r="B4531" s="79" t="s">
        <v>120</v>
      </c>
      <c r="C4531" s="1"/>
      <c r="L4531" s="6"/>
      <c r="M4531" s="1652" t="str">
        <f>(IF($E4530&lt;&gt;0,$M$2,IF($L4530&lt;&gt;0,$M$2,"")))</f>
        <v/>
      </c>
      <c r="N4531" s="65"/>
    </row>
    <row r="4532" spans="1:14" ht="18.75" hidden="1">
      <c r="A4532" s="22">
        <v>765</v>
      </c>
      <c r="B4532" s="1355"/>
      <c r="C4532" s="1355"/>
      <c r="D4532" s="1356"/>
      <c r="E4532" s="1355"/>
      <c r="F4532" s="1355"/>
      <c r="G4532" s="1355"/>
      <c r="H4532" s="1355"/>
      <c r="I4532" s="1355"/>
      <c r="J4532" s="1355"/>
      <c r="K4532" s="1355"/>
      <c r="L4532" s="1357"/>
      <c r="M4532" s="1652" t="str">
        <f>(IF($E4530&lt;&gt;0,$M$2,IF($L4530&lt;&gt;0,$M$2,"")))</f>
        <v/>
      </c>
      <c r="N4532" s="65"/>
    </row>
    <row r="4533" spans="1:14" ht="18.75" hidden="1">
      <c r="A4533" s="22">
        <v>775</v>
      </c>
      <c r="B4533" s="65"/>
      <c r="C4533" s="65"/>
      <c r="D4533" s="65"/>
      <c r="E4533" s="65"/>
      <c r="F4533" s="65"/>
      <c r="G4533" s="65"/>
      <c r="H4533" s="65"/>
      <c r="I4533" s="65"/>
      <c r="J4533" s="65"/>
      <c r="K4533" s="65"/>
      <c r="L4533" s="77"/>
      <c r="M4533" s="74" t="str">
        <f>(IF(E4530&lt;&gt;0,$G$2,IF(L4530&lt;&gt;0,$G$2,"")))</f>
        <v/>
      </c>
      <c r="N4533" s="65"/>
    </row>
    <row r="4534" spans="1:14" hidden="1">
      <c r="A4534" s="23">
        <v>780</v>
      </c>
      <c r="B4534" s="6"/>
      <c r="C4534" s="6"/>
      <c r="D4534" s="517"/>
      <c r="E4534" s="38"/>
      <c r="F4534" s="38"/>
      <c r="G4534" s="38"/>
      <c r="H4534" s="38"/>
      <c r="I4534" s="38"/>
      <c r="J4534" s="38"/>
      <c r="K4534" s="38"/>
      <c r="L4534" s="38"/>
      <c r="M4534" s="7" t="str">
        <f>(IF($E4670&lt;&gt;0,$M$2,IF($L4670&lt;&gt;0,$M$2,"")))</f>
        <v/>
      </c>
    </row>
    <row r="4535" spans="1:14" hidden="1">
      <c r="A4535" s="23">
        <v>785</v>
      </c>
      <c r="B4535" s="6"/>
      <c r="C4535" s="1353"/>
      <c r="D4535" s="1354"/>
      <c r="E4535" s="38"/>
      <c r="F4535" s="38"/>
      <c r="G4535" s="38"/>
      <c r="H4535" s="38"/>
      <c r="I4535" s="38"/>
      <c r="J4535" s="38"/>
      <c r="K4535" s="38"/>
      <c r="L4535" s="38"/>
      <c r="M4535" s="7" t="str">
        <f>(IF($E4670&lt;&gt;0,$M$2,IF($L4670&lt;&gt;0,$M$2,"")))</f>
        <v/>
      </c>
    </row>
    <row r="4536" spans="1:14" hidden="1">
      <c r="A4536" s="23">
        <v>790</v>
      </c>
      <c r="B4536" s="1865" t="str">
        <f>$B$7</f>
        <v>ОТЧЕТНИ ДАННИ ПО ЕБК ЗА ИЗПЪЛНЕНИЕТО НА БЮДЖЕТА</v>
      </c>
      <c r="C4536" s="1866"/>
      <c r="D4536" s="1866"/>
      <c r="E4536" s="242"/>
      <c r="F4536" s="242"/>
      <c r="G4536" s="237"/>
      <c r="H4536" s="237"/>
      <c r="I4536" s="237"/>
      <c r="J4536" s="237"/>
      <c r="K4536" s="237"/>
      <c r="L4536" s="237"/>
      <c r="M4536" s="7" t="str">
        <f>(IF($E4670&lt;&gt;0,$M$2,IF($L4670&lt;&gt;0,$M$2,"")))</f>
        <v/>
      </c>
    </row>
    <row r="4537" spans="1:14" hidden="1">
      <c r="A4537" s="23">
        <v>795</v>
      </c>
      <c r="B4537" s="228"/>
      <c r="C4537" s="391"/>
      <c r="D4537" s="400"/>
      <c r="E4537" s="406" t="s">
        <v>457</v>
      </c>
      <c r="F4537" s="406" t="s">
        <v>819</v>
      </c>
      <c r="G4537" s="237"/>
      <c r="H4537" s="1350" t="s">
        <v>1234</v>
      </c>
      <c r="I4537" s="1351"/>
      <c r="J4537" s="1352"/>
      <c r="K4537" s="237"/>
      <c r="L4537" s="237"/>
      <c r="M4537" s="7" t="str">
        <f>(IF($E4670&lt;&gt;0,$M$2,IF($L4670&lt;&gt;0,$M$2,"")))</f>
        <v/>
      </c>
    </row>
    <row r="4538" spans="1:14" ht="18.75" hidden="1">
      <c r="A4538" s="22">
        <v>805</v>
      </c>
      <c r="B4538" s="1867" t="str">
        <f>$B$9</f>
        <v>ДГ Радост Каблешково</v>
      </c>
      <c r="C4538" s="1868"/>
      <c r="D4538" s="1869"/>
      <c r="E4538" s="115">
        <f>$E$9</f>
        <v>45658</v>
      </c>
      <c r="F4538" s="226">
        <f>$F$9</f>
        <v>45747</v>
      </c>
      <c r="G4538" s="237"/>
      <c r="H4538" s="237"/>
      <c r="I4538" s="237"/>
      <c r="J4538" s="237"/>
      <c r="K4538" s="237"/>
      <c r="L4538" s="237"/>
      <c r="M4538" s="7" t="str">
        <f>(IF($E4670&lt;&gt;0,$M$2,IF($L4670&lt;&gt;0,$M$2,"")))</f>
        <v/>
      </c>
    </row>
    <row r="4539" spans="1:14" hidden="1">
      <c r="A4539" s="23">
        <v>810</v>
      </c>
      <c r="B4539" s="227" t="str">
        <f>$B$10</f>
        <v>(наименование на разпоредителя с бюджет)</v>
      </c>
      <c r="C4539" s="228"/>
      <c r="D4539" s="229"/>
      <c r="E4539" s="237"/>
      <c r="F4539" s="237"/>
      <c r="G4539" s="237"/>
      <c r="H4539" s="237"/>
      <c r="I4539" s="237"/>
      <c r="J4539" s="237"/>
      <c r="K4539" s="237"/>
      <c r="L4539" s="237"/>
      <c r="M4539" s="7" t="str">
        <f>(IF($E4670&lt;&gt;0,$M$2,IF($L4670&lt;&gt;0,$M$2,"")))</f>
        <v/>
      </c>
    </row>
    <row r="4540" spans="1:14" hidden="1">
      <c r="A4540" s="23">
        <v>815</v>
      </c>
      <c r="B4540" s="227"/>
      <c r="C4540" s="228"/>
      <c r="D4540" s="229"/>
      <c r="E4540" s="237"/>
      <c r="F4540" s="237"/>
      <c r="G4540" s="237"/>
      <c r="H4540" s="237"/>
      <c r="I4540" s="237"/>
      <c r="J4540" s="237"/>
      <c r="K4540" s="237"/>
      <c r="L4540" s="237"/>
      <c r="M4540" s="7" t="str">
        <f>(IF($E4670&lt;&gt;0,$M$2,IF($L4670&lt;&gt;0,$M$2,"")))</f>
        <v/>
      </c>
    </row>
    <row r="4541" spans="1:14" ht="19.5" hidden="1">
      <c r="A4541" s="28">
        <v>525</v>
      </c>
      <c r="B4541" s="1870" t="str">
        <f>$B$12</f>
        <v>Поморие</v>
      </c>
      <c r="C4541" s="1871"/>
      <c r="D4541" s="1872"/>
      <c r="E4541" s="410" t="s">
        <v>874</v>
      </c>
      <c r="F4541" s="1348" t="str">
        <f>$F$12</f>
        <v>5207</v>
      </c>
      <c r="G4541" s="237"/>
      <c r="H4541" s="237"/>
      <c r="I4541" s="237"/>
      <c r="J4541" s="237"/>
      <c r="K4541" s="237"/>
      <c r="L4541" s="237"/>
      <c r="M4541" s="7" t="str">
        <f>(IF($E4670&lt;&gt;0,$M$2,IF($L4670&lt;&gt;0,$M$2,"")))</f>
        <v/>
      </c>
    </row>
    <row r="4542" spans="1:14" hidden="1">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t="str">
        <f>(IF($E4670&lt;&gt;0,$M$2,IF($L4670&lt;&gt;0,$M$2,"")))</f>
        <v/>
      </c>
    </row>
    <row r="4543" spans="1:14" ht="19.5" hidden="1">
      <c r="A4543" s="23">
        <v>821</v>
      </c>
      <c r="B4543" s="236"/>
      <c r="C4543" s="237"/>
      <c r="D4543" s="124" t="s">
        <v>875</v>
      </c>
      <c r="E4543" s="238">
        <f>$E$15</f>
        <v>0</v>
      </c>
      <c r="F4543" s="414" t="str">
        <f>$F$15</f>
        <v>БЮДЖЕТ</v>
      </c>
      <c r="G4543" s="218"/>
      <c r="H4543" s="218"/>
      <c r="I4543" s="218"/>
      <c r="J4543" s="218"/>
      <c r="K4543" s="218"/>
      <c r="L4543" s="218"/>
      <c r="M4543" s="7" t="str">
        <f>(IF($E4670&lt;&gt;0,$M$2,IF($L4670&lt;&gt;0,$M$2,"")))</f>
        <v/>
      </c>
    </row>
    <row r="4544" spans="1:14" hidden="1">
      <c r="A4544" s="23">
        <v>822</v>
      </c>
      <c r="B4544" s="228"/>
      <c r="C4544" s="391"/>
      <c r="D4544" s="400"/>
      <c r="E4544" s="237"/>
      <c r="F4544" s="409"/>
      <c r="G4544" s="409"/>
      <c r="H4544" s="409"/>
      <c r="I4544" s="409"/>
      <c r="J4544" s="409"/>
      <c r="K4544" s="409"/>
      <c r="L4544" s="1365" t="s">
        <v>458</v>
      </c>
      <c r="M4544" s="7" t="str">
        <f>(IF($E4670&lt;&gt;0,$M$2,IF($L4670&lt;&gt;0,$M$2,"")))</f>
        <v/>
      </c>
    </row>
    <row r="4545" spans="1:14" ht="24.95" hidden="1" customHeight="1">
      <c r="A4545" s="23">
        <v>823</v>
      </c>
      <c r="B4545" s="247"/>
      <c r="C4545" s="248"/>
      <c r="D4545" s="249" t="s">
        <v>698</v>
      </c>
      <c r="E4545" s="1853" t="str">
        <f>CONCATENATE("Уточнен план ",$C$3)</f>
        <v>Уточнен план 2025</v>
      </c>
      <c r="F4545" s="1854"/>
      <c r="G4545" s="1854"/>
      <c r="H4545" s="1855"/>
      <c r="I4545" s="1856" t="str">
        <f>CONCATENATE("Отчет ",$C$3)</f>
        <v>Отчет 2025</v>
      </c>
      <c r="J4545" s="1857"/>
      <c r="K4545" s="1857"/>
      <c r="L4545" s="1858"/>
      <c r="M4545" s="7" t="str">
        <f>(IF($E4670&lt;&gt;0,$M$2,IF($L4670&lt;&gt;0,$M$2,"")))</f>
        <v/>
      </c>
    </row>
    <row r="4546" spans="1:14" ht="54.95" hidden="1" customHeight="1" thickBot="1">
      <c r="A4546" s="23">
        <v>825</v>
      </c>
      <c r="B4546" s="250" t="s">
        <v>62</v>
      </c>
      <c r="C4546" s="251" t="s">
        <v>459</v>
      </c>
      <c r="D4546" s="252" t="s">
        <v>699</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570" t="str">
        <f>$L$20</f>
        <v>ОТЧЕТ                                    ОБЩО</v>
      </c>
      <c r="M4546" s="7" t="str">
        <f>(IF($E4670&lt;&gt;0,$M$2,IF($L4670&lt;&gt;0,$M$2,"")))</f>
        <v/>
      </c>
    </row>
    <row r="4547" spans="1:14" ht="18.75" hidden="1">
      <c r="A4547" s="23"/>
      <c r="B4547" s="258"/>
      <c r="C4547" s="259"/>
      <c r="D4547" s="260" t="s">
        <v>728</v>
      </c>
      <c r="E4547" s="1442" t="str">
        <f>$E$21</f>
        <v>(1)</v>
      </c>
      <c r="F4547" s="143" t="str">
        <f>$F$21</f>
        <v>(2)</v>
      </c>
      <c r="G4547" s="144" t="str">
        <f>$G$21</f>
        <v>(3)</v>
      </c>
      <c r="H4547" s="145" t="str">
        <f>$H$21</f>
        <v>(4)</v>
      </c>
      <c r="I4547" s="261" t="str">
        <f>$I$21</f>
        <v>(5)</v>
      </c>
      <c r="J4547" s="262" t="str">
        <f>$J$21</f>
        <v>(6)</v>
      </c>
      <c r="K4547" s="263" t="str">
        <f>$K$21</f>
        <v>(7)</v>
      </c>
      <c r="L4547" s="264" t="str">
        <f>$L$21</f>
        <v>(8)</v>
      </c>
      <c r="M4547" s="7" t="str">
        <f>(IF($E4670&lt;&gt;0,$M$2,IF($L4670&lt;&gt;0,$M$2,"")))</f>
        <v/>
      </c>
    </row>
    <row r="4548" spans="1:14" hidden="1">
      <c r="A4548" s="23"/>
      <c r="B4548" s="1439"/>
      <c r="C4548" s="1540" t="e">
        <f>VLOOKUP(D4548,OP_LIST2,2,FALSE)</f>
        <v>#N/A</v>
      </c>
      <c r="D4548" s="1445"/>
      <c r="E4548" s="389"/>
      <c r="F4548" s="1429"/>
      <c r="G4548" s="1430"/>
      <c r="H4548" s="1431"/>
      <c r="I4548" s="1429"/>
      <c r="J4548" s="1430"/>
      <c r="K4548" s="1431"/>
      <c r="L4548" s="1428"/>
      <c r="M4548" s="7" t="str">
        <f>(IF($E4670&lt;&gt;0,$M$2,IF($L4670&lt;&gt;0,$M$2,"")))</f>
        <v/>
      </c>
    </row>
    <row r="4549" spans="1:14" hidden="1">
      <c r="A4549" s="23"/>
      <c r="B4549" s="1608" t="s">
        <v>2003</v>
      </c>
      <c r="C4549" s="1446">
        <f>VLOOKUP(D4550,EBK_DEIN2,2,FALSE)</f>
        <v>5550</v>
      </c>
      <c r="D4549" s="1445" t="s">
        <v>777</v>
      </c>
      <c r="E4549" s="389"/>
      <c r="F4549" s="1432"/>
      <c r="G4549" s="1433"/>
      <c r="H4549" s="1434"/>
      <c r="I4549" s="1432"/>
      <c r="J4549" s="1433"/>
      <c r="K4549" s="1434"/>
      <c r="L4549" s="1428"/>
      <c r="M4549" s="7" t="str">
        <f>(IF($E4670&lt;&gt;0,$M$2,IF($L4670&lt;&gt;0,$M$2,"")))</f>
        <v/>
      </c>
    </row>
    <row r="4550" spans="1:14" hidden="1">
      <c r="A4550" s="23"/>
      <c r="B4550" s="1438"/>
      <c r="C4550" s="1531">
        <f>+C4549</f>
        <v>5550</v>
      </c>
      <c r="D4550" s="1440" t="s">
        <v>566</v>
      </c>
      <c r="E4550" s="389"/>
      <c r="F4550" s="1432"/>
      <c r="G4550" s="1433"/>
      <c r="H4550" s="1434"/>
      <c r="I4550" s="1432"/>
      <c r="J4550" s="1433"/>
      <c r="K4550" s="1434"/>
      <c r="L4550" s="1428"/>
      <c r="M4550" s="7" t="str">
        <f>(IF($E4670&lt;&gt;0,$M$2,IF($L4670&lt;&gt;0,$M$2,"")))</f>
        <v/>
      </c>
    </row>
    <row r="4551" spans="1:14" hidden="1">
      <c r="A4551" s="23"/>
      <c r="B4551" s="1443"/>
      <c r="C4551" s="1441"/>
      <c r="D4551" s="1444" t="s">
        <v>700</v>
      </c>
      <c r="E4551" s="389"/>
      <c r="F4551" s="1435"/>
      <c r="G4551" s="1436"/>
      <c r="H4551" s="1437"/>
      <c r="I4551" s="1435"/>
      <c r="J4551" s="1436"/>
      <c r="K4551" s="1437"/>
      <c r="L4551" s="1428"/>
      <c r="M4551" s="7" t="str">
        <f>(IF($E4670&lt;&gt;0,$M$2,IF($L4670&lt;&gt;0,$M$2,"")))</f>
        <v/>
      </c>
    </row>
    <row r="4552" spans="1:14" hidden="1">
      <c r="A4552" s="23"/>
      <c r="B4552" s="272">
        <v>100</v>
      </c>
      <c r="C4552" s="1859" t="s">
        <v>729</v>
      </c>
      <c r="D4552" s="1860"/>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730</v>
      </c>
      <c r="E4553" s="281">
        <f>F4553+G4553+H4553</f>
        <v>0</v>
      </c>
      <c r="F4553" s="152">
        <v>0</v>
      </c>
      <c r="G4553" s="153">
        <v>0</v>
      </c>
      <c r="H4553" s="1406">
        <v>0</v>
      </c>
      <c r="I4553" s="152">
        <v>0</v>
      </c>
      <c r="J4553" s="153">
        <v>0</v>
      </c>
      <c r="K4553" s="1406">
        <v>0</v>
      </c>
      <c r="L4553" s="281">
        <f>I4553+J4553+K4553</f>
        <v>0</v>
      </c>
      <c r="M4553" s="12" t="str">
        <f t="shared" ref="M4553:M4616" si="1061">(IF($E4553&lt;&gt;0,$M$2,IF($L4553&lt;&gt;0,$M$2,"")))</f>
        <v/>
      </c>
      <c r="N4553" s="13"/>
    </row>
    <row r="4554" spans="1:14" hidden="1">
      <c r="A4554" s="10"/>
      <c r="B4554" s="278"/>
      <c r="C4554" s="285">
        <v>102</v>
      </c>
      <c r="D4554" s="286" t="s">
        <v>731</v>
      </c>
      <c r="E4554" s="287">
        <f>F4554+G4554+H4554</f>
        <v>0</v>
      </c>
      <c r="F4554" s="173">
        <v>0</v>
      </c>
      <c r="G4554" s="174">
        <v>0</v>
      </c>
      <c r="H4554" s="1409">
        <v>0</v>
      </c>
      <c r="I4554" s="173">
        <v>0</v>
      </c>
      <c r="J4554" s="174">
        <v>0</v>
      </c>
      <c r="K4554" s="1409">
        <v>0</v>
      </c>
      <c r="L4554" s="287">
        <f>I4554+J4554+K4554</f>
        <v>0</v>
      </c>
      <c r="M4554" s="12" t="str">
        <f t="shared" si="1061"/>
        <v/>
      </c>
      <c r="N4554" s="13"/>
    </row>
    <row r="4555" spans="1:14" hidden="1">
      <c r="A4555" s="10"/>
      <c r="B4555" s="272">
        <v>200</v>
      </c>
      <c r="C4555" s="1851" t="s">
        <v>732</v>
      </c>
      <c r="D4555" s="1852"/>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733</v>
      </c>
      <c r="E4556" s="281">
        <f>F4556+G4556+H4556</f>
        <v>0</v>
      </c>
      <c r="F4556" s="152">
        <v>0</v>
      </c>
      <c r="G4556" s="153">
        <v>0</v>
      </c>
      <c r="H4556" s="1406">
        <v>0</v>
      </c>
      <c r="I4556" s="152">
        <v>0</v>
      </c>
      <c r="J4556" s="153">
        <v>0</v>
      </c>
      <c r="K4556" s="1406">
        <v>0</v>
      </c>
      <c r="L4556" s="281">
        <f>I4556+J4556+K4556</f>
        <v>0</v>
      </c>
      <c r="M4556" s="12" t="str">
        <f t="shared" si="1061"/>
        <v/>
      </c>
      <c r="N4556" s="13"/>
    </row>
    <row r="4557" spans="1:14" hidden="1">
      <c r="A4557" s="10"/>
      <c r="B4557" s="292"/>
      <c r="C4557" s="293">
        <v>202</v>
      </c>
      <c r="D4557" s="294" t="s">
        <v>734</v>
      </c>
      <c r="E4557" s="295">
        <f>F4557+G4557+H4557</f>
        <v>0</v>
      </c>
      <c r="F4557" s="158">
        <v>0</v>
      </c>
      <c r="G4557" s="159">
        <v>0</v>
      </c>
      <c r="H4557" s="1408">
        <v>0</v>
      </c>
      <c r="I4557" s="158">
        <v>0</v>
      </c>
      <c r="J4557" s="159">
        <v>0</v>
      </c>
      <c r="K4557" s="1408">
        <v>0</v>
      </c>
      <c r="L4557" s="295">
        <f>I4557+J4557+K4557</f>
        <v>0</v>
      </c>
      <c r="M4557" s="12" t="str">
        <f t="shared" si="1061"/>
        <v/>
      </c>
      <c r="N4557" s="13"/>
    </row>
    <row r="4558" spans="1:14" ht="31.5" hidden="1">
      <c r="A4558" s="10"/>
      <c r="B4558" s="299"/>
      <c r="C4558" s="293">
        <v>205</v>
      </c>
      <c r="D4558" s="294" t="s">
        <v>585</v>
      </c>
      <c r="E4558" s="295">
        <f>F4558+G4558+H4558</f>
        <v>0</v>
      </c>
      <c r="F4558" s="158">
        <v>0</v>
      </c>
      <c r="G4558" s="159">
        <v>0</v>
      </c>
      <c r="H4558" s="1408">
        <v>0</v>
      </c>
      <c r="I4558" s="158">
        <v>0</v>
      </c>
      <c r="J4558" s="159">
        <v>0</v>
      </c>
      <c r="K4558" s="1408">
        <v>0</v>
      </c>
      <c r="L4558" s="295">
        <f>I4558+J4558+K4558</f>
        <v>0</v>
      </c>
      <c r="M4558" s="12" t="str">
        <f t="shared" si="1061"/>
        <v/>
      </c>
      <c r="N4558" s="13"/>
    </row>
    <row r="4559" spans="1:14" hidden="1">
      <c r="A4559" s="10"/>
      <c r="B4559" s="299"/>
      <c r="C4559" s="293">
        <v>208</v>
      </c>
      <c r="D4559" s="300" t="s">
        <v>586</v>
      </c>
      <c r="E4559" s="295">
        <f>F4559+G4559+H4559</f>
        <v>0</v>
      </c>
      <c r="F4559" s="158">
        <v>0</v>
      </c>
      <c r="G4559" s="159">
        <v>0</v>
      </c>
      <c r="H4559" s="1408">
        <v>0</v>
      </c>
      <c r="I4559" s="158">
        <v>0</v>
      </c>
      <c r="J4559" s="159">
        <v>0</v>
      </c>
      <c r="K4559" s="1408">
        <v>0</v>
      </c>
      <c r="L4559" s="295">
        <f>I4559+J4559+K4559</f>
        <v>0</v>
      </c>
      <c r="M4559" s="12" t="str">
        <f t="shared" si="1061"/>
        <v/>
      </c>
      <c r="N4559" s="13"/>
    </row>
    <row r="4560" spans="1:14" hidden="1">
      <c r="A4560" s="10"/>
      <c r="B4560" s="291"/>
      <c r="C4560" s="285">
        <v>209</v>
      </c>
      <c r="D4560" s="301" t="s">
        <v>587</v>
      </c>
      <c r="E4560" s="287">
        <f>F4560+G4560+H4560</f>
        <v>0</v>
      </c>
      <c r="F4560" s="173">
        <v>0</v>
      </c>
      <c r="G4560" s="174">
        <v>0</v>
      </c>
      <c r="H4560" s="1409">
        <v>0</v>
      </c>
      <c r="I4560" s="173">
        <v>0</v>
      </c>
      <c r="J4560" s="174">
        <v>0</v>
      </c>
      <c r="K4560" s="1409">
        <v>0</v>
      </c>
      <c r="L4560" s="287">
        <f>I4560+J4560+K4560</f>
        <v>0</v>
      </c>
      <c r="M4560" s="12" t="str">
        <f t="shared" si="1061"/>
        <v/>
      </c>
      <c r="N4560" s="13"/>
    </row>
    <row r="4561" spans="1:14" hidden="1">
      <c r="A4561" s="10"/>
      <c r="B4561" s="272">
        <v>500</v>
      </c>
      <c r="C4561" s="1861" t="s">
        <v>188</v>
      </c>
      <c r="D4561" s="1862"/>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v>0</v>
      </c>
      <c r="G4562" s="153">
        <v>0</v>
      </c>
      <c r="H4562" s="1406">
        <v>0</v>
      </c>
      <c r="I4562" s="152">
        <v>0</v>
      </c>
      <c r="J4562" s="153">
        <v>0</v>
      </c>
      <c r="K4562" s="1406">
        <v>0</v>
      </c>
      <c r="L4562" s="281">
        <f t="shared" ref="L4562:L4569" si="1065">I4562+J4562+K4562</f>
        <v>0</v>
      </c>
      <c r="M4562" s="12" t="str">
        <f t="shared" si="1061"/>
        <v/>
      </c>
      <c r="N4562" s="13"/>
    </row>
    <row r="4563" spans="1:14" hidden="1">
      <c r="A4563" s="10"/>
      <c r="B4563" s="291"/>
      <c r="C4563" s="304">
        <v>552</v>
      </c>
      <c r="D4563" s="305" t="s">
        <v>893</v>
      </c>
      <c r="E4563" s="295">
        <f t="shared" si="1064"/>
        <v>0</v>
      </c>
      <c r="F4563" s="158">
        <v>0</v>
      </c>
      <c r="G4563" s="159">
        <v>0</v>
      </c>
      <c r="H4563" s="1408">
        <v>0</v>
      </c>
      <c r="I4563" s="158">
        <v>0</v>
      </c>
      <c r="J4563" s="159">
        <v>0</v>
      </c>
      <c r="K4563" s="1408">
        <v>0</v>
      </c>
      <c r="L4563" s="295">
        <f t="shared" si="1065"/>
        <v>0</v>
      </c>
      <c r="M4563" s="12" t="str">
        <f t="shared" si="1061"/>
        <v/>
      </c>
      <c r="N4563" s="13"/>
    </row>
    <row r="4564" spans="1:14" hidden="1">
      <c r="A4564" s="10"/>
      <c r="B4564" s="306"/>
      <c r="C4564" s="304">
        <v>558</v>
      </c>
      <c r="D4564" s="307" t="s">
        <v>855</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v>0</v>
      </c>
      <c r="G4565" s="159">
        <v>0</v>
      </c>
      <c r="H4565" s="1408">
        <v>0</v>
      </c>
      <c r="I4565" s="158">
        <v>0</v>
      </c>
      <c r="J4565" s="159">
        <v>0</v>
      </c>
      <c r="K4565" s="1408">
        <v>0</v>
      </c>
      <c r="L4565" s="295">
        <f t="shared" si="1065"/>
        <v>0</v>
      </c>
      <c r="M4565" s="12" t="str">
        <f t="shared" si="1061"/>
        <v/>
      </c>
      <c r="N4565" s="13"/>
    </row>
    <row r="4566" spans="1:14" hidden="1">
      <c r="A4566" s="10"/>
      <c r="B4566" s="306"/>
      <c r="C4566" s="304">
        <v>580</v>
      </c>
      <c r="D4566" s="305" t="s">
        <v>191</v>
      </c>
      <c r="E4566" s="295">
        <f t="shared" si="1064"/>
        <v>0</v>
      </c>
      <c r="F4566" s="158">
        <v>0</v>
      </c>
      <c r="G4566" s="159">
        <v>0</v>
      </c>
      <c r="H4566" s="1408">
        <v>0</v>
      </c>
      <c r="I4566" s="158">
        <v>0</v>
      </c>
      <c r="J4566" s="159">
        <v>0</v>
      </c>
      <c r="K4566" s="1408">
        <v>0</v>
      </c>
      <c r="L4566" s="295">
        <f t="shared" si="1065"/>
        <v>0</v>
      </c>
      <c r="M4566" s="12" t="str">
        <f t="shared" si="1061"/>
        <v/>
      </c>
      <c r="N4566" s="13"/>
    </row>
    <row r="4567" spans="1:14" hidden="1">
      <c r="A4567" s="10"/>
      <c r="B4567" s="291"/>
      <c r="C4567" s="304">
        <v>588</v>
      </c>
      <c r="D4567" s="305" t="s">
        <v>857</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863" t="s">
        <v>193</v>
      </c>
      <c r="D4569" s="1864"/>
      <c r="E4569" s="310">
        <f t="shared" si="1064"/>
        <v>0</v>
      </c>
      <c r="F4569" s="1410"/>
      <c r="G4569" s="1411"/>
      <c r="H4569" s="1412"/>
      <c r="I4569" s="1410"/>
      <c r="J4569" s="1411"/>
      <c r="K4569" s="1412"/>
      <c r="L4569" s="310">
        <f t="shared" si="1065"/>
        <v>0</v>
      </c>
      <c r="M4569" s="12" t="str">
        <f t="shared" si="1061"/>
        <v/>
      </c>
      <c r="N4569" s="13"/>
    </row>
    <row r="4570" spans="1:14" hidden="1">
      <c r="A4570" s="23">
        <v>10</v>
      </c>
      <c r="B4570" s="272">
        <v>1000</v>
      </c>
      <c r="C4570" s="1851" t="s">
        <v>194</v>
      </c>
      <c r="D4570" s="1852"/>
      <c r="E4570" s="310">
        <f t="shared" ref="E4570:L4570" si="1066">SUM(E4571:E4587)</f>
        <v>0</v>
      </c>
      <c r="F4570" s="274">
        <f t="shared" si="1066"/>
        <v>0</v>
      </c>
      <c r="G4570" s="275">
        <f t="shared" si="1066"/>
        <v>0</v>
      </c>
      <c r="H4570" s="276">
        <f>SUM(H4571:H4587)</f>
        <v>0</v>
      </c>
      <c r="I4570" s="274">
        <f t="shared" si="1066"/>
        <v>0</v>
      </c>
      <c r="J4570" s="275">
        <f t="shared" si="1066"/>
        <v>0</v>
      </c>
      <c r="K4570" s="276">
        <f t="shared" si="1066"/>
        <v>0</v>
      </c>
      <c r="L4570" s="310">
        <f t="shared" si="1066"/>
        <v>0</v>
      </c>
      <c r="M4570" s="12" t="str">
        <f t="shared" si="1061"/>
        <v/>
      </c>
      <c r="N4570" s="13"/>
    </row>
    <row r="4571" spans="1:14" hidden="1">
      <c r="A4571" s="23">
        <v>15</v>
      </c>
      <c r="B4571" s="292"/>
      <c r="C4571" s="279">
        <v>1011</v>
      </c>
      <c r="D4571" s="311" t="s">
        <v>195</v>
      </c>
      <c r="E4571" s="281">
        <f t="shared" ref="E4571:E4587" si="1067">F4571+G4571+H4571</f>
        <v>0</v>
      </c>
      <c r="F4571" s="152">
        <v>0</v>
      </c>
      <c r="G4571" s="153">
        <v>0</v>
      </c>
      <c r="H4571" s="1406">
        <v>0</v>
      </c>
      <c r="I4571" s="152">
        <v>0</v>
      </c>
      <c r="J4571" s="153">
        <v>0</v>
      </c>
      <c r="K4571" s="1406">
        <v>0</v>
      </c>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v>0</v>
      </c>
      <c r="G4572" s="159">
        <v>0</v>
      </c>
      <c r="H4572" s="1408">
        <v>0</v>
      </c>
      <c r="I4572" s="158">
        <v>0</v>
      </c>
      <c r="J4572" s="159">
        <v>0</v>
      </c>
      <c r="K4572" s="1408">
        <v>0</v>
      </c>
      <c r="L4572" s="295">
        <f t="shared" si="1068"/>
        <v>0</v>
      </c>
      <c r="M4572" s="12" t="str">
        <f t="shared" si="1061"/>
        <v/>
      </c>
      <c r="N4572" s="13"/>
    </row>
    <row r="4573" spans="1:14" hidden="1">
      <c r="A4573" s="23">
        <v>40</v>
      </c>
      <c r="B4573" s="292"/>
      <c r="C4573" s="293">
        <v>1013</v>
      </c>
      <c r="D4573" s="294" t="s">
        <v>197</v>
      </c>
      <c r="E4573" s="295">
        <f t="shared" si="1067"/>
        <v>0</v>
      </c>
      <c r="F4573" s="158">
        <v>0</v>
      </c>
      <c r="G4573" s="159">
        <v>0</v>
      </c>
      <c r="H4573" s="1408">
        <v>0</v>
      </c>
      <c r="I4573" s="158">
        <v>0</v>
      </c>
      <c r="J4573" s="159">
        <v>0</v>
      </c>
      <c r="K4573" s="1408">
        <v>0</v>
      </c>
      <c r="L4573" s="295">
        <f t="shared" si="1068"/>
        <v>0</v>
      </c>
      <c r="M4573" s="12" t="str">
        <f t="shared" si="1061"/>
        <v/>
      </c>
      <c r="N4573" s="13"/>
    </row>
    <row r="4574" spans="1:14" hidden="1">
      <c r="A4574" s="23">
        <v>45</v>
      </c>
      <c r="B4574" s="292"/>
      <c r="C4574" s="293">
        <v>1014</v>
      </c>
      <c r="D4574" s="294" t="s">
        <v>198</v>
      </c>
      <c r="E4574" s="295">
        <f t="shared" si="1067"/>
        <v>0</v>
      </c>
      <c r="F4574" s="158">
        <v>0</v>
      </c>
      <c r="G4574" s="159">
        <v>0</v>
      </c>
      <c r="H4574" s="1408">
        <v>0</v>
      </c>
      <c r="I4574" s="158">
        <v>0</v>
      </c>
      <c r="J4574" s="159">
        <v>0</v>
      </c>
      <c r="K4574" s="1408">
        <v>0</v>
      </c>
      <c r="L4574" s="295">
        <f t="shared" si="1068"/>
        <v>0</v>
      </c>
      <c r="M4574" s="12" t="str">
        <f t="shared" si="1061"/>
        <v/>
      </c>
      <c r="N4574" s="13"/>
    </row>
    <row r="4575" spans="1:14" hidden="1">
      <c r="A4575" s="23">
        <v>50</v>
      </c>
      <c r="B4575" s="292"/>
      <c r="C4575" s="293">
        <v>1015</v>
      </c>
      <c r="D4575" s="294" t="s">
        <v>199</v>
      </c>
      <c r="E4575" s="295">
        <f t="shared" si="1067"/>
        <v>0</v>
      </c>
      <c r="F4575" s="158">
        <v>0</v>
      </c>
      <c r="G4575" s="159">
        <v>0</v>
      </c>
      <c r="H4575" s="1408">
        <v>0</v>
      </c>
      <c r="I4575" s="158">
        <v>0</v>
      </c>
      <c r="J4575" s="159">
        <v>0</v>
      </c>
      <c r="K4575" s="1408">
        <v>0</v>
      </c>
      <c r="L4575" s="295">
        <f t="shared" si="1068"/>
        <v>0</v>
      </c>
      <c r="M4575" s="12" t="str">
        <f t="shared" si="1061"/>
        <v/>
      </c>
      <c r="N4575" s="13"/>
    </row>
    <row r="4576" spans="1:14" hidden="1">
      <c r="A4576" s="23">
        <v>55</v>
      </c>
      <c r="B4576" s="292"/>
      <c r="C4576" s="312">
        <v>1016</v>
      </c>
      <c r="D4576" s="313" t="s">
        <v>200</v>
      </c>
      <c r="E4576" s="314">
        <f t="shared" si="1067"/>
        <v>0</v>
      </c>
      <c r="F4576" s="164">
        <v>0</v>
      </c>
      <c r="G4576" s="165">
        <v>0</v>
      </c>
      <c r="H4576" s="1407">
        <v>0</v>
      </c>
      <c r="I4576" s="164">
        <v>0</v>
      </c>
      <c r="J4576" s="165">
        <v>0</v>
      </c>
      <c r="K4576" s="1407">
        <v>0</v>
      </c>
      <c r="L4576" s="314">
        <f t="shared" si="1068"/>
        <v>0</v>
      </c>
      <c r="M4576" s="12" t="str">
        <f t="shared" si="1061"/>
        <v/>
      </c>
      <c r="N4576" s="13"/>
    </row>
    <row r="4577" spans="1:14" hidden="1">
      <c r="A4577" s="23">
        <v>60</v>
      </c>
      <c r="B4577" s="278"/>
      <c r="C4577" s="318">
        <v>1020</v>
      </c>
      <c r="D4577" s="319" t="s">
        <v>201</v>
      </c>
      <c r="E4577" s="320">
        <f t="shared" si="1067"/>
        <v>0</v>
      </c>
      <c r="F4577" s="450">
        <v>0</v>
      </c>
      <c r="G4577" s="451">
        <v>0</v>
      </c>
      <c r="H4577" s="1416">
        <v>0</v>
      </c>
      <c r="I4577" s="450">
        <v>0</v>
      </c>
      <c r="J4577" s="451">
        <v>0</v>
      </c>
      <c r="K4577" s="1416">
        <v>0</v>
      </c>
      <c r="L4577" s="320">
        <f t="shared" si="1068"/>
        <v>0</v>
      </c>
      <c r="M4577" s="12" t="str">
        <f t="shared" si="1061"/>
        <v/>
      </c>
      <c r="N4577" s="13"/>
    </row>
    <row r="4578" spans="1:14" hidden="1">
      <c r="A4578" s="22">
        <v>65</v>
      </c>
      <c r="B4578" s="292"/>
      <c r="C4578" s="324">
        <v>1030</v>
      </c>
      <c r="D4578" s="325" t="s">
        <v>202</v>
      </c>
      <c r="E4578" s="326">
        <f t="shared" si="1067"/>
        <v>0</v>
      </c>
      <c r="F4578" s="445">
        <v>0</v>
      </c>
      <c r="G4578" s="446">
        <v>0</v>
      </c>
      <c r="H4578" s="1413">
        <v>0</v>
      </c>
      <c r="I4578" s="445">
        <v>0</v>
      </c>
      <c r="J4578" s="446">
        <v>0</v>
      </c>
      <c r="K4578" s="1413">
        <v>0</v>
      </c>
      <c r="L4578" s="326">
        <f t="shared" si="1068"/>
        <v>0</v>
      </c>
      <c r="M4578" s="12" t="str">
        <f t="shared" si="1061"/>
        <v/>
      </c>
      <c r="N4578" s="13"/>
    </row>
    <row r="4579" spans="1:14" hidden="1">
      <c r="A4579" s="23">
        <v>70</v>
      </c>
      <c r="B4579" s="292"/>
      <c r="C4579" s="318">
        <v>1051</v>
      </c>
      <c r="D4579" s="331" t="s">
        <v>203</v>
      </c>
      <c r="E4579" s="320">
        <f t="shared" si="1067"/>
        <v>0</v>
      </c>
      <c r="F4579" s="450">
        <v>0</v>
      </c>
      <c r="G4579" s="451">
        <v>0</v>
      </c>
      <c r="H4579" s="1416">
        <v>0</v>
      </c>
      <c r="I4579" s="450">
        <v>0</v>
      </c>
      <c r="J4579" s="451">
        <v>0</v>
      </c>
      <c r="K4579" s="1416">
        <v>0</v>
      </c>
      <c r="L4579" s="320">
        <f t="shared" si="1068"/>
        <v>0</v>
      </c>
      <c r="M4579" s="12" t="str">
        <f t="shared" si="1061"/>
        <v/>
      </c>
      <c r="N4579" s="13"/>
    </row>
    <row r="4580" spans="1:14" hidden="1">
      <c r="A4580" s="23">
        <v>75</v>
      </c>
      <c r="B4580" s="292"/>
      <c r="C4580" s="293">
        <v>1052</v>
      </c>
      <c r="D4580" s="294" t="s">
        <v>204</v>
      </c>
      <c r="E4580" s="295">
        <f t="shared" si="1067"/>
        <v>0</v>
      </c>
      <c r="F4580" s="158">
        <v>0</v>
      </c>
      <c r="G4580" s="159"/>
      <c r="H4580" s="1408"/>
      <c r="I4580" s="158">
        <v>0</v>
      </c>
      <c r="J4580" s="159"/>
      <c r="K4580" s="1408"/>
      <c r="L4580" s="295">
        <f t="shared" si="1068"/>
        <v>0</v>
      </c>
      <c r="M4580" s="12" t="str">
        <f t="shared" si="1061"/>
        <v/>
      </c>
      <c r="N4580" s="13"/>
    </row>
    <row r="4581" spans="1:14" hidden="1">
      <c r="A4581" s="23">
        <v>80</v>
      </c>
      <c r="B4581" s="292"/>
      <c r="C4581" s="324">
        <v>1053</v>
      </c>
      <c r="D4581" s="325" t="s">
        <v>858</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v>0</v>
      </c>
      <c r="G4582" s="451">
        <v>0</v>
      </c>
      <c r="H4582" s="1416">
        <v>0</v>
      </c>
      <c r="I4582" s="450">
        <v>0</v>
      </c>
      <c r="J4582" s="451">
        <v>0</v>
      </c>
      <c r="K4582" s="1416">
        <v>0</v>
      </c>
      <c r="L4582" s="320">
        <f t="shared" si="1068"/>
        <v>0</v>
      </c>
      <c r="M4582" s="12" t="str">
        <f t="shared" si="1061"/>
        <v/>
      </c>
      <c r="N4582" s="13"/>
    </row>
    <row r="4583" spans="1:14" hidden="1">
      <c r="A4583" s="23">
        <v>85</v>
      </c>
      <c r="B4583" s="292"/>
      <c r="C4583" s="324">
        <v>1063</v>
      </c>
      <c r="D4583" s="332" t="s">
        <v>786</v>
      </c>
      <c r="E4583" s="326">
        <f t="shared" si="1067"/>
        <v>0</v>
      </c>
      <c r="F4583" s="445">
        <v>0</v>
      </c>
      <c r="G4583" s="446">
        <v>0</v>
      </c>
      <c r="H4583" s="1413">
        <v>0</v>
      </c>
      <c r="I4583" s="445">
        <v>0</v>
      </c>
      <c r="J4583" s="446">
        <v>0</v>
      </c>
      <c r="K4583" s="1413">
        <v>0</v>
      </c>
      <c r="L4583" s="326">
        <f t="shared" si="1068"/>
        <v>0</v>
      </c>
      <c r="M4583" s="12" t="str">
        <f t="shared" si="1061"/>
        <v/>
      </c>
      <c r="N4583" s="13"/>
    </row>
    <row r="4584" spans="1:14" hidden="1">
      <c r="A4584" s="23">
        <v>90</v>
      </c>
      <c r="B4584" s="292"/>
      <c r="C4584" s="333">
        <v>1069</v>
      </c>
      <c r="D4584" s="334" t="s">
        <v>206</v>
      </c>
      <c r="E4584" s="335">
        <f t="shared" si="1067"/>
        <v>0</v>
      </c>
      <c r="F4584" s="589">
        <v>0</v>
      </c>
      <c r="G4584" s="590">
        <v>0</v>
      </c>
      <c r="H4584" s="1415">
        <v>0</v>
      </c>
      <c r="I4584" s="589">
        <v>0</v>
      </c>
      <c r="J4584" s="590">
        <v>0</v>
      </c>
      <c r="K4584" s="1415">
        <v>0</v>
      </c>
      <c r="L4584" s="335">
        <f t="shared" si="1068"/>
        <v>0</v>
      </c>
      <c r="M4584" s="12" t="str">
        <f t="shared" si="1061"/>
        <v/>
      </c>
      <c r="N4584" s="13"/>
    </row>
    <row r="4585" spans="1:14" hidden="1">
      <c r="A4585" s="23">
        <v>90</v>
      </c>
      <c r="B4585" s="278"/>
      <c r="C4585" s="318">
        <v>1091</v>
      </c>
      <c r="D4585" s="331" t="s">
        <v>894</v>
      </c>
      <c r="E4585" s="320">
        <f t="shared" si="1067"/>
        <v>0</v>
      </c>
      <c r="F4585" s="450">
        <v>0</v>
      </c>
      <c r="G4585" s="451">
        <v>0</v>
      </c>
      <c r="H4585" s="1416">
        <v>0</v>
      </c>
      <c r="I4585" s="450">
        <v>0</v>
      </c>
      <c r="J4585" s="451">
        <v>0</v>
      </c>
      <c r="K4585" s="1416">
        <v>0</v>
      </c>
      <c r="L4585" s="320">
        <f t="shared" si="1068"/>
        <v>0</v>
      </c>
      <c r="M4585" s="12" t="str">
        <f t="shared" si="1061"/>
        <v/>
      </c>
      <c r="N4585" s="13"/>
    </row>
    <row r="4586" spans="1:14" hidden="1">
      <c r="A4586" s="22">
        <v>115</v>
      </c>
      <c r="B4586" s="292"/>
      <c r="C4586" s="293">
        <v>1092</v>
      </c>
      <c r="D4586" s="294" t="s">
        <v>298</v>
      </c>
      <c r="E4586" s="295">
        <f t="shared" si="1067"/>
        <v>0</v>
      </c>
      <c r="F4586" s="158">
        <v>0</v>
      </c>
      <c r="G4586" s="159">
        <v>0</v>
      </c>
      <c r="H4586" s="1408">
        <v>0</v>
      </c>
      <c r="I4586" s="158">
        <v>0</v>
      </c>
      <c r="J4586" s="159">
        <v>0</v>
      </c>
      <c r="K4586" s="1408">
        <v>0</v>
      </c>
      <c r="L4586" s="295">
        <f t="shared" si="1068"/>
        <v>0</v>
      </c>
      <c r="M4586" s="12" t="str">
        <f t="shared" si="1061"/>
        <v/>
      </c>
      <c r="N4586" s="13"/>
    </row>
    <row r="4587" spans="1:14" hidden="1">
      <c r="A4587" s="22">
        <v>125</v>
      </c>
      <c r="B4587" s="292"/>
      <c r="C4587" s="285">
        <v>1098</v>
      </c>
      <c r="D4587" s="339" t="s">
        <v>207</v>
      </c>
      <c r="E4587" s="287">
        <f t="shared" si="1067"/>
        <v>0</v>
      </c>
      <c r="F4587" s="173">
        <v>0</v>
      </c>
      <c r="G4587" s="174">
        <v>0</v>
      </c>
      <c r="H4587" s="1409">
        <v>0</v>
      </c>
      <c r="I4587" s="173">
        <v>0</v>
      </c>
      <c r="J4587" s="174">
        <v>0</v>
      </c>
      <c r="K4587" s="1409">
        <v>0</v>
      </c>
      <c r="L4587" s="287">
        <f t="shared" si="1068"/>
        <v>0</v>
      </c>
      <c r="M4587" s="12" t="str">
        <f t="shared" si="1061"/>
        <v/>
      </c>
      <c r="N4587" s="13"/>
    </row>
    <row r="4588" spans="1:14" hidden="1">
      <c r="A4588" s="23">
        <v>130</v>
      </c>
      <c r="B4588" s="272">
        <v>1900</v>
      </c>
      <c r="C4588" s="1845" t="s">
        <v>265</v>
      </c>
      <c r="D4588" s="1846"/>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895</v>
      </c>
      <c r="E4589" s="281">
        <f>F4589+G4589+H4589</f>
        <v>0</v>
      </c>
      <c r="F4589" s="152">
        <v>0</v>
      </c>
      <c r="G4589" s="153">
        <v>0</v>
      </c>
      <c r="H4589" s="1406">
        <v>0</v>
      </c>
      <c r="I4589" s="152">
        <v>0</v>
      </c>
      <c r="J4589" s="153">
        <v>0</v>
      </c>
      <c r="K4589" s="1406">
        <v>0</v>
      </c>
      <c r="L4589" s="281">
        <f>I4589+J4589+K4589</f>
        <v>0</v>
      </c>
      <c r="M4589" s="12" t="str">
        <f t="shared" si="1061"/>
        <v/>
      </c>
      <c r="N4589" s="13"/>
    </row>
    <row r="4590" spans="1:14" hidden="1">
      <c r="A4590" s="23">
        <v>140</v>
      </c>
      <c r="B4590" s="341"/>
      <c r="C4590" s="293">
        <v>1981</v>
      </c>
      <c r="D4590" s="342" t="s">
        <v>896</v>
      </c>
      <c r="E4590" s="295">
        <f>F4590+G4590+H4590</f>
        <v>0</v>
      </c>
      <c r="F4590" s="158">
        <v>0</v>
      </c>
      <c r="G4590" s="159">
        <v>0</v>
      </c>
      <c r="H4590" s="1408">
        <v>0</v>
      </c>
      <c r="I4590" s="158">
        <v>0</v>
      </c>
      <c r="J4590" s="159">
        <v>0</v>
      </c>
      <c r="K4590" s="1408">
        <v>0</v>
      </c>
      <c r="L4590" s="295">
        <f>I4590+J4590+K4590</f>
        <v>0</v>
      </c>
      <c r="M4590" s="12" t="str">
        <f t="shared" si="1061"/>
        <v/>
      </c>
      <c r="N4590" s="13"/>
    </row>
    <row r="4591" spans="1:14" hidden="1">
      <c r="A4591" s="23">
        <v>145</v>
      </c>
      <c r="B4591" s="292"/>
      <c r="C4591" s="285">
        <v>1991</v>
      </c>
      <c r="D4591" s="343" t="s">
        <v>897</v>
      </c>
      <c r="E4591" s="287">
        <f>F4591+G4591+H4591</f>
        <v>0</v>
      </c>
      <c r="F4591" s="173"/>
      <c r="G4591" s="174">
        <v>0</v>
      </c>
      <c r="H4591" s="1409">
        <v>0</v>
      </c>
      <c r="I4591" s="173"/>
      <c r="J4591" s="174">
        <v>0</v>
      </c>
      <c r="K4591" s="1409">
        <v>0</v>
      </c>
      <c r="L4591" s="287">
        <f>I4591+J4591+K4591</f>
        <v>0</v>
      </c>
      <c r="M4591" s="12" t="str">
        <f t="shared" si="1061"/>
        <v/>
      </c>
      <c r="N4591" s="13"/>
    </row>
    <row r="4592" spans="1:14" hidden="1">
      <c r="A4592" s="23">
        <v>150</v>
      </c>
      <c r="B4592" s="272">
        <v>2100</v>
      </c>
      <c r="C4592" s="1845" t="s">
        <v>707</v>
      </c>
      <c r="D4592" s="1846"/>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v>0</v>
      </c>
      <c r="G4593" s="153">
        <v>0</v>
      </c>
      <c r="H4593" s="1406">
        <v>0</v>
      </c>
      <c r="I4593" s="152">
        <v>0</v>
      </c>
      <c r="J4593" s="153">
        <v>0</v>
      </c>
      <c r="K4593" s="1406">
        <v>0</v>
      </c>
      <c r="L4593" s="281">
        <f>I4593+J4593+K4593</f>
        <v>0</v>
      </c>
      <c r="M4593" s="12" t="str">
        <f t="shared" si="1061"/>
        <v/>
      </c>
      <c r="N4593" s="13"/>
    </row>
    <row r="4594" spans="1:14" hidden="1">
      <c r="A4594" s="23">
        <v>160</v>
      </c>
      <c r="B4594" s="341"/>
      <c r="C4594" s="293">
        <v>2120</v>
      </c>
      <c r="D4594" s="300" t="s">
        <v>209</v>
      </c>
      <c r="E4594" s="295">
        <f>F4594+G4594+H4594</f>
        <v>0</v>
      </c>
      <c r="F4594" s="158">
        <v>0</v>
      </c>
      <c r="G4594" s="159">
        <v>0</v>
      </c>
      <c r="H4594" s="1408">
        <v>0</v>
      </c>
      <c r="I4594" s="158">
        <v>0</v>
      </c>
      <c r="J4594" s="159">
        <v>0</v>
      </c>
      <c r="K4594" s="1408">
        <v>0</v>
      </c>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v>0</v>
      </c>
      <c r="G4597" s="174">
        <v>0</v>
      </c>
      <c r="H4597" s="1409">
        <v>0</v>
      </c>
      <c r="I4597" s="173">
        <v>0</v>
      </c>
      <c r="J4597" s="174">
        <v>0</v>
      </c>
      <c r="K4597" s="1409">
        <v>0</v>
      </c>
      <c r="L4597" s="287">
        <f>I4597+J4597+K4597</f>
        <v>0</v>
      </c>
      <c r="M4597" s="12" t="str">
        <f t="shared" si="1061"/>
        <v/>
      </c>
      <c r="N4597" s="13"/>
    </row>
    <row r="4598" spans="1:14" hidden="1">
      <c r="A4598" s="23">
        <v>185</v>
      </c>
      <c r="B4598" s="272">
        <v>2200</v>
      </c>
      <c r="C4598" s="1845" t="s">
        <v>213</v>
      </c>
      <c r="D4598" s="1846"/>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299</v>
      </c>
      <c r="E4599" s="281">
        <f>F4599+G4599+H4599</f>
        <v>0</v>
      </c>
      <c r="F4599" s="152">
        <v>0</v>
      </c>
      <c r="G4599" s="153">
        <v>0</v>
      </c>
      <c r="H4599" s="1406">
        <v>0</v>
      </c>
      <c r="I4599" s="152">
        <v>0</v>
      </c>
      <c r="J4599" s="153">
        <v>0</v>
      </c>
      <c r="K4599" s="1406">
        <v>0</v>
      </c>
      <c r="L4599" s="281">
        <f>I4599+J4599+K4599</f>
        <v>0</v>
      </c>
      <c r="M4599" s="12" t="str">
        <f t="shared" si="1061"/>
        <v/>
      </c>
      <c r="N4599" s="13"/>
    </row>
    <row r="4600" spans="1:14" hidden="1">
      <c r="A4600" s="23">
        <v>200</v>
      </c>
      <c r="B4600" s="292"/>
      <c r="C4600" s="285">
        <v>2224</v>
      </c>
      <c r="D4600" s="286" t="s">
        <v>214</v>
      </c>
      <c r="E4600" s="287">
        <f>F4600+G4600+H4600</f>
        <v>0</v>
      </c>
      <c r="F4600" s="173">
        <v>0</v>
      </c>
      <c r="G4600" s="174">
        <v>0</v>
      </c>
      <c r="H4600" s="1409">
        <v>0</v>
      </c>
      <c r="I4600" s="173">
        <v>0</v>
      </c>
      <c r="J4600" s="174">
        <v>0</v>
      </c>
      <c r="K4600" s="1409">
        <v>0</v>
      </c>
      <c r="L4600" s="287">
        <f>I4600+J4600+K4600</f>
        <v>0</v>
      </c>
      <c r="M4600" s="12" t="str">
        <f t="shared" si="1061"/>
        <v/>
      </c>
      <c r="N4600" s="13"/>
    </row>
    <row r="4601" spans="1:14" hidden="1">
      <c r="A4601" s="23">
        <v>200</v>
      </c>
      <c r="B4601" s="272">
        <v>2500</v>
      </c>
      <c r="C4601" s="1845" t="s">
        <v>215</v>
      </c>
      <c r="D4601" s="1846"/>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849" t="s">
        <v>216</v>
      </c>
      <c r="D4602" s="1850"/>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849" t="s">
        <v>217</v>
      </c>
      <c r="D4603" s="1850"/>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849" t="s">
        <v>1643</v>
      </c>
      <c r="D4604" s="1850"/>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2078</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2079</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2080</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845" t="s">
        <v>218</v>
      </c>
      <c r="D4608" s="1846"/>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1935</v>
      </c>
      <c r="E4609" s="281">
        <f>F4609+G4609+H4609</f>
        <v>0</v>
      </c>
      <c r="F4609" s="152">
        <v>0</v>
      </c>
      <c r="G4609" s="153"/>
      <c r="H4609" s="1406"/>
      <c r="I4609" s="152">
        <v>0</v>
      </c>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1954</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1985</v>
      </c>
      <c r="D4617" s="1759"/>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701</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2081</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1996</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845" t="s">
        <v>227</v>
      </c>
      <c r="D4623" s="1846"/>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845" t="s">
        <v>228</v>
      </c>
      <c r="D4624" s="1846"/>
      <c r="E4624" s="310">
        <f t="shared" si="1078"/>
        <v>0</v>
      </c>
      <c r="F4624" s="1410">
        <v>0</v>
      </c>
      <c r="G4624" s="1411">
        <v>0</v>
      </c>
      <c r="H4624" s="1412">
        <v>0</v>
      </c>
      <c r="I4624" s="1410">
        <v>0</v>
      </c>
      <c r="J4624" s="1411">
        <v>0</v>
      </c>
      <c r="K4624" s="1412">
        <v>0</v>
      </c>
      <c r="L4624" s="310">
        <f t="shared" si="1079"/>
        <v>0</v>
      </c>
      <c r="M4624" s="12" t="str">
        <f t="shared" si="1077"/>
        <v/>
      </c>
      <c r="N4624" s="13"/>
    </row>
    <row r="4625" spans="1:14" hidden="1">
      <c r="A4625" s="22">
        <v>350</v>
      </c>
      <c r="B4625" s="272">
        <v>4100</v>
      </c>
      <c r="C4625" s="1845" t="s">
        <v>229</v>
      </c>
      <c r="D4625" s="1846"/>
      <c r="E4625" s="310">
        <f t="shared" si="1078"/>
        <v>0</v>
      </c>
      <c r="F4625" s="1459">
        <v>0</v>
      </c>
      <c r="G4625" s="1459">
        <v>0</v>
      </c>
      <c r="H4625" s="1460">
        <v>0</v>
      </c>
      <c r="I4625" s="1606">
        <v>0</v>
      </c>
      <c r="J4625" s="1459">
        <v>0</v>
      </c>
      <c r="K4625" s="1459">
        <v>0</v>
      </c>
      <c r="L4625" s="310">
        <f t="shared" si="1079"/>
        <v>0</v>
      </c>
      <c r="M4625" s="12" t="str">
        <f t="shared" si="1077"/>
        <v/>
      </c>
      <c r="N4625" s="13"/>
    </row>
    <row r="4626" spans="1:14" hidden="1">
      <c r="A4626" s="23">
        <v>355</v>
      </c>
      <c r="B4626" s="272">
        <v>4200</v>
      </c>
      <c r="C4626" s="1845" t="s">
        <v>230</v>
      </c>
      <c r="D4626" s="1846"/>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v>0</v>
      </c>
      <c r="G4629" s="159">
        <v>0</v>
      </c>
      <c r="H4629" s="1408">
        <v>0</v>
      </c>
      <c r="I4629" s="158">
        <v>0</v>
      </c>
      <c r="J4629" s="159">
        <v>0</v>
      </c>
      <c r="K4629" s="1408">
        <v>0</v>
      </c>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v>0</v>
      </c>
      <c r="G4632" s="174">
        <v>0</v>
      </c>
      <c r="H4632" s="1409">
        <v>0</v>
      </c>
      <c r="I4632" s="173">
        <v>0</v>
      </c>
      <c r="J4632" s="174">
        <v>0</v>
      </c>
      <c r="K4632" s="1409">
        <v>0</v>
      </c>
      <c r="L4632" s="287">
        <f t="shared" si="1082"/>
        <v>0</v>
      </c>
      <c r="M4632" s="12" t="str">
        <f t="shared" si="1077"/>
        <v/>
      </c>
      <c r="N4632" s="13"/>
    </row>
    <row r="4633" spans="1:14" hidden="1">
      <c r="A4633" s="23">
        <v>395</v>
      </c>
      <c r="B4633" s="272">
        <v>4300</v>
      </c>
      <c r="C4633" s="1845" t="s">
        <v>1644</v>
      </c>
      <c r="D4633" s="1846"/>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v>0</v>
      </c>
      <c r="G4634" s="153">
        <v>0</v>
      </c>
      <c r="H4634" s="1406">
        <v>0</v>
      </c>
      <c r="I4634" s="152">
        <v>0</v>
      </c>
      <c r="J4634" s="153">
        <v>0</v>
      </c>
      <c r="K4634" s="1406">
        <v>0</v>
      </c>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845" t="s">
        <v>1641</v>
      </c>
      <c r="D4637" s="1846"/>
      <c r="E4637" s="310">
        <f t="shared" si="1084"/>
        <v>0</v>
      </c>
      <c r="F4637" s="1410">
        <v>0</v>
      </c>
      <c r="G4637" s="1411">
        <v>0</v>
      </c>
      <c r="H4637" s="1412">
        <v>0</v>
      </c>
      <c r="I4637" s="1410">
        <v>0</v>
      </c>
      <c r="J4637" s="1411">
        <v>0</v>
      </c>
      <c r="K4637" s="1412">
        <v>0</v>
      </c>
      <c r="L4637" s="310">
        <f t="shared" si="1085"/>
        <v>0</v>
      </c>
      <c r="M4637" s="12" t="str">
        <f t="shared" si="1077"/>
        <v/>
      </c>
      <c r="N4637" s="13"/>
    </row>
    <row r="4638" spans="1:14" hidden="1">
      <c r="A4638" s="14">
        <v>401</v>
      </c>
      <c r="B4638" s="272">
        <v>4500</v>
      </c>
      <c r="C4638" s="1845" t="s">
        <v>1642</v>
      </c>
      <c r="D4638" s="1846"/>
      <c r="E4638" s="310">
        <f t="shared" si="1084"/>
        <v>0</v>
      </c>
      <c r="F4638" s="1410">
        <v>0</v>
      </c>
      <c r="G4638" s="1411">
        <v>0</v>
      </c>
      <c r="H4638" s="1412">
        <v>0</v>
      </c>
      <c r="I4638" s="1410">
        <v>0</v>
      </c>
      <c r="J4638" s="1411">
        <v>0</v>
      </c>
      <c r="K4638" s="1412">
        <v>0</v>
      </c>
      <c r="L4638" s="310">
        <f t="shared" si="1085"/>
        <v>0</v>
      </c>
      <c r="M4638" s="12" t="str">
        <f t="shared" si="1077"/>
        <v/>
      </c>
      <c r="N4638" s="13"/>
    </row>
    <row r="4639" spans="1:14" hidden="1">
      <c r="A4639" s="40">
        <v>404</v>
      </c>
      <c r="B4639" s="272">
        <v>4600</v>
      </c>
      <c r="C4639" s="1849" t="s">
        <v>240</v>
      </c>
      <c r="D4639" s="1850"/>
      <c r="E4639" s="310">
        <f t="shared" si="1084"/>
        <v>0</v>
      </c>
      <c r="F4639" s="1410">
        <v>0</v>
      </c>
      <c r="G4639" s="1411">
        <v>0</v>
      </c>
      <c r="H4639" s="1412">
        <v>0</v>
      </c>
      <c r="I4639" s="1410">
        <v>0</v>
      </c>
      <c r="J4639" s="1411">
        <v>0</v>
      </c>
      <c r="K4639" s="1412">
        <v>0</v>
      </c>
      <c r="L4639" s="310">
        <f t="shared" si="1085"/>
        <v>0</v>
      </c>
      <c r="M4639" s="12" t="str">
        <f t="shared" si="1077"/>
        <v/>
      </c>
      <c r="N4639" s="13"/>
    </row>
    <row r="4640" spans="1:14" hidden="1">
      <c r="A4640" s="40">
        <v>404</v>
      </c>
      <c r="B4640" s="272">
        <v>4900</v>
      </c>
      <c r="C4640" s="1845" t="s">
        <v>266</v>
      </c>
      <c r="D4640" s="1846"/>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267</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268</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843" t="s">
        <v>241</v>
      </c>
      <c r="D4643" s="1844"/>
      <c r="E4643" s="310">
        <f>F4643+G4643+H4643</f>
        <v>0</v>
      </c>
      <c r="F4643" s="1410">
        <v>0</v>
      </c>
      <c r="G4643" s="1411">
        <v>0</v>
      </c>
      <c r="H4643" s="1412">
        <v>0</v>
      </c>
      <c r="I4643" s="1410">
        <v>0</v>
      </c>
      <c r="J4643" s="1411">
        <v>0</v>
      </c>
      <c r="K4643" s="1412">
        <v>0</v>
      </c>
      <c r="L4643" s="310">
        <f>I4643+J4643+K4643</f>
        <v>0</v>
      </c>
      <c r="M4643" s="12" t="str">
        <f t="shared" si="1077"/>
        <v/>
      </c>
      <c r="N4643" s="13"/>
    </row>
    <row r="4644" spans="1:14" hidden="1">
      <c r="A4644" s="23">
        <v>500</v>
      </c>
      <c r="B4644" s="365">
        <v>5200</v>
      </c>
      <c r="C4644" s="1843" t="s">
        <v>242</v>
      </c>
      <c r="D4644" s="1844"/>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v>0</v>
      </c>
      <c r="G4645" s="153">
        <v>0</v>
      </c>
      <c r="H4645" s="1406">
        <v>0</v>
      </c>
      <c r="I4645" s="152">
        <v>0</v>
      </c>
      <c r="J4645" s="153">
        <v>0</v>
      </c>
      <c r="K4645" s="1406">
        <v>0</v>
      </c>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v>0</v>
      </c>
      <c r="G4646" s="159">
        <v>0</v>
      </c>
      <c r="H4646" s="1408">
        <v>0</v>
      </c>
      <c r="I4646" s="158">
        <v>0</v>
      </c>
      <c r="J4646" s="159">
        <v>0</v>
      </c>
      <c r="K4646" s="1408">
        <v>0</v>
      </c>
      <c r="L4646" s="295">
        <f t="shared" si="1089"/>
        <v>0</v>
      </c>
      <c r="M4646" s="12" t="str">
        <f t="shared" si="1077"/>
        <v/>
      </c>
      <c r="N4646" s="13"/>
    </row>
    <row r="4647" spans="1:14" hidden="1">
      <c r="A4647" s="23">
        <v>515</v>
      </c>
      <c r="B4647" s="366"/>
      <c r="C4647" s="369">
        <v>5203</v>
      </c>
      <c r="D4647" s="370" t="s">
        <v>608</v>
      </c>
      <c r="E4647" s="295">
        <f t="shared" si="1088"/>
        <v>0</v>
      </c>
      <c r="F4647" s="158">
        <v>0</v>
      </c>
      <c r="G4647" s="159">
        <v>0</v>
      </c>
      <c r="H4647" s="1408">
        <v>0</v>
      </c>
      <c r="I4647" s="158">
        <v>0</v>
      </c>
      <c r="J4647" s="159">
        <v>0</v>
      </c>
      <c r="K4647" s="1408">
        <v>0</v>
      </c>
      <c r="L4647" s="295">
        <f t="shared" si="1089"/>
        <v>0</v>
      </c>
      <c r="M4647" s="12" t="str">
        <f t="shared" si="1077"/>
        <v/>
      </c>
      <c r="N4647" s="13"/>
    </row>
    <row r="4648" spans="1:14" hidden="1">
      <c r="A4648" s="23">
        <v>520</v>
      </c>
      <c r="B4648" s="366"/>
      <c r="C4648" s="369">
        <v>5204</v>
      </c>
      <c r="D4648" s="370" t="s">
        <v>609</v>
      </c>
      <c r="E4648" s="295">
        <f t="shared" si="1088"/>
        <v>0</v>
      </c>
      <c r="F4648" s="158">
        <v>0</v>
      </c>
      <c r="G4648" s="159">
        <v>0</v>
      </c>
      <c r="H4648" s="1408">
        <v>0</v>
      </c>
      <c r="I4648" s="158">
        <v>0</v>
      </c>
      <c r="J4648" s="159">
        <v>0</v>
      </c>
      <c r="K4648" s="1408">
        <v>0</v>
      </c>
      <c r="L4648" s="295">
        <f t="shared" si="1089"/>
        <v>0</v>
      </c>
      <c r="M4648" s="12" t="str">
        <f t="shared" si="1077"/>
        <v/>
      </c>
      <c r="N4648" s="13"/>
    </row>
    <row r="4649" spans="1:14" hidden="1">
      <c r="A4649" s="23">
        <v>525</v>
      </c>
      <c r="B4649" s="366"/>
      <c r="C4649" s="369">
        <v>5205</v>
      </c>
      <c r="D4649" s="370" t="s">
        <v>610</v>
      </c>
      <c r="E4649" s="295">
        <f t="shared" si="1088"/>
        <v>0</v>
      </c>
      <c r="F4649" s="158">
        <v>0</v>
      </c>
      <c r="G4649" s="159">
        <v>0</v>
      </c>
      <c r="H4649" s="1408">
        <v>0</v>
      </c>
      <c r="I4649" s="158">
        <v>0</v>
      </c>
      <c r="J4649" s="159">
        <v>0</v>
      </c>
      <c r="K4649" s="1408">
        <v>0</v>
      </c>
      <c r="L4649" s="295">
        <f t="shared" si="1089"/>
        <v>0</v>
      </c>
      <c r="M4649" s="12" t="str">
        <f t="shared" si="1077"/>
        <v/>
      </c>
      <c r="N4649" s="13"/>
    </row>
    <row r="4650" spans="1:14" hidden="1">
      <c r="A4650" s="22">
        <v>635</v>
      </c>
      <c r="B4650" s="366"/>
      <c r="C4650" s="369">
        <v>5206</v>
      </c>
      <c r="D4650" s="370" t="s">
        <v>611</v>
      </c>
      <c r="E4650" s="295">
        <f t="shared" si="1088"/>
        <v>0</v>
      </c>
      <c r="F4650" s="158">
        <v>0</v>
      </c>
      <c r="G4650" s="159">
        <v>0</v>
      </c>
      <c r="H4650" s="1408">
        <v>0</v>
      </c>
      <c r="I4650" s="158">
        <v>0</v>
      </c>
      <c r="J4650" s="159">
        <v>0</v>
      </c>
      <c r="K4650" s="1408">
        <v>0</v>
      </c>
      <c r="L4650" s="295">
        <f t="shared" si="1089"/>
        <v>0</v>
      </c>
      <c r="M4650" s="12" t="str">
        <f t="shared" si="1077"/>
        <v/>
      </c>
      <c r="N4650" s="13"/>
    </row>
    <row r="4651" spans="1:14" hidden="1">
      <c r="A4651" s="23">
        <v>640</v>
      </c>
      <c r="B4651" s="366"/>
      <c r="C4651" s="371">
        <v>5219</v>
      </c>
      <c r="D4651" s="372" t="s">
        <v>612</v>
      </c>
      <c r="E4651" s="287">
        <f t="shared" si="1088"/>
        <v>0</v>
      </c>
      <c r="F4651" s="173">
        <v>0</v>
      </c>
      <c r="G4651" s="174">
        <v>0</v>
      </c>
      <c r="H4651" s="1409">
        <v>0</v>
      </c>
      <c r="I4651" s="173">
        <v>0</v>
      </c>
      <c r="J4651" s="174">
        <v>0</v>
      </c>
      <c r="K4651" s="1409">
        <v>0</v>
      </c>
      <c r="L4651" s="287">
        <f t="shared" si="1089"/>
        <v>0</v>
      </c>
      <c r="M4651" s="12" t="str">
        <f t="shared" si="1077"/>
        <v/>
      </c>
      <c r="N4651" s="13"/>
    </row>
    <row r="4652" spans="1:14" hidden="1">
      <c r="A4652" s="23">
        <v>645</v>
      </c>
      <c r="B4652" s="365">
        <v>5300</v>
      </c>
      <c r="C4652" s="1843" t="s">
        <v>613</v>
      </c>
      <c r="D4652" s="1844"/>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300</v>
      </c>
      <c r="E4653" s="281">
        <f>F4653+G4653+H4653</f>
        <v>0</v>
      </c>
      <c r="F4653" s="152">
        <v>0</v>
      </c>
      <c r="G4653" s="153">
        <v>0</v>
      </c>
      <c r="H4653" s="1406">
        <v>0</v>
      </c>
      <c r="I4653" s="152">
        <v>0</v>
      </c>
      <c r="J4653" s="153">
        <v>0</v>
      </c>
      <c r="K4653" s="1406">
        <v>0</v>
      </c>
      <c r="L4653" s="281">
        <f>I4653+J4653+K4653</f>
        <v>0</v>
      </c>
      <c r="M4653" s="12" t="str">
        <f t="shared" si="1077"/>
        <v/>
      </c>
      <c r="N4653" s="13"/>
    </row>
    <row r="4654" spans="1:14" hidden="1">
      <c r="A4654" s="22">
        <v>655</v>
      </c>
      <c r="B4654" s="366"/>
      <c r="C4654" s="371">
        <v>5309</v>
      </c>
      <c r="D4654" s="372" t="s">
        <v>614</v>
      </c>
      <c r="E4654" s="287">
        <f>F4654+G4654+H4654</f>
        <v>0</v>
      </c>
      <c r="F4654" s="173">
        <v>0</v>
      </c>
      <c r="G4654" s="174">
        <v>0</v>
      </c>
      <c r="H4654" s="1409">
        <v>0</v>
      </c>
      <c r="I4654" s="173">
        <v>0</v>
      </c>
      <c r="J4654" s="174">
        <v>0</v>
      </c>
      <c r="K4654" s="1409">
        <v>0</v>
      </c>
      <c r="L4654" s="287">
        <f>I4654+J4654+K4654</f>
        <v>0</v>
      </c>
      <c r="M4654" s="12" t="str">
        <f t="shared" si="1077"/>
        <v/>
      </c>
      <c r="N4654" s="13"/>
    </row>
    <row r="4655" spans="1:14" hidden="1">
      <c r="A4655" s="22">
        <v>665</v>
      </c>
      <c r="B4655" s="365">
        <v>5400</v>
      </c>
      <c r="C4655" s="1843" t="s">
        <v>671</v>
      </c>
      <c r="D4655" s="1844"/>
      <c r="E4655" s="310">
        <f>F4655+G4655+H4655</f>
        <v>0</v>
      </c>
      <c r="F4655" s="1410"/>
      <c r="G4655" s="1411">
        <v>0</v>
      </c>
      <c r="H4655" s="1412">
        <v>0</v>
      </c>
      <c r="I4655" s="1410">
        <v>0</v>
      </c>
      <c r="J4655" s="1411"/>
      <c r="K4655" s="1412">
        <v>0</v>
      </c>
      <c r="L4655" s="310">
        <f>I4655+J4655+K4655</f>
        <v>0</v>
      </c>
      <c r="M4655" s="12" t="str">
        <f t="shared" si="1077"/>
        <v/>
      </c>
      <c r="N4655" s="13"/>
    </row>
    <row r="4656" spans="1:14" hidden="1">
      <c r="A4656" s="22">
        <v>675</v>
      </c>
      <c r="B4656" s="272">
        <v>5500</v>
      </c>
      <c r="C4656" s="1845" t="s">
        <v>672</v>
      </c>
      <c r="D4656" s="1846"/>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673</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674</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675</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676</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847" t="s">
        <v>898</v>
      </c>
      <c r="D4661" s="1848"/>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677</v>
      </c>
      <c r="E4662" s="281">
        <f>F4662+G4662+H4662</f>
        <v>0</v>
      </c>
      <c r="F4662" s="1459">
        <v>0</v>
      </c>
      <c r="G4662" s="1459">
        <v>0</v>
      </c>
      <c r="H4662" s="1460">
        <v>0</v>
      </c>
      <c r="I4662" s="1606">
        <v>0</v>
      </c>
      <c r="J4662" s="1459">
        <v>0</v>
      </c>
      <c r="K4662" s="1459">
        <v>0</v>
      </c>
      <c r="L4662" s="281">
        <f>I4662+J4662+K4662</f>
        <v>0</v>
      </c>
      <c r="M4662" s="12" t="str">
        <f t="shared" si="1077"/>
        <v/>
      </c>
      <c r="N4662" s="13"/>
    </row>
    <row r="4663" spans="1:14" hidden="1">
      <c r="A4663" s="23">
        <v>720</v>
      </c>
      <c r="B4663" s="366"/>
      <c r="C4663" s="373">
        <v>5702</v>
      </c>
      <c r="D4663" s="374" t="s">
        <v>678</v>
      </c>
      <c r="E4663" s="314">
        <f>F4663+G4663+H4663</f>
        <v>0</v>
      </c>
      <c r="F4663" s="1459">
        <v>0</v>
      </c>
      <c r="G4663" s="1459">
        <v>0</v>
      </c>
      <c r="H4663" s="1460">
        <v>0</v>
      </c>
      <c r="I4663" s="1606">
        <v>0</v>
      </c>
      <c r="J4663" s="1459">
        <v>0</v>
      </c>
      <c r="K4663" s="1459">
        <v>0</v>
      </c>
      <c r="L4663" s="314">
        <f>I4663+J4663+K4663</f>
        <v>0</v>
      </c>
      <c r="M4663" s="12" t="str">
        <f t="shared" si="1077"/>
        <v/>
      </c>
      <c r="N4663" s="13"/>
    </row>
    <row r="4664" spans="1:14" hidden="1">
      <c r="A4664" s="23">
        <v>725</v>
      </c>
      <c r="B4664" s="292"/>
      <c r="C4664" s="375">
        <v>4071</v>
      </c>
      <c r="D4664" s="376" t="s">
        <v>679</v>
      </c>
      <c r="E4664" s="377">
        <f>F4664+G4664+H4664</f>
        <v>0</v>
      </c>
      <c r="F4664" s="1459">
        <v>0</v>
      </c>
      <c r="G4664" s="1459">
        <v>0</v>
      </c>
      <c r="H4664" s="1460">
        <v>0</v>
      </c>
      <c r="I4664" s="1606">
        <v>0</v>
      </c>
      <c r="J4664" s="1459">
        <v>0</v>
      </c>
      <c r="K4664" s="1459">
        <v>0</v>
      </c>
      <c r="L4664" s="377">
        <f>I4664+J4664+K4664</f>
        <v>0</v>
      </c>
      <c r="M4664" s="12" t="str">
        <f t="shared" si="1077"/>
        <v/>
      </c>
      <c r="N4664" s="13"/>
    </row>
    <row r="4665" spans="1:14" hidden="1">
      <c r="A4665" s="23">
        <v>730</v>
      </c>
      <c r="B4665" s="571"/>
      <c r="C4665" s="1841" t="s">
        <v>680</v>
      </c>
      <c r="D4665" s="1842"/>
      <c r="E4665" s="1426"/>
      <c r="F4665" s="1426"/>
      <c r="G4665" s="1426"/>
      <c r="H4665" s="1426"/>
      <c r="I4665" s="1426"/>
      <c r="J4665" s="1426"/>
      <c r="K4665" s="1426"/>
      <c r="L4665" s="1427"/>
      <c r="M4665" s="12" t="str">
        <f t="shared" si="1077"/>
        <v/>
      </c>
      <c r="N4665" s="13"/>
    </row>
    <row r="4666" spans="1:14" hidden="1">
      <c r="A4666" s="23">
        <v>735</v>
      </c>
      <c r="B4666" s="381">
        <v>98</v>
      </c>
      <c r="C4666" s="1841" t="s">
        <v>680</v>
      </c>
      <c r="D4666" s="1842"/>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5</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hidden="1" thickBot="1">
      <c r="A4670" s="23">
        <v>755</v>
      </c>
      <c r="B4670" s="1451"/>
      <c r="C4670" s="393" t="s">
        <v>726</v>
      </c>
      <c r="D4670" s="1420">
        <f>+B4670</f>
        <v>0</v>
      </c>
      <c r="E4670" s="395">
        <f t="shared" ref="E4670:L4670" si="1092">SUM(E4552,E4555,E4561,E4569,E4570,E4588,E4592,E4598,E4601,E4602,E4603,E4604,E4608,E4617,E4623,E4624,E4625,E4626,E4633,E4637,E4638,E4639,E4640,E4643,E4644,E4652,E4655,E4656,E4661)+E4666</f>
        <v>0</v>
      </c>
      <c r="F4670" s="396">
        <f t="shared" si="1092"/>
        <v>0</v>
      </c>
      <c r="G4670" s="397">
        <f t="shared" si="1092"/>
        <v>0</v>
      </c>
      <c r="H4670" s="398">
        <f t="shared" si="1092"/>
        <v>0</v>
      </c>
      <c r="I4670" s="396">
        <f t="shared" si="1092"/>
        <v>0</v>
      </c>
      <c r="J4670" s="397">
        <f t="shared" si="1092"/>
        <v>0</v>
      </c>
      <c r="K4670" s="398">
        <f t="shared" si="1092"/>
        <v>0</v>
      </c>
      <c r="L4670" s="395">
        <f t="shared" si="1092"/>
        <v>0</v>
      </c>
      <c r="M4670" s="1652" t="str">
        <f t="shared" si="1077"/>
        <v/>
      </c>
      <c r="N4670" s="65"/>
    </row>
    <row r="4671" spans="1:14" ht="18.75" hidden="1">
      <c r="A4671" s="23">
        <v>760</v>
      </c>
      <c r="B4671" s="79" t="s">
        <v>120</v>
      </c>
      <c r="C4671" s="1"/>
      <c r="L4671" s="6"/>
      <c r="M4671" s="1652" t="str">
        <f>(IF($E4670&lt;&gt;0,$M$2,IF($L4670&lt;&gt;0,$M$2,"")))</f>
        <v/>
      </c>
      <c r="N4671" s="65"/>
    </row>
    <row r="4672" spans="1:14" ht="18.75" hidden="1">
      <c r="A4672" s="22">
        <v>765</v>
      </c>
      <c r="B4672" s="1355"/>
      <c r="C4672" s="1355"/>
      <c r="D4672" s="1356"/>
      <c r="E4672" s="1355"/>
      <c r="F4672" s="1355"/>
      <c r="G4672" s="1355"/>
      <c r="H4672" s="1355"/>
      <c r="I4672" s="1355"/>
      <c r="J4672" s="1355"/>
      <c r="K4672" s="1355"/>
      <c r="L4672" s="1357"/>
      <c r="M4672" s="1652" t="str">
        <f>(IF($E4670&lt;&gt;0,$M$2,IF($L4670&lt;&gt;0,$M$2,"")))</f>
        <v/>
      </c>
      <c r="N4672" s="65"/>
    </row>
    <row r="4673" spans="1:14" ht="18.75" hidden="1">
      <c r="A4673" s="22">
        <v>775</v>
      </c>
      <c r="B4673" s="65"/>
      <c r="C4673" s="65"/>
      <c r="D4673" s="65"/>
      <c r="E4673" s="65"/>
      <c r="F4673" s="65"/>
      <c r="G4673" s="65"/>
      <c r="H4673" s="65"/>
      <c r="I4673" s="65"/>
      <c r="J4673" s="65"/>
      <c r="K4673" s="65"/>
      <c r="L4673" s="77"/>
      <c r="M4673" s="74" t="str">
        <f>(IF(E4670&lt;&gt;0,$G$2,IF(L4670&lt;&gt;0,$G$2,"")))</f>
        <v/>
      </c>
      <c r="N4673" s="65"/>
    </row>
    <row r="4674" spans="1:14" hidden="1">
      <c r="A4674" s="23">
        <v>780</v>
      </c>
      <c r="B4674" s="6"/>
      <c r="C4674" s="6"/>
      <c r="D4674" s="517"/>
      <c r="E4674" s="38"/>
      <c r="F4674" s="38"/>
      <c r="G4674" s="38"/>
      <c r="H4674" s="38"/>
      <c r="I4674" s="38"/>
      <c r="J4674" s="38"/>
      <c r="K4674" s="38"/>
      <c r="L4674" s="38"/>
      <c r="M4674" s="7" t="str">
        <f>(IF($E4810&lt;&gt;0,$M$2,IF($L4810&lt;&gt;0,$M$2,"")))</f>
        <v/>
      </c>
    </row>
    <row r="4675" spans="1:14" hidden="1">
      <c r="A4675" s="23">
        <v>785</v>
      </c>
      <c r="B4675" s="6"/>
      <c r="C4675" s="1353"/>
      <c r="D4675" s="1354"/>
      <c r="E4675" s="38"/>
      <c r="F4675" s="38"/>
      <c r="G4675" s="38"/>
      <c r="H4675" s="38"/>
      <c r="I4675" s="38"/>
      <c r="J4675" s="38"/>
      <c r="K4675" s="38"/>
      <c r="L4675" s="38"/>
      <c r="M4675" s="7" t="str">
        <f>(IF($E4810&lt;&gt;0,$M$2,IF($L4810&lt;&gt;0,$M$2,"")))</f>
        <v/>
      </c>
    </row>
    <row r="4676" spans="1:14" hidden="1">
      <c r="A4676" s="23">
        <v>790</v>
      </c>
      <c r="B4676" s="1865" t="str">
        <f>$B$7</f>
        <v>ОТЧЕТНИ ДАННИ ПО ЕБК ЗА ИЗПЪЛНЕНИЕТО НА БЮДЖЕТА</v>
      </c>
      <c r="C4676" s="1866"/>
      <c r="D4676" s="1866"/>
      <c r="E4676" s="242"/>
      <c r="F4676" s="242"/>
      <c r="G4676" s="237"/>
      <c r="H4676" s="237"/>
      <c r="I4676" s="237"/>
      <c r="J4676" s="237"/>
      <c r="K4676" s="237"/>
      <c r="L4676" s="237"/>
      <c r="M4676" s="7" t="str">
        <f>(IF($E4810&lt;&gt;0,$M$2,IF($L4810&lt;&gt;0,$M$2,"")))</f>
        <v/>
      </c>
    </row>
    <row r="4677" spans="1:14" hidden="1">
      <c r="A4677" s="23">
        <v>795</v>
      </c>
      <c r="B4677" s="228"/>
      <c r="C4677" s="391"/>
      <c r="D4677" s="400"/>
      <c r="E4677" s="406" t="s">
        <v>457</v>
      </c>
      <c r="F4677" s="406" t="s">
        <v>819</v>
      </c>
      <c r="G4677" s="237"/>
      <c r="H4677" s="1350" t="s">
        <v>1234</v>
      </c>
      <c r="I4677" s="1351"/>
      <c r="J4677" s="1352"/>
      <c r="K4677" s="237"/>
      <c r="L4677" s="237"/>
      <c r="M4677" s="7" t="str">
        <f>(IF($E4810&lt;&gt;0,$M$2,IF($L4810&lt;&gt;0,$M$2,"")))</f>
        <v/>
      </c>
    </row>
    <row r="4678" spans="1:14" ht="18.75" hidden="1">
      <c r="A4678" s="22">
        <v>805</v>
      </c>
      <c r="B4678" s="1867" t="str">
        <f>$B$9</f>
        <v>ДГ Радост Каблешково</v>
      </c>
      <c r="C4678" s="1868"/>
      <c r="D4678" s="1869"/>
      <c r="E4678" s="115">
        <f>$E$9</f>
        <v>45658</v>
      </c>
      <c r="F4678" s="226">
        <f>$F$9</f>
        <v>45747</v>
      </c>
      <c r="G4678" s="237"/>
      <c r="H4678" s="237"/>
      <c r="I4678" s="237"/>
      <c r="J4678" s="237"/>
      <c r="K4678" s="237"/>
      <c r="L4678" s="237"/>
      <c r="M4678" s="7" t="str">
        <f>(IF($E4810&lt;&gt;0,$M$2,IF($L4810&lt;&gt;0,$M$2,"")))</f>
        <v/>
      </c>
    </row>
    <row r="4679" spans="1:14" hidden="1">
      <c r="A4679" s="23">
        <v>810</v>
      </c>
      <c r="B4679" s="227" t="str">
        <f>$B$10</f>
        <v>(наименование на разпоредителя с бюджет)</v>
      </c>
      <c r="C4679" s="228"/>
      <c r="D4679" s="229"/>
      <c r="E4679" s="237"/>
      <c r="F4679" s="237"/>
      <c r="G4679" s="237"/>
      <c r="H4679" s="237"/>
      <c r="I4679" s="237"/>
      <c r="J4679" s="237"/>
      <c r="K4679" s="237"/>
      <c r="L4679" s="237"/>
      <c r="M4679" s="7" t="str">
        <f>(IF($E4810&lt;&gt;0,$M$2,IF($L4810&lt;&gt;0,$M$2,"")))</f>
        <v/>
      </c>
    </row>
    <row r="4680" spans="1:14" hidden="1">
      <c r="A4680" s="23">
        <v>815</v>
      </c>
      <c r="B4680" s="227"/>
      <c r="C4680" s="228"/>
      <c r="D4680" s="229"/>
      <c r="E4680" s="237"/>
      <c r="F4680" s="237"/>
      <c r="G4680" s="237"/>
      <c r="H4680" s="237"/>
      <c r="I4680" s="237"/>
      <c r="J4680" s="237"/>
      <c r="K4680" s="237"/>
      <c r="L4680" s="237"/>
      <c r="M4680" s="7" t="str">
        <f>(IF($E4810&lt;&gt;0,$M$2,IF($L4810&lt;&gt;0,$M$2,"")))</f>
        <v/>
      </c>
    </row>
    <row r="4681" spans="1:14" ht="19.5" hidden="1">
      <c r="A4681" s="28">
        <v>525</v>
      </c>
      <c r="B4681" s="1870" t="str">
        <f>$B$12</f>
        <v>Поморие</v>
      </c>
      <c r="C4681" s="1871"/>
      <c r="D4681" s="1872"/>
      <c r="E4681" s="410" t="s">
        <v>874</v>
      </c>
      <c r="F4681" s="1348" t="str">
        <f>$F$12</f>
        <v>5207</v>
      </c>
      <c r="G4681" s="237"/>
      <c r="H4681" s="237"/>
      <c r="I4681" s="237"/>
      <c r="J4681" s="237"/>
      <c r="K4681" s="237"/>
      <c r="L4681" s="237"/>
      <c r="M4681" s="7" t="str">
        <f>(IF($E4810&lt;&gt;0,$M$2,IF($L4810&lt;&gt;0,$M$2,"")))</f>
        <v/>
      </c>
    </row>
    <row r="4682" spans="1:14" hidden="1">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t="str">
        <f>(IF($E4810&lt;&gt;0,$M$2,IF($L4810&lt;&gt;0,$M$2,"")))</f>
        <v/>
      </c>
    </row>
    <row r="4683" spans="1:14" ht="19.5" hidden="1">
      <c r="A4683" s="23">
        <v>821</v>
      </c>
      <c r="B4683" s="236"/>
      <c r="C4683" s="237"/>
      <c r="D4683" s="124" t="s">
        <v>875</v>
      </c>
      <c r="E4683" s="238">
        <f>$E$15</f>
        <v>0</v>
      </c>
      <c r="F4683" s="414" t="str">
        <f>$F$15</f>
        <v>БЮДЖЕТ</v>
      </c>
      <c r="G4683" s="218"/>
      <c r="H4683" s="218"/>
      <c r="I4683" s="218"/>
      <c r="J4683" s="218"/>
      <c r="K4683" s="218"/>
      <c r="L4683" s="218"/>
      <c r="M4683" s="7" t="str">
        <f>(IF($E4810&lt;&gt;0,$M$2,IF($L4810&lt;&gt;0,$M$2,"")))</f>
        <v/>
      </c>
    </row>
    <row r="4684" spans="1:14" hidden="1">
      <c r="A4684" s="23">
        <v>822</v>
      </c>
      <c r="B4684" s="228"/>
      <c r="C4684" s="391"/>
      <c r="D4684" s="400"/>
      <c r="E4684" s="237"/>
      <c r="F4684" s="409"/>
      <c r="G4684" s="409"/>
      <c r="H4684" s="409"/>
      <c r="I4684" s="409"/>
      <c r="J4684" s="409"/>
      <c r="K4684" s="409"/>
      <c r="L4684" s="1365" t="s">
        <v>458</v>
      </c>
      <c r="M4684" s="7" t="str">
        <f>(IF($E4810&lt;&gt;0,$M$2,IF($L4810&lt;&gt;0,$M$2,"")))</f>
        <v/>
      </c>
    </row>
    <row r="4685" spans="1:14" ht="24.95" hidden="1" customHeight="1">
      <c r="A4685" s="23">
        <v>823</v>
      </c>
      <c r="B4685" s="247"/>
      <c r="C4685" s="248"/>
      <c r="D4685" s="249" t="s">
        <v>698</v>
      </c>
      <c r="E4685" s="1853" t="str">
        <f>CONCATENATE("Уточнен план ",$C$3)</f>
        <v>Уточнен план 2025</v>
      </c>
      <c r="F4685" s="1854"/>
      <c r="G4685" s="1854"/>
      <c r="H4685" s="1855"/>
      <c r="I4685" s="1856" t="str">
        <f>CONCATENATE("Отчет ",$C$3)</f>
        <v>Отчет 2025</v>
      </c>
      <c r="J4685" s="1857"/>
      <c r="K4685" s="1857"/>
      <c r="L4685" s="1858"/>
      <c r="M4685" s="7" t="str">
        <f>(IF($E4810&lt;&gt;0,$M$2,IF($L4810&lt;&gt;0,$M$2,"")))</f>
        <v/>
      </c>
    </row>
    <row r="4686" spans="1:14" ht="54.95" hidden="1" customHeight="1" thickBot="1">
      <c r="A4686" s="23">
        <v>825</v>
      </c>
      <c r="B4686" s="250" t="s">
        <v>62</v>
      </c>
      <c r="C4686" s="251" t="s">
        <v>459</v>
      </c>
      <c r="D4686" s="252" t="s">
        <v>699</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570" t="str">
        <f>$L$20</f>
        <v>ОТЧЕТ                                    ОБЩО</v>
      </c>
      <c r="M4686" s="7" t="str">
        <f>(IF($E4810&lt;&gt;0,$M$2,IF($L4810&lt;&gt;0,$M$2,"")))</f>
        <v/>
      </c>
    </row>
    <row r="4687" spans="1:14" ht="18.75" hidden="1">
      <c r="A4687" s="23"/>
      <c r="B4687" s="258"/>
      <c r="C4687" s="259"/>
      <c r="D4687" s="260" t="s">
        <v>728</v>
      </c>
      <c r="E4687" s="1442" t="str">
        <f>$E$21</f>
        <v>(1)</v>
      </c>
      <c r="F4687" s="143" t="str">
        <f>$F$21</f>
        <v>(2)</v>
      </c>
      <c r="G4687" s="144" t="str">
        <f>$G$21</f>
        <v>(3)</v>
      </c>
      <c r="H4687" s="145" t="str">
        <f>$H$21</f>
        <v>(4)</v>
      </c>
      <c r="I4687" s="261" t="str">
        <f>$I$21</f>
        <v>(5)</v>
      </c>
      <c r="J4687" s="262" t="str">
        <f>$J$21</f>
        <v>(6)</v>
      </c>
      <c r="K4687" s="263" t="str">
        <f>$K$21</f>
        <v>(7)</v>
      </c>
      <c r="L4687" s="264" t="str">
        <f>$L$21</f>
        <v>(8)</v>
      </c>
      <c r="M4687" s="7" t="str">
        <f>(IF($E4810&lt;&gt;0,$M$2,IF($L4810&lt;&gt;0,$M$2,"")))</f>
        <v/>
      </c>
    </row>
    <row r="4688" spans="1:14" hidden="1">
      <c r="A4688" s="23"/>
      <c r="B4688" s="1439"/>
      <c r="C4688" s="1540" t="e">
        <f>VLOOKUP(D4688,OP_LIST2,2,FALSE)</f>
        <v>#N/A</v>
      </c>
      <c r="D4688" s="1445"/>
      <c r="E4688" s="389"/>
      <c r="F4688" s="1429"/>
      <c r="G4688" s="1430"/>
      <c r="H4688" s="1431"/>
      <c r="I4688" s="1429"/>
      <c r="J4688" s="1430"/>
      <c r="K4688" s="1431"/>
      <c r="L4688" s="1428"/>
      <c r="M4688" s="7" t="str">
        <f>(IF($E4810&lt;&gt;0,$M$2,IF($L4810&lt;&gt;0,$M$2,"")))</f>
        <v/>
      </c>
    </row>
    <row r="4689" spans="1:14" hidden="1">
      <c r="A4689" s="23"/>
      <c r="B4689" s="1608" t="s">
        <v>2003</v>
      </c>
      <c r="C4689" s="1446">
        <f>VLOOKUP(D4690,EBK_DEIN2,2,FALSE)</f>
        <v>5551</v>
      </c>
      <c r="D4689" s="1445" t="s">
        <v>777</v>
      </c>
      <c r="E4689" s="389"/>
      <c r="F4689" s="1432"/>
      <c r="G4689" s="1433"/>
      <c r="H4689" s="1434"/>
      <c r="I4689" s="1432"/>
      <c r="J4689" s="1433"/>
      <c r="K4689" s="1434"/>
      <c r="L4689" s="1428"/>
      <c r="M4689" s="7" t="str">
        <f>(IF($E4810&lt;&gt;0,$M$2,IF($L4810&lt;&gt;0,$M$2,"")))</f>
        <v/>
      </c>
    </row>
    <row r="4690" spans="1:14" hidden="1">
      <c r="A4690" s="23"/>
      <c r="B4690" s="1438"/>
      <c r="C4690" s="1531">
        <f>+C4689</f>
        <v>5551</v>
      </c>
      <c r="D4690" s="1440" t="s">
        <v>567</v>
      </c>
      <c r="E4690" s="389"/>
      <c r="F4690" s="1432"/>
      <c r="G4690" s="1433"/>
      <c r="H4690" s="1434"/>
      <c r="I4690" s="1432"/>
      <c r="J4690" s="1433"/>
      <c r="K4690" s="1434"/>
      <c r="L4690" s="1428"/>
      <c r="M4690" s="7" t="str">
        <f>(IF($E4810&lt;&gt;0,$M$2,IF($L4810&lt;&gt;0,$M$2,"")))</f>
        <v/>
      </c>
    </row>
    <row r="4691" spans="1:14" hidden="1">
      <c r="A4691" s="23"/>
      <c r="B4691" s="1443"/>
      <c r="C4691" s="1441"/>
      <c r="D4691" s="1444" t="s">
        <v>700</v>
      </c>
      <c r="E4691" s="389"/>
      <c r="F4691" s="1435"/>
      <c r="G4691" s="1436"/>
      <c r="H4691" s="1437"/>
      <c r="I4691" s="1435"/>
      <c r="J4691" s="1436"/>
      <c r="K4691" s="1437"/>
      <c r="L4691" s="1428"/>
      <c r="M4691" s="7" t="str">
        <f>(IF($E4810&lt;&gt;0,$M$2,IF($L4810&lt;&gt;0,$M$2,"")))</f>
        <v/>
      </c>
    </row>
    <row r="4692" spans="1:14" hidden="1">
      <c r="A4692" s="23"/>
      <c r="B4692" s="272">
        <v>100</v>
      </c>
      <c r="C4692" s="1859" t="s">
        <v>729</v>
      </c>
      <c r="D4692" s="1860"/>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730</v>
      </c>
      <c r="E4693" s="281">
        <f>F4693+G4693+H4693</f>
        <v>0</v>
      </c>
      <c r="F4693" s="152">
        <v>0</v>
      </c>
      <c r="G4693" s="153">
        <v>0</v>
      </c>
      <c r="H4693" s="1406">
        <v>0</v>
      </c>
      <c r="I4693" s="152">
        <v>0</v>
      </c>
      <c r="J4693" s="153">
        <v>0</v>
      </c>
      <c r="K4693" s="1406">
        <v>0</v>
      </c>
      <c r="L4693" s="281">
        <f>I4693+J4693+K4693</f>
        <v>0</v>
      </c>
      <c r="M4693" s="12" t="str">
        <f t="shared" ref="M4693:M4756" si="1094">(IF($E4693&lt;&gt;0,$M$2,IF($L4693&lt;&gt;0,$M$2,"")))</f>
        <v/>
      </c>
      <c r="N4693" s="13"/>
    </row>
    <row r="4694" spans="1:14" hidden="1">
      <c r="A4694" s="10"/>
      <c r="B4694" s="278"/>
      <c r="C4694" s="285">
        <v>102</v>
      </c>
      <c r="D4694" s="286" t="s">
        <v>731</v>
      </c>
      <c r="E4694" s="287">
        <f>F4694+G4694+H4694</f>
        <v>0</v>
      </c>
      <c r="F4694" s="173">
        <v>0</v>
      </c>
      <c r="G4694" s="174">
        <v>0</v>
      </c>
      <c r="H4694" s="1409">
        <v>0</v>
      </c>
      <c r="I4694" s="173">
        <v>0</v>
      </c>
      <c r="J4694" s="174">
        <v>0</v>
      </c>
      <c r="K4694" s="1409">
        <v>0</v>
      </c>
      <c r="L4694" s="287">
        <f>I4694+J4694+K4694</f>
        <v>0</v>
      </c>
      <c r="M4694" s="12" t="str">
        <f t="shared" si="1094"/>
        <v/>
      </c>
      <c r="N4694" s="13"/>
    </row>
    <row r="4695" spans="1:14" hidden="1">
      <c r="A4695" s="10"/>
      <c r="B4695" s="272">
        <v>200</v>
      </c>
      <c r="C4695" s="1851" t="s">
        <v>732</v>
      </c>
      <c r="D4695" s="1852"/>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733</v>
      </c>
      <c r="E4696" s="281">
        <f>F4696+G4696+H4696</f>
        <v>0</v>
      </c>
      <c r="F4696" s="152">
        <v>0</v>
      </c>
      <c r="G4696" s="153">
        <v>0</v>
      </c>
      <c r="H4696" s="1406">
        <v>0</v>
      </c>
      <c r="I4696" s="152">
        <v>0</v>
      </c>
      <c r="J4696" s="153">
        <v>0</v>
      </c>
      <c r="K4696" s="1406">
        <v>0</v>
      </c>
      <c r="L4696" s="281">
        <f>I4696+J4696+K4696</f>
        <v>0</v>
      </c>
      <c r="M4696" s="12" t="str">
        <f t="shared" si="1094"/>
        <v/>
      </c>
      <c r="N4696" s="13"/>
    </row>
    <row r="4697" spans="1:14" hidden="1">
      <c r="A4697" s="10"/>
      <c r="B4697" s="292"/>
      <c r="C4697" s="293">
        <v>202</v>
      </c>
      <c r="D4697" s="294" t="s">
        <v>734</v>
      </c>
      <c r="E4697" s="295">
        <f>F4697+G4697+H4697</f>
        <v>0</v>
      </c>
      <c r="F4697" s="158">
        <v>0</v>
      </c>
      <c r="G4697" s="159">
        <v>0</v>
      </c>
      <c r="H4697" s="1408">
        <v>0</v>
      </c>
      <c r="I4697" s="158">
        <v>0</v>
      </c>
      <c r="J4697" s="159">
        <v>0</v>
      </c>
      <c r="K4697" s="1408">
        <v>0</v>
      </c>
      <c r="L4697" s="295">
        <f>I4697+J4697+K4697</f>
        <v>0</v>
      </c>
      <c r="M4697" s="12" t="str">
        <f t="shared" si="1094"/>
        <v/>
      </c>
      <c r="N4697" s="13"/>
    </row>
    <row r="4698" spans="1:14" ht="31.5" hidden="1">
      <c r="A4698" s="10"/>
      <c r="B4698" s="299"/>
      <c r="C4698" s="293">
        <v>205</v>
      </c>
      <c r="D4698" s="294" t="s">
        <v>585</v>
      </c>
      <c r="E4698" s="295">
        <f>F4698+G4698+H4698</f>
        <v>0</v>
      </c>
      <c r="F4698" s="158">
        <v>0</v>
      </c>
      <c r="G4698" s="159">
        <v>0</v>
      </c>
      <c r="H4698" s="1408">
        <v>0</v>
      </c>
      <c r="I4698" s="158">
        <v>0</v>
      </c>
      <c r="J4698" s="159">
        <v>0</v>
      </c>
      <c r="K4698" s="1408">
        <v>0</v>
      </c>
      <c r="L4698" s="295">
        <f>I4698+J4698+K4698</f>
        <v>0</v>
      </c>
      <c r="M4698" s="12" t="str">
        <f t="shared" si="1094"/>
        <v/>
      </c>
      <c r="N4698" s="13"/>
    </row>
    <row r="4699" spans="1:14" hidden="1">
      <c r="A4699" s="10"/>
      <c r="B4699" s="299"/>
      <c r="C4699" s="293">
        <v>208</v>
      </c>
      <c r="D4699" s="300" t="s">
        <v>586</v>
      </c>
      <c r="E4699" s="295">
        <f>F4699+G4699+H4699</f>
        <v>0</v>
      </c>
      <c r="F4699" s="158">
        <v>0</v>
      </c>
      <c r="G4699" s="159">
        <v>0</v>
      </c>
      <c r="H4699" s="1408">
        <v>0</v>
      </c>
      <c r="I4699" s="158">
        <v>0</v>
      </c>
      <c r="J4699" s="159">
        <v>0</v>
      </c>
      <c r="K4699" s="1408">
        <v>0</v>
      </c>
      <c r="L4699" s="295">
        <f>I4699+J4699+K4699</f>
        <v>0</v>
      </c>
      <c r="M4699" s="12" t="str">
        <f t="shared" si="1094"/>
        <v/>
      </c>
      <c r="N4699" s="13"/>
    </row>
    <row r="4700" spans="1:14" hidden="1">
      <c r="A4700" s="10"/>
      <c r="B4700" s="291"/>
      <c r="C4700" s="285">
        <v>209</v>
      </c>
      <c r="D4700" s="301" t="s">
        <v>587</v>
      </c>
      <c r="E4700" s="287">
        <f>F4700+G4700+H4700</f>
        <v>0</v>
      </c>
      <c r="F4700" s="173">
        <v>0</v>
      </c>
      <c r="G4700" s="174">
        <v>0</v>
      </c>
      <c r="H4700" s="1409">
        <v>0</v>
      </c>
      <c r="I4700" s="173">
        <v>0</v>
      </c>
      <c r="J4700" s="174">
        <v>0</v>
      </c>
      <c r="K4700" s="1409">
        <v>0</v>
      </c>
      <c r="L4700" s="287">
        <f>I4700+J4700+K4700</f>
        <v>0</v>
      </c>
      <c r="M4700" s="12" t="str">
        <f t="shared" si="1094"/>
        <v/>
      </c>
      <c r="N4700" s="13"/>
    </row>
    <row r="4701" spans="1:14" hidden="1">
      <c r="A4701" s="10"/>
      <c r="B4701" s="272">
        <v>500</v>
      </c>
      <c r="C4701" s="1861" t="s">
        <v>188</v>
      </c>
      <c r="D4701" s="1862"/>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v>0</v>
      </c>
      <c r="G4702" s="153">
        <v>0</v>
      </c>
      <c r="H4702" s="1406">
        <v>0</v>
      </c>
      <c r="I4702" s="152">
        <v>0</v>
      </c>
      <c r="J4702" s="153">
        <v>0</v>
      </c>
      <c r="K4702" s="1406">
        <v>0</v>
      </c>
      <c r="L4702" s="281">
        <f t="shared" ref="L4702:L4709" si="1098">I4702+J4702+K4702</f>
        <v>0</v>
      </c>
      <c r="M4702" s="12" t="str">
        <f t="shared" si="1094"/>
        <v/>
      </c>
      <c r="N4702" s="13"/>
    </row>
    <row r="4703" spans="1:14" hidden="1">
      <c r="A4703" s="10"/>
      <c r="B4703" s="291"/>
      <c r="C4703" s="304">
        <v>552</v>
      </c>
      <c r="D4703" s="305" t="s">
        <v>893</v>
      </c>
      <c r="E4703" s="295">
        <f t="shared" si="1097"/>
        <v>0</v>
      </c>
      <c r="F4703" s="158">
        <v>0</v>
      </c>
      <c r="G4703" s="159">
        <v>0</v>
      </c>
      <c r="H4703" s="1408">
        <v>0</v>
      </c>
      <c r="I4703" s="158">
        <v>0</v>
      </c>
      <c r="J4703" s="159">
        <v>0</v>
      </c>
      <c r="K4703" s="1408">
        <v>0</v>
      </c>
      <c r="L4703" s="295">
        <f t="shared" si="1098"/>
        <v>0</v>
      </c>
      <c r="M4703" s="12" t="str">
        <f t="shared" si="1094"/>
        <v/>
      </c>
      <c r="N4703" s="13"/>
    </row>
    <row r="4704" spans="1:14" hidden="1">
      <c r="A4704" s="10"/>
      <c r="B4704" s="306"/>
      <c r="C4704" s="304">
        <v>558</v>
      </c>
      <c r="D4704" s="307" t="s">
        <v>855</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v>0</v>
      </c>
      <c r="G4705" s="159">
        <v>0</v>
      </c>
      <c r="H4705" s="1408">
        <v>0</v>
      </c>
      <c r="I4705" s="158">
        <v>0</v>
      </c>
      <c r="J4705" s="159">
        <v>0</v>
      </c>
      <c r="K4705" s="1408">
        <v>0</v>
      </c>
      <c r="L4705" s="295">
        <f t="shared" si="1098"/>
        <v>0</v>
      </c>
      <c r="M4705" s="12" t="str">
        <f t="shared" si="1094"/>
        <v/>
      </c>
      <c r="N4705" s="13"/>
    </row>
    <row r="4706" spans="1:14" hidden="1">
      <c r="A4706" s="10"/>
      <c r="B4706" s="306"/>
      <c r="C4706" s="304">
        <v>580</v>
      </c>
      <c r="D4706" s="305" t="s">
        <v>191</v>
      </c>
      <c r="E4706" s="295">
        <f t="shared" si="1097"/>
        <v>0</v>
      </c>
      <c r="F4706" s="158">
        <v>0</v>
      </c>
      <c r="G4706" s="159">
        <v>0</v>
      </c>
      <c r="H4706" s="1408">
        <v>0</v>
      </c>
      <c r="I4706" s="158">
        <v>0</v>
      </c>
      <c r="J4706" s="159">
        <v>0</v>
      </c>
      <c r="K4706" s="1408">
        <v>0</v>
      </c>
      <c r="L4706" s="295">
        <f t="shared" si="1098"/>
        <v>0</v>
      </c>
      <c r="M4706" s="12" t="str">
        <f t="shared" si="1094"/>
        <v/>
      </c>
      <c r="N4706" s="13"/>
    </row>
    <row r="4707" spans="1:14" hidden="1">
      <c r="A4707" s="10"/>
      <c r="B4707" s="291"/>
      <c r="C4707" s="304">
        <v>588</v>
      </c>
      <c r="D4707" s="305" t="s">
        <v>857</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863" t="s">
        <v>193</v>
      </c>
      <c r="D4709" s="1864"/>
      <c r="E4709" s="310">
        <f t="shared" si="1097"/>
        <v>0</v>
      </c>
      <c r="F4709" s="1410"/>
      <c r="G4709" s="1411"/>
      <c r="H4709" s="1412"/>
      <c r="I4709" s="1410"/>
      <c r="J4709" s="1411"/>
      <c r="K4709" s="1412"/>
      <c r="L4709" s="310">
        <f t="shared" si="1098"/>
        <v>0</v>
      </c>
      <c r="M4709" s="12" t="str">
        <f t="shared" si="1094"/>
        <v/>
      </c>
      <c r="N4709" s="13"/>
    </row>
    <row r="4710" spans="1:14" hidden="1">
      <c r="A4710" s="23">
        <v>10</v>
      </c>
      <c r="B4710" s="272">
        <v>1000</v>
      </c>
      <c r="C4710" s="1851" t="s">
        <v>194</v>
      </c>
      <c r="D4710" s="1852"/>
      <c r="E4710" s="310">
        <f t="shared" ref="E4710:L4710" si="1099">SUM(E4711:E4727)</f>
        <v>0</v>
      </c>
      <c r="F4710" s="274">
        <f t="shared" si="1099"/>
        <v>0</v>
      </c>
      <c r="G4710" s="275">
        <f t="shared" si="1099"/>
        <v>0</v>
      </c>
      <c r="H4710" s="276">
        <f>SUM(H4711:H4727)</f>
        <v>0</v>
      </c>
      <c r="I4710" s="274">
        <f t="shared" si="1099"/>
        <v>0</v>
      </c>
      <c r="J4710" s="275">
        <f t="shared" si="1099"/>
        <v>0</v>
      </c>
      <c r="K4710" s="276">
        <f t="shared" si="1099"/>
        <v>0</v>
      </c>
      <c r="L4710" s="310">
        <f t="shared" si="1099"/>
        <v>0</v>
      </c>
      <c r="M4710" s="12" t="str">
        <f t="shared" si="1094"/>
        <v/>
      </c>
      <c r="N4710" s="13"/>
    </row>
    <row r="4711" spans="1:14" hidden="1">
      <c r="A4711" s="23">
        <v>15</v>
      </c>
      <c r="B4711" s="292"/>
      <c r="C4711" s="279">
        <v>1011</v>
      </c>
      <c r="D4711" s="311" t="s">
        <v>195</v>
      </c>
      <c r="E4711" s="281">
        <f t="shared" ref="E4711:E4727" si="1100">F4711+G4711+H4711</f>
        <v>0</v>
      </c>
      <c r="F4711" s="152">
        <v>0</v>
      </c>
      <c r="G4711" s="153">
        <v>0</v>
      </c>
      <c r="H4711" s="1406">
        <v>0</v>
      </c>
      <c r="I4711" s="152">
        <v>0</v>
      </c>
      <c r="J4711" s="153">
        <v>0</v>
      </c>
      <c r="K4711" s="1406">
        <v>0</v>
      </c>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v>0</v>
      </c>
      <c r="G4712" s="159">
        <v>0</v>
      </c>
      <c r="H4712" s="1408">
        <v>0</v>
      </c>
      <c r="I4712" s="158">
        <v>0</v>
      </c>
      <c r="J4712" s="159">
        <v>0</v>
      </c>
      <c r="K4712" s="1408">
        <v>0</v>
      </c>
      <c r="L4712" s="295">
        <f t="shared" si="1101"/>
        <v>0</v>
      </c>
      <c r="M4712" s="12" t="str">
        <f t="shared" si="1094"/>
        <v/>
      </c>
      <c r="N4712" s="13"/>
    </row>
    <row r="4713" spans="1:14" hidden="1">
      <c r="A4713" s="23">
        <v>40</v>
      </c>
      <c r="B4713" s="292"/>
      <c r="C4713" s="293">
        <v>1013</v>
      </c>
      <c r="D4713" s="294" t="s">
        <v>197</v>
      </c>
      <c r="E4713" s="295">
        <f t="shared" si="1100"/>
        <v>0</v>
      </c>
      <c r="F4713" s="158">
        <v>0</v>
      </c>
      <c r="G4713" s="159">
        <v>0</v>
      </c>
      <c r="H4713" s="1408">
        <v>0</v>
      </c>
      <c r="I4713" s="158">
        <v>0</v>
      </c>
      <c r="J4713" s="159">
        <v>0</v>
      </c>
      <c r="K4713" s="1408">
        <v>0</v>
      </c>
      <c r="L4713" s="295">
        <f t="shared" si="1101"/>
        <v>0</v>
      </c>
      <c r="M4713" s="12" t="str">
        <f t="shared" si="1094"/>
        <v/>
      </c>
      <c r="N4713" s="13"/>
    </row>
    <row r="4714" spans="1:14" hidden="1">
      <c r="A4714" s="23">
        <v>45</v>
      </c>
      <c r="B4714" s="292"/>
      <c r="C4714" s="293">
        <v>1014</v>
      </c>
      <c r="D4714" s="294" t="s">
        <v>198</v>
      </c>
      <c r="E4714" s="295">
        <f t="shared" si="1100"/>
        <v>0</v>
      </c>
      <c r="F4714" s="158">
        <v>0</v>
      </c>
      <c r="G4714" s="159">
        <v>0</v>
      </c>
      <c r="H4714" s="1408">
        <v>0</v>
      </c>
      <c r="I4714" s="158">
        <v>0</v>
      </c>
      <c r="J4714" s="159">
        <v>0</v>
      </c>
      <c r="K4714" s="1408">
        <v>0</v>
      </c>
      <c r="L4714" s="295">
        <f t="shared" si="1101"/>
        <v>0</v>
      </c>
      <c r="M4714" s="12" t="str">
        <f t="shared" si="1094"/>
        <v/>
      </c>
      <c r="N4714" s="13"/>
    </row>
    <row r="4715" spans="1:14" hidden="1">
      <c r="A4715" s="23">
        <v>50</v>
      </c>
      <c r="B4715" s="292"/>
      <c r="C4715" s="293">
        <v>1015</v>
      </c>
      <c r="D4715" s="294" t="s">
        <v>199</v>
      </c>
      <c r="E4715" s="295">
        <f t="shared" si="1100"/>
        <v>0</v>
      </c>
      <c r="F4715" s="158">
        <v>0</v>
      </c>
      <c r="G4715" s="159">
        <v>0</v>
      </c>
      <c r="H4715" s="1408">
        <v>0</v>
      </c>
      <c r="I4715" s="158">
        <v>0</v>
      </c>
      <c r="J4715" s="159">
        <v>0</v>
      </c>
      <c r="K4715" s="1408">
        <v>0</v>
      </c>
      <c r="L4715" s="295">
        <f t="shared" si="1101"/>
        <v>0</v>
      </c>
      <c r="M4715" s="12" t="str">
        <f t="shared" si="1094"/>
        <v/>
      </c>
      <c r="N4715" s="13"/>
    </row>
    <row r="4716" spans="1:14" hidden="1">
      <c r="A4716" s="23">
        <v>55</v>
      </c>
      <c r="B4716" s="292"/>
      <c r="C4716" s="312">
        <v>1016</v>
      </c>
      <c r="D4716" s="313" t="s">
        <v>200</v>
      </c>
      <c r="E4716" s="314">
        <f t="shared" si="1100"/>
        <v>0</v>
      </c>
      <c r="F4716" s="164">
        <v>0</v>
      </c>
      <c r="G4716" s="165">
        <v>0</v>
      </c>
      <c r="H4716" s="1407">
        <v>0</v>
      </c>
      <c r="I4716" s="164">
        <v>0</v>
      </c>
      <c r="J4716" s="165">
        <v>0</v>
      </c>
      <c r="K4716" s="1407">
        <v>0</v>
      </c>
      <c r="L4716" s="314">
        <f t="shared" si="1101"/>
        <v>0</v>
      </c>
      <c r="M4716" s="12" t="str">
        <f t="shared" si="1094"/>
        <v/>
      </c>
      <c r="N4716" s="13"/>
    </row>
    <row r="4717" spans="1:14" hidden="1">
      <c r="A4717" s="23">
        <v>60</v>
      </c>
      <c r="B4717" s="278"/>
      <c r="C4717" s="318">
        <v>1020</v>
      </c>
      <c r="D4717" s="319" t="s">
        <v>201</v>
      </c>
      <c r="E4717" s="320">
        <f t="shared" si="1100"/>
        <v>0</v>
      </c>
      <c r="F4717" s="450">
        <v>0</v>
      </c>
      <c r="G4717" s="451">
        <v>0</v>
      </c>
      <c r="H4717" s="1416">
        <v>0</v>
      </c>
      <c r="I4717" s="450">
        <v>0</v>
      </c>
      <c r="J4717" s="451">
        <v>0</v>
      </c>
      <c r="K4717" s="1416">
        <v>0</v>
      </c>
      <c r="L4717" s="320">
        <f t="shared" si="1101"/>
        <v>0</v>
      </c>
      <c r="M4717" s="12" t="str">
        <f t="shared" si="1094"/>
        <v/>
      </c>
      <c r="N4717" s="13"/>
    </row>
    <row r="4718" spans="1:14" hidden="1">
      <c r="A4718" s="22">
        <v>65</v>
      </c>
      <c r="B4718" s="292"/>
      <c r="C4718" s="324">
        <v>1030</v>
      </c>
      <c r="D4718" s="325" t="s">
        <v>202</v>
      </c>
      <c r="E4718" s="326">
        <f t="shared" si="1100"/>
        <v>0</v>
      </c>
      <c r="F4718" s="445">
        <v>0</v>
      </c>
      <c r="G4718" s="446">
        <v>0</v>
      </c>
      <c r="H4718" s="1413">
        <v>0</v>
      </c>
      <c r="I4718" s="445">
        <v>0</v>
      </c>
      <c r="J4718" s="446">
        <v>0</v>
      </c>
      <c r="K4718" s="1413">
        <v>0</v>
      </c>
      <c r="L4718" s="326">
        <f t="shared" si="1101"/>
        <v>0</v>
      </c>
      <c r="M4718" s="12" t="str">
        <f t="shared" si="1094"/>
        <v/>
      </c>
      <c r="N4718" s="13"/>
    </row>
    <row r="4719" spans="1:14" hidden="1">
      <c r="A4719" s="23">
        <v>70</v>
      </c>
      <c r="B4719" s="292"/>
      <c r="C4719" s="318">
        <v>1051</v>
      </c>
      <c r="D4719" s="331" t="s">
        <v>203</v>
      </c>
      <c r="E4719" s="320">
        <f t="shared" si="1100"/>
        <v>0</v>
      </c>
      <c r="F4719" s="450">
        <v>0</v>
      </c>
      <c r="G4719" s="451">
        <v>0</v>
      </c>
      <c r="H4719" s="1416">
        <v>0</v>
      </c>
      <c r="I4719" s="450">
        <v>0</v>
      </c>
      <c r="J4719" s="451">
        <v>0</v>
      </c>
      <c r="K4719" s="1416">
        <v>0</v>
      </c>
      <c r="L4719" s="320">
        <f t="shared" si="1101"/>
        <v>0</v>
      </c>
      <c r="M4719" s="12" t="str">
        <f t="shared" si="1094"/>
        <v/>
      </c>
      <c r="N4719" s="13"/>
    </row>
    <row r="4720" spans="1:14" hidden="1">
      <c r="A4720" s="23">
        <v>75</v>
      </c>
      <c r="B4720" s="292"/>
      <c r="C4720" s="293">
        <v>1052</v>
      </c>
      <c r="D4720" s="294" t="s">
        <v>204</v>
      </c>
      <c r="E4720" s="295">
        <f t="shared" si="1100"/>
        <v>0</v>
      </c>
      <c r="F4720" s="158">
        <v>0</v>
      </c>
      <c r="G4720" s="159"/>
      <c r="H4720" s="1408"/>
      <c r="I4720" s="158">
        <v>0</v>
      </c>
      <c r="J4720" s="159"/>
      <c r="K4720" s="1408"/>
      <c r="L4720" s="295">
        <f t="shared" si="1101"/>
        <v>0</v>
      </c>
      <c r="M4720" s="12" t="str">
        <f t="shared" si="1094"/>
        <v/>
      </c>
      <c r="N4720" s="13"/>
    </row>
    <row r="4721" spans="1:14" hidden="1">
      <c r="A4721" s="23">
        <v>80</v>
      </c>
      <c r="B4721" s="292"/>
      <c r="C4721" s="324">
        <v>1053</v>
      </c>
      <c r="D4721" s="325" t="s">
        <v>858</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v>0</v>
      </c>
      <c r="G4722" s="451">
        <v>0</v>
      </c>
      <c r="H4722" s="1416">
        <v>0</v>
      </c>
      <c r="I4722" s="450">
        <v>0</v>
      </c>
      <c r="J4722" s="451">
        <v>0</v>
      </c>
      <c r="K4722" s="1416">
        <v>0</v>
      </c>
      <c r="L4722" s="320">
        <f t="shared" si="1101"/>
        <v>0</v>
      </c>
      <c r="M4722" s="12" t="str">
        <f t="shared" si="1094"/>
        <v/>
      </c>
      <c r="N4722" s="13"/>
    </row>
    <row r="4723" spans="1:14" hidden="1">
      <c r="A4723" s="23">
        <v>85</v>
      </c>
      <c r="B4723" s="292"/>
      <c r="C4723" s="324">
        <v>1063</v>
      </c>
      <c r="D4723" s="332" t="s">
        <v>786</v>
      </c>
      <c r="E4723" s="326">
        <f t="shared" si="1100"/>
        <v>0</v>
      </c>
      <c r="F4723" s="445">
        <v>0</v>
      </c>
      <c r="G4723" s="446">
        <v>0</v>
      </c>
      <c r="H4723" s="1413">
        <v>0</v>
      </c>
      <c r="I4723" s="445">
        <v>0</v>
      </c>
      <c r="J4723" s="446">
        <v>0</v>
      </c>
      <c r="K4723" s="1413">
        <v>0</v>
      </c>
      <c r="L4723" s="326">
        <f t="shared" si="1101"/>
        <v>0</v>
      </c>
      <c r="M4723" s="12" t="str">
        <f t="shared" si="1094"/>
        <v/>
      </c>
      <c r="N4723" s="13"/>
    </row>
    <row r="4724" spans="1:14" hidden="1">
      <c r="A4724" s="23">
        <v>90</v>
      </c>
      <c r="B4724" s="292"/>
      <c r="C4724" s="333">
        <v>1069</v>
      </c>
      <c r="D4724" s="334" t="s">
        <v>206</v>
      </c>
      <c r="E4724" s="335">
        <f t="shared" si="1100"/>
        <v>0</v>
      </c>
      <c r="F4724" s="589">
        <v>0</v>
      </c>
      <c r="G4724" s="590">
        <v>0</v>
      </c>
      <c r="H4724" s="1415">
        <v>0</v>
      </c>
      <c r="I4724" s="589">
        <v>0</v>
      </c>
      <c r="J4724" s="590">
        <v>0</v>
      </c>
      <c r="K4724" s="1415">
        <v>0</v>
      </c>
      <c r="L4724" s="335">
        <f t="shared" si="1101"/>
        <v>0</v>
      </c>
      <c r="M4724" s="12" t="str">
        <f t="shared" si="1094"/>
        <v/>
      </c>
      <c r="N4724" s="13"/>
    </row>
    <row r="4725" spans="1:14" hidden="1">
      <c r="A4725" s="23">
        <v>90</v>
      </c>
      <c r="B4725" s="278"/>
      <c r="C4725" s="318">
        <v>1091</v>
      </c>
      <c r="D4725" s="331" t="s">
        <v>894</v>
      </c>
      <c r="E4725" s="320">
        <f t="shared" si="1100"/>
        <v>0</v>
      </c>
      <c r="F4725" s="450">
        <v>0</v>
      </c>
      <c r="G4725" s="451">
        <v>0</v>
      </c>
      <c r="H4725" s="1416">
        <v>0</v>
      </c>
      <c r="I4725" s="450">
        <v>0</v>
      </c>
      <c r="J4725" s="451">
        <v>0</v>
      </c>
      <c r="K4725" s="1416">
        <v>0</v>
      </c>
      <c r="L4725" s="320">
        <f t="shared" si="1101"/>
        <v>0</v>
      </c>
      <c r="M4725" s="12" t="str">
        <f t="shared" si="1094"/>
        <v/>
      </c>
      <c r="N4725" s="13"/>
    </row>
    <row r="4726" spans="1:14" hidden="1">
      <c r="A4726" s="22">
        <v>115</v>
      </c>
      <c r="B4726" s="292"/>
      <c r="C4726" s="293">
        <v>1092</v>
      </c>
      <c r="D4726" s="294" t="s">
        <v>298</v>
      </c>
      <c r="E4726" s="295">
        <f t="shared" si="1100"/>
        <v>0</v>
      </c>
      <c r="F4726" s="158">
        <v>0</v>
      </c>
      <c r="G4726" s="159">
        <v>0</v>
      </c>
      <c r="H4726" s="1408">
        <v>0</v>
      </c>
      <c r="I4726" s="158">
        <v>0</v>
      </c>
      <c r="J4726" s="159">
        <v>0</v>
      </c>
      <c r="K4726" s="1408">
        <v>0</v>
      </c>
      <c r="L4726" s="295">
        <f t="shared" si="1101"/>
        <v>0</v>
      </c>
      <c r="M4726" s="12" t="str">
        <f t="shared" si="1094"/>
        <v/>
      </c>
      <c r="N4726" s="13"/>
    </row>
    <row r="4727" spans="1:14" hidden="1">
      <c r="A4727" s="22">
        <v>125</v>
      </c>
      <c r="B4727" s="292"/>
      <c r="C4727" s="285">
        <v>1098</v>
      </c>
      <c r="D4727" s="339" t="s">
        <v>207</v>
      </c>
      <c r="E4727" s="287">
        <f t="shared" si="1100"/>
        <v>0</v>
      </c>
      <c r="F4727" s="173">
        <v>0</v>
      </c>
      <c r="G4727" s="174">
        <v>0</v>
      </c>
      <c r="H4727" s="1409">
        <v>0</v>
      </c>
      <c r="I4727" s="173">
        <v>0</v>
      </c>
      <c r="J4727" s="174">
        <v>0</v>
      </c>
      <c r="K4727" s="1409">
        <v>0</v>
      </c>
      <c r="L4727" s="287">
        <f t="shared" si="1101"/>
        <v>0</v>
      </c>
      <c r="M4727" s="12" t="str">
        <f t="shared" si="1094"/>
        <v/>
      </c>
      <c r="N4727" s="13"/>
    </row>
    <row r="4728" spans="1:14" hidden="1">
      <c r="A4728" s="23">
        <v>130</v>
      </c>
      <c r="B4728" s="272">
        <v>1900</v>
      </c>
      <c r="C4728" s="1845" t="s">
        <v>265</v>
      </c>
      <c r="D4728" s="1846"/>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895</v>
      </c>
      <c r="E4729" s="281">
        <f>F4729+G4729+H4729</f>
        <v>0</v>
      </c>
      <c r="F4729" s="152">
        <v>0</v>
      </c>
      <c r="G4729" s="153">
        <v>0</v>
      </c>
      <c r="H4729" s="1406">
        <v>0</v>
      </c>
      <c r="I4729" s="152">
        <v>0</v>
      </c>
      <c r="J4729" s="153">
        <v>0</v>
      </c>
      <c r="K4729" s="1406">
        <v>0</v>
      </c>
      <c r="L4729" s="281">
        <f>I4729+J4729+K4729</f>
        <v>0</v>
      </c>
      <c r="M4729" s="12" t="str">
        <f t="shared" si="1094"/>
        <v/>
      </c>
      <c r="N4729" s="13"/>
    </row>
    <row r="4730" spans="1:14" hidden="1">
      <c r="A4730" s="23">
        <v>140</v>
      </c>
      <c r="B4730" s="341"/>
      <c r="C4730" s="293">
        <v>1981</v>
      </c>
      <c r="D4730" s="342" t="s">
        <v>896</v>
      </c>
      <c r="E4730" s="295">
        <f>F4730+G4730+H4730</f>
        <v>0</v>
      </c>
      <c r="F4730" s="158">
        <v>0</v>
      </c>
      <c r="G4730" s="159">
        <v>0</v>
      </c>
      <c r="H4730" s="1408">
        <v>0</v>
      </c>
      <c r="I4730" s="158">
        <v>0</v>
      </c>
      <c r="J4730" s="159">
        <v>0</v>
      </c>
      <c r="K4730" s="1408">
        <v>0</v>
      </c>
      <c r="L4730" s="295">
        <f>I4730+J4730+K4730</f>
        <v>0</v>
      </c>
      <c r="M4730" s="12" t="str">
        <f t="shared" si="1094"/>
        <v/>
      </c>
      <c r="N4730" s="13"/>
    </row>
    <row r="4731" spans="1:14" hidden="1">
      <c r="A4731" s="23">
        <v>145</v>
      </c>
      <c r="B4731" s="292"/>
      <c r="C4731" s="285">
        <v>1991</v>
      </c>
      <c r="D4731" s="343" t="s">
        <v>897</v>
      </c>
      <c r="E4731" s="287">
        <f>F4731+G4731+H4731</f>
        <v>0</v>
      </c>
      <c r="F4731" s="173"/>
      <c r="G4731" s="174">
        <v>0</v>
      </c>
      <c r="H4731" s="1409">
        <v>0</v>
      </c>
      <c r="I4731" s="173"/>
      <c r="J4731" s="174">
        <v>0</v>
      </c>
      <c r="K4731" s="1409">
        <v>0</v>
      </c>
      <c r="L4731" s="287">
        <f>I4731+J4731+K4731</f>
        <v>0</v>
      </c>
      <c r="M4731" s="12" t="str">
        <f t="shared" si="1094"/>
        <v/>
      </c>
      <c r="N4731" s="13"/>
    </row>
    <row r="4732" spans="1:14" hidden="1">
      <c r="A4732" s="23">
        <v>150</v>
      </c>
      <c r="B4732" s="272">
        <v>2100</v>
      </c>
      <c r="C4732" s="1845" t="s">
        <v>707</v>
      </c>
      <c r="D4732" s="1846"/>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v>0</v>
      </c>
      <c r="G4733" s="153">
        <v>0</v>
      </c>
      <c r="H4733" s="1406">
        <v>0</v>
      </c>
      <c r="I4733" s="152">
        <v>0</v>
      </c>
      <c r="J4733" s="153">
        <v>0</v>
      </c>
      <c r="K4733" s="1406">
        <v>0</v>
      </c>
      <c r="L4733" s="281">
        <f>I4733+J4733+K4733</f>
        <v>0</v>
      </c>
      <c r="M4733" s="12" t="str">
        <f t="shared" si="1094"/>
        <v/>
      </c>
      <c r="N4733" s="13"/>
    </row>
    <row r="4734" spans="1:14" hidden="1">
      <c r="A4734" s="23">
        <v>160</v>
      </c>
      <c r="B4734" s="341"/>
      <c r="C4734" s="293">
        <v>2120</v>
      </c>
      <c r="D4734" s="300" t="s">
        <v>209</v>
      </c>
      <c r="E4734" s="295">
        <f>F4734+G4734+H4734</f>
        <v>0</v>
      </c>
      <c r="F4734" s="158">
        <v>0</v>
      </c>
      <c r="G4734" s="159">
        <v>0</v>
      </c>
      <c r="H4734" s="1408">
        <v>0</v>
      </c>
      <c r="I4734" s="158">
        <v>0</v>
      </c>
      <c r="J4734" s="159">
        <v>0</v>
      </c>
      <c r="K4734" s="1408">
        <v>0</v>
      </c>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v>0</v>
      </c>
      <c r="G4737" s="174">
        <v>0</v>
      </c>
      <c r="H4737" s="1409">
        <v>0</v>
      </c>
      <c r="I4737" s="173">
        <v>0</v>
      </c>
      <c r="J4737" s="174">
        <v>0</v>
      </c>
      <c r="K4737" s="1409">
        <v>0</v>
      </c>
      <c r="L4737" s="287">
        <f>I4737+J4737+K4737</f>
        <v>0</v>
      </c>
      <c r="M4737" s="12" t="str">
        <f t="shared" si="1094"/>
        <v/>
      </c>
      <c r="N4737" s="13"/>
    </row>
    <row r="4738" spans="1:14" hidden="1">
      <c r="A4738" s="23">
        <v>185</v>
      </c>
      <c r="B4738" s="272">
        <v>2200</v>
      </c>
      <c r="C4738" s="1845" t="s">
        <v>213</v>
      </c>
      <c r="D4738" s="1846"/>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299</v>
      </c>
      <c r="E4739" s="281">
        <f>F4739+G4739+H4739</f>
        <v>0</v>
      </c>
      <c r="F4739" s="152">
        <v>0</v>
      </c>
      <c r="G4739" s="153">
        <v>0</v>
      </c>
      <c r="H4739" s="1406">
        <v>0</v>
      </c>
      <c r="I4739" s="152">
        <v>0</v>
      </c>
      <c r="J4739" s="153">
        <v>0</v>
      </c>
      <c r="K4739" s="1406">
        <v>0</v>
      </c>
      <c r="L4739" s="281">
        <f>I4739+J4739+K4739</f>
        <v>0</v>
      </c>
      <c r="M4739" s="12" t="str">
        <f t="shared" si="1094"/>
        <v/>
      </c>
      <c r="N4739" s="13"/>
    </row>
    <row r="4740" spans="1:14" hidden="1">
      <c r="A4740" s="23">
        <v>200</v>
      </c>
      <c r="B4740" s="292"/>
      <c r="C4740" s="285">
        <v>2224</v>
      </c>
      <c r="D4740" s="286" t="s">
        <v>214</v>
      </c>
      <c r="E4740" s="287">
        <f>F4740+G4740+H4740</f>
        <v>0</v>
      </c>
      <c r="F4740" s="173">
        <v>0</v>
      </c>
      <c r="G4740" s="174">
        <v>0</v>
      </c>
      <c r="H4740" s="1409">
        <v>0</v>
      </c>
      <c r="I4740" s="173">
        <v>0</v>
      </c>
      <c r="J4740" s="174">
        <v>0</v>
      </c>
      <c r="K4740" s="1409">
        <v>0</v>
      </c>
      <c r="L4740" s="287">
        <f>I4740+J4740+K4740</f>
        <v>0</v>
      </c>
      <c r="M4740" s="12" t="str">
        <f t="shared" si="1094"/>
        <v/>
      </c>
      <c r="N4740" s="13"/>
    </row>
    <row r="4741" spans="1:14" hidden="1">
      <c r="A4741" s="23">
        <v>200</v>
      </c>
      <c r="B4741" s="272">
        <v>2500</v>
      </c>
      <c r="C4741" s="1845" t="s">
        <v>215</v>
      </c>
      <c r="D4741" s="1846"/>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849" t="s">
        <v>216</v>
      </c>
      <c r="D4742" s="1850"/>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849" t="s">
        <v>217</v>
      </c>
      <c r="D4743" s="1850"/>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849" t="s">
        <v>1643</v>
      </c>
      <c r="D4744" s="1850"/>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2078</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2079</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2080</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845" t="s">
        <v>218</v>
      </c>
      <c r="D4748" s="1846"/>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1935</v>
      </c>
      <c r="E4749" s="281">
        <f>F4749+G4749+H4749</f>
        <v>0</v>
      </c>
      <c r="F4749" s="152">
        <v>0</v>
      </c>
      <c r="G4749" s="153"/>
      <c r="H4749" s="1406"/>
      <c r="I4749" s="152">
        <v>0</v>
      </c>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1954</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1985</v>
      </c>
      <c r="D4757" s="1759"/>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701</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2081</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1996</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845" t="s">
        <v>227</v>
      </c>
      <c r="D4763" s="1846"/>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845" t="s">
        <v>228</v>
      </c>
      <c r="D4764" s="1846"/>
      <c r="E4764" s="310">
        <f t="shared" si="1111"/>
        <v>0</v>
      </c>
      <c r="F4764" s="1410">
        <v>0</v>
      </c>
      <c r="G4764" s="1411">
        <v>0</v>
      </c>
      <c r="H4764" s="1412">
        <v>0</v>
      </c>
      <c r="I4764" s="1410">
        <v>0</v>
      </c>
      <c r="J4764" s="1411">
        <v>0</v>
      </c>
      <c r="K4764" s="1412">
        <v>0</v>
      </c>
      <c r="L4764" s="310">
        <f t="shared" si="1112"/>
        <v>0</v>
      </c>
      <c r="M4764" s="12" t="str">
        <f t="shared" si="1110"/>
        <v/>
      </c>
      <c r="N4764" s="13"/>
    </row>
    <row r="4765" spans="1:14" hidden="1">
      <c r="A4765" s="22">
        <v>350</v>
      </c>
      <c r="B4765" s="272">
        <v>4100</v>
      </c>
      <c r="C4765" s="1845" t="s">
        <v>229</v>
      </c>
      <c r="D4765" s="1846"/>
      <c r="E4765" s="310">
        <f t="shared" si="1111"/>
        <v>0</v>
      </c>
      <c r="F4765" s="1459">
        <v>0</v>
      </c>
      <c r="G4765" s="1459">
        <v>0</v>
      </c>
      <c r="H4765" s="1460">
        <v>0</v>
      </c>
      <c r="I4765" s="1606">
        <v>0</v>
      </c>
      <c r="J4765" s="1459">
        <v>0</v>
      </c>
      <c r="K4765" s="1459">
        <v>0</v>
      </c>
      <c r="L4765" s="310">
        <f t="shared" si="1112"/>
        <v>0</v>
      </c>
      <c r="M4765" s="12" t="str">
        <f t="shared" si="1110"/>
        <v/>
      </c>
      <c r="N4765" s="13"/>
    </row>
    <row r="4766" spans="1:14" hidden="1">
      <c r="A4766" s="23">
        <v>355</v>
      </c>
      <c r="B4766" s="272">
        <v>4200</v>
      </c>
      <c r="C4766" s="1845" t="s">
        <v>230</v>
      </c>
      <c r="D4766" s="1846"/>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v>0</v>
      </c>
      <c r="G4769" s="159">
        <v>0</v>
      </c>
      <c r="H4769" s="1408">
        <v>0</v>
      </c>
      <c r="I4769" s="158">
        <v>0</v>
      </c>
      <c r="J4769" s="159">
        <v>0</v>
      </c>
      <c r="K4769" s="1408">
        <v>0</v>
      </c>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v>0</v>
      </c>
      <c r="G4772" s="174">
        <v>0</v>
      </c>
      <c r="H4772" s="1409">
        <v>0</v>
      </c>
      <c r="I4772" s="173">
        <v>0</v>
      </c>
      <c r="J4772" s="174">
        <v>0</v>
      </c>
      <c r="K4772" s="1409">
        <v>0</v>
      </c>
      <c r="L4772" s="287">
        <f t="shared" si="1115"/>
        <v>0</v>
      </c>
      <c r="M4772" s="12" t="str">
        <f t="shared" si="1110"/>
        <v/>
      </c>
      <c r="N4772" s="13"/>
    </row>
    <row r="4773" spans="1:14" hidden="1">
      <c r="A4773" s="23">
        <v>395</v>
      </c>
      <c r="B4773" s="272">
        <v>4300</v>
      </c>
      <c r="C4773" s="1845" t="s">
        <v>1644</v>
      </c>
      <c r="D4773" s="1846"/>
      <c r="E4773" s="310">
        <f t="shared" ref="E4773:L4773" si="1116">SUM(E4774:E4776)</f>
        <v>0</v>
      </c>
      <c r="F4773" s="274">
        <f t="shared" si="1116"/>
        <v>0</v>
      </c>
      <c r="G4773" s="275">
        <f t="shared" si="1116"/>
        <v>0</v>
      </c>
      <c r="H4773" s="276">
        <f>SUM(H4774:H4776)</f>
        <v>0</v>
      </c>
      <c r="I4773" s="274">
        <f t="shared" si="1116"/>
        <v>0</v>
      </c>
      <c r="J4773" s="275">
        <f t="shared" si="1116"/>
        <v>0</v>
      </c>
      <c r="K4773" s="276">
        <f t="shared" si="1116"/>
        <v>0</v>
      </c>
      <c r="L4773" s="310">
        <f t="shared" si="1116"/>
        <v>0</v>
      </c>
      <c r="M4773" s="12" t="str">
        <f t="shared" si="1110"/>
        <v/>
      </c>
      <c r="N4773" s="13"/>
    </row>
    <row r="4774" spans="1:14" hidden="1">
      <c r="A4774" s="18">
        <v>397</v>
      </c>
      <c r="B4774" s="362"/>
      <c r="C4774" s="279">
        <v>4301</v>
      </c>
      <c r="D4774" s="311" t="s">
        <v>237</v>
      </c>
      <c r="E4774" s="281">
        <f t="shared" ref="E4774:E4779" si="1117">F4774+G4774+H4774</f>
        <v>0</v>
      </c>
      <c r="F4774" s="152">
        <v>0</v>
      </c>
      <c r="G4774" s="153">
        <v>0</v>
      </c>
      <c r="H4774" s="1406">
        <v>0</v>
      </c>
      <c r="I4774" s="152">
        <v>0</v>
      </c>
      <c r="J4774" s="153">
        <v>0</v>
      </c>
      <c r="K4774" s="1406">
        <v>0</v>
      </c>
      <c r="L4774" s="281">
        <f t="shared" ref="L4774:L4779" si="1118">I4774+J4774+K4774</f>
        <v>0</v>
      </c>
      <c r="M4774" s="12" t="str">
        <f t="shared" si="1110"/>
        <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845" t="s">
        <v>1641</v>
      </c>
      <c r="D4777" s="1846"/>
      <c r="E4777" s="310">
        <f t="shared" si="1117"/>
        <v>0</v>
      </c>
      <c r="F4777" s="1410">
        <v>0</v>
      </c>
      <c r="G4777" s="1411">
        <v>0</v>
      </c>
      <c r="H4777" s="1412">
        <v>0</v>
      </c>
      <c r="I4777" s="1410">
        <v>0</v>
      </c>
      <c r="J4777" s="1411">
        <v>0</v>
      </c>
      <c r="K4777" s="1412">
        <v>0</v>
      </c>
      <c r="L4777" s="310">
        <f t="shared" si="1118"/>
        <v>0</v>
      </c>
      <c r="M4777" s="12" t="str">
        <f t="shared" si="1110"/>
        <v/>
      </c>
      <c r="N4777" s="13"/>
    </row>
    <row r="4778" spans="1:14" hidden="1">
      <c r="A4778" s="14">
        <v>401</v>
      </c>
      <c r="B4778" s="272">
        <v>4500</v>
      </c>
      <c r="C4778" s="1845" t="s">
        <v>1642</v>
      </c>
      <c r="D4778" s="1846"/>
      <c r="E4778" s="310">
        <f t="shared" si="1117"/>
        <v>0</v>
      </c>
      <c r="F4778" s="1410">
        <v>0</v>
      </c>
      <c r="G4778" s="1411">
        <v>0</v>
      </c>
      <c r="H4778" s="1412">
        <v>0</v>
      </c>
      <c r="I4778" s="1410">
        <v>0</v>
      </c>
      <c r="J4778" s="1411">
        <v>0</v>
      </c>
      <c r="K4778" s="1412">
        <v>0</v>
      </c>
      <c r="L4778" s="310">
        <f t="shared" si="1118"/>
        <v>0</v>
      </c>
      <c r="M4778" s="12" t="str">
        <f t="shared" si="1110"/>
        <v/>
      </c>
      <c r="N4778" s="13"/>
    </row>
    <row r="4779" spans="1:14" hidden="1">
      <c r="A4779" s="40">
        <v>404</v>
      </c>
      <c r="B4779" s="272">
        <v>4600</v>
      </c>
      <c r="C4779" s="1849" t="s">
        <v>240</v>
      </c>
      <c r="D4779" s="1850"/>
      <c r="E4779" s="310">
        <f t="shared" si="1117"/>
        <v>0</v>
      </c>
      <c r="F4779" s="1410">
        <v>0</v>
      </c>
      <c r="G4779" s="1411">
        <v>0</v>
      </c>
      <c r="H4779" s="1412">
        <v>0</v>
      </c>
      <c r="I4779" s="1410">
        <v>0</v>
      </c>
      <c r="J4779" s="1411">
        <v>0</v>
      </c>
      <c r="K4779" s="1412">
        <v>0</v>
      </c>
      <c r="L4779" s="310">
        <f t="shared" si="1118"/>
        <v>0</v>
      </c>
      <c r="M4779" s="12" t="str">
        <f t="shared" si="1110"/>
        <v/>
      </c>
      <c r="N4779" s="13"/>
    </row>
    <row r="4780" spans="1:14" hidden="1">
      <c r="A4780" s="40">
        <v>404</v>
      </c>
      <c r="B4780" s="272">
        <v>4900</v>
      </c>
      <c r="C4780" s="1845" t="s">
        <v>266</v>
      </c>
      <c r="D4780" s="1846"/>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267</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268</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843" t="s">
        <v>241</v>
      </c>
      <c r="D4783" s="1844"/>
      <c r="E4783" s="310">
        <f>F4783+G4783+H4783</f>
        <v>0</v>
      </c>
      <c r="F4783" s="1410">
        <v>0</v>
      </c>
      <c r="G4783" s="1411">
        <v>0</v>
      </c>
      <c r="H4783" s="1412">
        <v>0</v>
      </c>
      <c r="I4783" s="1410">
        <v>0</v>
      </c>
      <c r="J4783" s="1411">
        <v>0</v>
      </c>
      <c r="K4783" s="1412">
        <v>0</v>
      </c>
      <c r="L4783" s="310">
        <f>I4783+J4783+K4783</f>
        <v>0</v>
      </c>
      <c r="M4783" s="12" t="str">
        <f t="shared" si="1110"/>
        <v/>
      </c>
      <c r="N4783" s="13"/>
    </row>
    <row r="4784" spans="1:14" hidden="1">
      <c r="A4784" s="23">
        <v>500</v>
      </c>
      <c r="B4784" s="365">
        <v>5200</v>
      </c>
      <c r="C4784" s="1843" t="s">
        <v>242</v>
      </c>
      <c r="D4784" s="1844"/>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v>0</v>
      </c>
      <c r="G4785" s="153">
        <v>0</v>
      </c>
      <c r="H4785" s="1406">
        <v>0</v>
      </c>
      <c r="I4785" s="152">
        <v>0</v>
      </c>
      <c r="J4785" s="153">
        <v>0</v>
      </c>
      <c r="K4785" s="1406">
        <v>0</v>
      </c>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v>0</v>
      </c>
      <c r="G4786" s="159">
        <v>0</v>
      </c>
      <c r="H4786" s="1408">
        <v>0</v>
      </c>
      <c r="I4786" s="158">
        <v>0</v>
      </c>
      <c r="J4786" s="159">
        <v>0</v>
      </c>
      <c r="K4786" s="1408">
        <v>0</v>
      </c>
      <c r="L4786" s="295">
        <f t="shared" si="1122"/>
        <v>0</v>
      </c>
      <c r="M4786" s="12" t="str">
        <f t="shared" si="1110"/>
        <v/>
      </c>
      <c r="N4786" s="13"/>
    </row>
    <row r="4787" spans="1:14" hidden="1">
      <c r="A4787" s="23">
        <v>515</v>
      </c>
      <c r="B4787" s="366"/>
      <c r="C4787" s="369">
        <v>5203</v>
      </c>
      <c r="D4787" s="370" t="s">
        <v>608</v>
      </c>
      <c r="E4787" s="295">
        <f t="shared" si="1121"/>
        <v>0</v>
      </c>
      <c r="F4787" s="158">
        <v>0</v>
      </c>
      <c r="G4787" s="159">
        <v>0</v>
      </c>
      <c r="H4787" s="1408">
        <v>0</v>
      </c>
      <c r="I4787" s="158">
        <v>0</v>
      </c>
      <c r="J4787" s="159">
        <v>0</v>
      </c>
      <c r="K4787" s="1408">
        <v>0</v>
      </c>
      <c r="L4787" s="295">
        <f t="shared" si="1122"/>
        <v>0</v>
      </c>
      <c r="M4787" s="12" t="str">
        <f t="shared" si="1110"/>
        <v/>
      </c>
      <c r="N4787" s="13"/>
    </row>
    <row r="4788" spans="1:14" hidden="1">
      <c r="A4788" s="23">
        <v>520</v>
      </c>
      <c r="B4788" s="366"/>
      <c r="C4788" s="369">
        <v>5204</v>
      </c>
      <c r="D4788" s="370" t="s">
        <v>609</v>
      </c>
      <c r="E4788" s="295">
        <f t="shared" si="1121"/>
        <v>0</v>
      </c>
      <c r="F4788" s="158">
        <v>0</v>
      </c>
      <c r="G4788" s="159">
        <v>0</v>
      </c>
      <c r="H4788" s="1408">
        <v>0</v>
      </c>
      <c r="I4788" s="158">
        <v>0</v>
      </c>
      <c r="J4788" s="159">
        <v>0</v>
      </c>
      <c r="K4788" s="1408">
        <v>0</v>
      </c>
      <c r="L4788" s="295">
        <f t="shared" si="1122"/>
        <v>0</v>
      </c>
      <c r="M4788" s="12" t="str">
        <f t="shared" si="1110"/>
        <v/>
      </c>
      <c r="N4788" s="13"/>
    </row>
    <row r="4789" spans="1:14" hidden="1">
      <c r="A4789" s="23">
        <v>525</v>
      </c>
      <c r="B4789" s="366"/>
      <c r="C4789" s="369">
        <v>5205</v>
      </c>
      <c r="D4789" s="370" t="s">
        <v>610</v>
      </c>
      <c r="E4789" s="295">
        <f t="shared" si="1121"/>
        <v>0</v>
      </c>
      <c r="F4789" s="158">
        <v>0</v>
      </c>
      <c r="G4789" s="159">
        <v>0</v>
      </c>
      <c r="H4789" s="1408">
        <v>0</v>
      </c>
      <c r="I4789" s="158">
        <v>0</v>
      </c>
      <c r="J4789" s="159">
        <v>0</v>
      </c>
      <c r="K4789" s="1408">
        <v>0</v>
      </c>
      <c r="L4789" s="295">
        <f t="shared" si="1122"/>
        <v>0</v>
      </c>
      <c r="M4789" s="12" t="str">
        <f t="shared" si="1110"/>
        <v/>
      </c>
      <c r="N4789" s="13"/>
    </row>
    <row r="4790" spans="1:14" hidden="1">
      <c r="A4790" s="22">
        <v>635</v>
      </c>
      <c r="B4790" s="366"/>
      <c r="C4790" s="369">
        <v>5206</v>
      </c>
      <c r="D4790" s="370" t="s">
        <v>611</v>
      </c>
      <c r="E4790" s="295">
        <f t="shared" si="1121"/>
        <v>0</v>
      </c>
      <c r="F4790" s="158">
        <v>0</v>
      </c>
      <c r="G4790" s="159">
        <v>0</v>
      </c>
      <c r="H4790" s="1408">
        <v>0</v>
      </c>
      <c r="I4790" s="158">
        <v>0</v>
      </c>
      <c r="J4790" s="159">
        <v>0</v>
      </c>
      <c r="K4790" s="1408">
        <v>0</v>
      </c>
      <c r="L4790" s="295">
        <f t="shared" si="1122"/>
        <v>0</v>
      </c>
      <c r="M4790" s="12" t="str">
        <f t="shared" si="1110"/>
        <v/>
      </c>
      <c r="N4790" s="13"/>
    </row>
    <row r="4791" spans="1:14" hidden="1">
      <c r="A4791" s="23">
        <v>640</v>
      </c>
      <c r="B4791" s="366"/>
      <c r="C4791" s="371">
        <v>5219</v>
      </c>
      <c r="D4791" s="372" t="s">
        <v>612</v>
      </c>
      <c r="E4791" s="287">
        <f t="shared" si="1121"/>
        <v>0</v>
      </c>
      <c r="F4791" s="173">
        <v>0</v>
      </c>
      <c r="G4791" s="174">
        <v>0</v>
      </c>
      <c r="H4791" s="1409">
        <v>0</v>
      </c>
      <c r="I4791" s="173">
        <v>0</v>
      </c>
      <c r="J4791" s="174">
        <v>0</v>
      </c>
      <c r="K4791" s="1409">
        <v>0</v>
      </c>
      <c r="L4791" s="287">
        <f t="shared" si="1122"/>
        <v>0</v>
      </c>
      <c r="M4791" s="12" t="str">
        <f t="shared" si="1110"/>
        <v/>
      </c>
      <c r="N4791" s="13"/>
    </row>
    <row r="4792" spans="1:14" hidden="1">
      <c r="A4792" s="23">
        <v>645</v>
      </c>
      <c r="B4792" s="365">
        <v>5300</v>
      </c>
      <c r="C4792" s="1843" t="s">
        <v>613</v>
      </c>
      <c r="D4792" s="1844"/>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300</v>
      </c>
      <c r="E4793" s="281">
        <f>F4793+G4793+H4793</f>
        <v>0</v>
      </c>
      <c r="F4793" s="152">
        <v>0</v>
      </c>
      <c r="G4793" s="153">
        <v>0</v>
      </c>
      <c r="H4793" s="1406">
        <v>0</v>
      </c>
      <c r="I4793" s="152">
        <v>0</v>
      </c>
      <c r="J4793" s="153">
        <v>0</v>
      </c>
      <c r="K4793" s="1406">
        <v>0</v>
      </c>
      <c r="L4793" s="281">
        <f>I4793+J4793+K4793</f>
        <v>0</v>
      </c>
      <c r="M4793" s="12" t="str">
        <f t="shared" si="1110"/>
        <v/>
      </c>
      <c r="N4793" s="13"/>
    </row>
    <row r="4794" spans="1:14" hidden="1">
      <c r="A4794" s="22">
        <v>655</v>
      </c>
      <c r="B4794" s="366"/>
      <c r="C4794" s="371">
        <v>5309</v>
      </c>
      <c r="D4794" s="372" t="s">
        <v>614</v>
      </c>
      <c r="E4794" s="287">
        <f>F4794+G4794+H4794</f>
        <v>0</v>
      </c>
      <c r="F4794" s="173">
        <v>0</v>
      </c>
      <c r="G4794" s="174">
        <v>0</v>
      </c>
      <c r="H4794" s="1409">
        <v>0</v>
      </c>
      <c r="I4794" s="173">
        <v>0</v>
      </c>
      <c r="J4794" s="174">
        <v>0</v>
      </c>
      <c r="K4794" s="1409">
        <v>0</v>
      </c>
      <c r="L4794" s="287">
        <f>I4794+J4794+K4794</f>
        <v>0</v>
      </c>
      <c r="M4794" s="12" t="str">
        <f t="shared" si="1110"/>
        <v/>
      </c>
      <c r="N4794" s="13"/>
    </row>
    <row r="4795" spans="1:14" hidden="1">
      <c r="A4795" s="22">
        <v>665</v>
      </c>
      <c r="B4795" s="365">
        <v>5400</v>
      </c>
      <c r="C4795" s="1843" t="s">
        <v>671</v>
      </c>
      <c r="D4795" s="1844"/>
      <c r="E4795" s="310">
        <f>F4795+G4795+H4795</f>
        <v>0</v>
      </c>
      <c r="F4795" s="1410"/>
      <c r="G4795" s="1411">
        <v>0</v>
      </c>
      <c r="H4795" s="1412">
        <v>0</v>
      </c>
      <c r="I4795" s="1410">
        <v>0</v>
      </c>
      <c r="J4795" s="1411"/>
      <c r="K4795" s="1412">
        <v>0</v>
      </c>
      <c r="L4795" s="310">
        <f>I4795+J4795+K4795</f>
        <v>0</v>
      </c>
      <c r="M4795" s="12" t="str">
        <f t="shared" si="1110"/>
        <v/>
      </c>
      <c r="N4795" s="13"/>
    </row>
    <row r="4796" spans="1:14" hidden="1">
      <c r="A4796" s="22">
        <v>675</v>
      </c>
      <c r="B4796" s="272">
        <v>5500</v>
      </c>
      <c r="C4796" s="1845" t="s">
        <v>672</v>
      </c>
      <c r="D4796" s="1846"/>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673</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674</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675</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676</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847" t="s">
        <v>898</v>
      </c>
      <c r="D4801" s="1848"/>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677</v>
      </c>
      <c r="E4802" s="281">
        <f>F4802+G4802+H4802</f>
        <v>0</v>
      </c>
      <c r="F4802" s="1459">
        <v>0</v>
      </c>
      <c r="G4802" s="1459">
        <v>0</v>
      </c>
      <c r="H4802" s="1460">
        <v>0</v>
      </c>
      <c r="I4802" s="1606">
        <v>0</v>
      </c>
      <c r="J4802" s="1459">
        <v>0</v>
      </c>
      <c r="K4802" s="1459">
        <v>0</v>
      </c>
      <c r="L4802" s="281">
        <f>I4802+J4802+K4802</f>
        <v>0</v>
      </c>
      <c r="M4802" s="12" t="str">
        <f t="shared" si="1110"/>
        <v/>
      </c>
      <c r="N4802" s="13"/>
    </row>
    <row r="4803" spans="1:14" hidden="1">
      <c r="A4803" s="23">
        <v>720</v>
      </c>
      <c r="B4803" s="366"/>
      <c r="C4803" s="373">
        <v>5702</v>
      </c>
      <c r="D4803" s="374" t="s">
        <v>678</v>
      </c>
      <c r="E4803" s="314">
        <f>F4803+G4803+H4803</f>
        <v>0</v>
      </c>
      <c r="F4803" s="1459">
        <v>0</v>
      </c>
      <c r="G4803" s="1459">
        <v>0</v>
      </c>
      <c r="H4803" s="1460">
        <v>0</v>
      </c>
      <c r="I4803" s="1606">
        <v>0</v>
      </c>
      <c r="J4803" s="1459">
        <v>0</v>
      </c>
      <c r="K4803" s="1459">
        <v>0</v>
      </c>
      <c r="L4803" s="314">
        <f>I4803+J4803+K4803</f>
        <v>0</v>
      </c>
      <c r="M4803" s="12" t="str">
        <f t="shared" si="1110"/>
        <v/>
      </c>
      <c r="N4803" s="13"/>
    </row>
    <row r="4804" spans="1:14" hidden="1">
      <c r="A4804" s="23">
        <v>725</v>
      </c>
      <c r="B4804" s="292"/>
      <c r="C4804" s="375">
        <v>4071</v>
      </c>
      <c r="D4804" s="376" t="s">
        <v>679</v>
      </c>
      <c r="E4804" s="377">
        <f>F4804+G4804+H4804</f>
        <v>0</v>
      </c>
      <c r="F4804" s="1459">
        <v>0</v>
      </c>
      <c r="G4804" s="1459">
        <v>0</v>
      </c>
      <c r="H4804" s="1460">
        <v>0</v>
      </c>
      <c r="I4804" s="1606">
        <v>0</v>
      </c>
      <c r="J4804" s="1459">
        <v>0</v>
      </c>
      <c r="K4804" s="1459">
        <v>0</v>
      </c>
      <c r="L4804" s="377">
        <f>I4804+J4804+K4804</f>
        <v>0</v>
      </c>
      <c r="M4804" s="12" t="str">
        <f t="shared" si="1110"/>
        <v/>
      </c>
      <c r="N4804" s="13"/>
    </row>
    <row r="4805" spans="1:14" hidden="1">
      <c r="A4805" s="23">
        <v>730</v>
      </c>
      <c r="B4805" s="571"/>
      <c r="C4805" s="1841" t="s">
        <v>680</v>
      </c>
      <c r="D4805" s="1842"/>
      <c r="E4805" s="1426"/>
      <c r="F4805" s="1426"/>
      <c r="G4805" s="1426"/>
      <c r="H4805" s="1426"/>
      <c r="I4805" s="1426"/>
      <c r="J4805" s="1426"/>
      <c r="K4805" s="1426"/>
      <c r="L4805" s="1427"/>
      <c r="M4805" s="12" t="str">
        <f t="shared" si="1110"/>
        <v/>
      </c>
      <c r="N4805" s="13"/>
    </row>
    <row r="4806" spans="1:14" hidden="1">
      <c r="A4806" s="23">
        <v>735</v>
      </c>
      <c r="B4806" s="381">
        <v>98</v>
      </c>
      <c r="C4806" s="1841" t="s">
        <v>680</v>
      </c>
      <c r="D4806" s="1842"/>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5</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hidden="1" thickBot="1">
      <c r="A4810" s="23">
        <v>755</v>
      </c>
      <c r="B4810" s="1451"/>
      <c r="C4810" s="393" t="s">
        <v>726</v>
      </c>
      <c r="D4810" s="1420">
        <f>+B4810</f>
        <v>0</v>
      </c>
      <c r="E4810" s="395">
        <f t="shared" ref="E4810:L4810" si="1125">SUM(E4692,E4695,E4701,E4709,E4710,E4728,E4732,E4738,E4741,E4742,E4743,E4744,E4748,E4757,E4763,E4764,E4765,E4766,E4773,E4777,E4778,E4779,E4780,E4783,E4784,E4792,E4795,E4796,E4801)+E4806</f>
        <v>0</v>
      </c>
      <c r="F4810" s="396">
        <f t="shared" si="1125"/>
        <v>0</v>
      </c>
      <c r="G4810" s="397">
        <f t="shared" si="1125"/>
        <v>0</v>
      </c>
      <c r="H4810" s="398">
        <f t="shared" si="1125"/>
        <v>0</v>
      </c>
      <c r="I4810" s="396">
        <f t="shared" si="1125"/>
        <v>0</v>
      </c>
      <c r="J4810" s="397">
        <f t="shared" si="1125"/>
        <v>0</v>
      </c>
      <c r="K4810" s="398">
        <f t="shared" si="1125"/>
        <v>0</v>
      </c>
      <c r="L4810" s="395">
        <f t="shared" si="1125"/>
        <v>0</v>
      </c>
      <c r="M4810" s="1652" t="str">
        <f t="shared" si="1110"/>
        <v/>
      </c>
      <c r="N4810" s="65"/>
    </row>
    <row r="4811" spans="1:14" ht="18.75" hidden="1">
      <c r="A4811" s="23">
        <v>760</v>
      </c>
      <c r="B4811" s="79" t="s">
        <v>120</v>
      </c>
      <c r="C4811" s="1"/>
      <c r="L4811" s="6"/>
      <c r="M4811" s="1652" t="str">
        <f>(IF($E4810&lt;&gt;0,$M$2,IF($L4810&lt;&gt;0,$M$2,"")))</f>
        <v/>
      </c>
      <c r="N4811" s="65"/>
    </row>
    <row r="4812" spans="1:14" ht="18.75" hidden="1">
      <c r="A4812" s="22">
        <v>765</v>
      </c>
      <c r="B4812" s="1355"/>
      <c r="C4812" s="1355"/>
      <c r="D4812" s="1356"/>
      <c r="E4812" s="1355"/>
      <c r="F4812" s="1355"/>
      <c r="G4812" s="1355"/>
      <c r="H4812" s="1355"/>
      <c r="I4812" s="1355"/>
      <c r="J4812" s="1355"/>
      <c r="K4812" s="1355"/>
      <c r="L4812" s="1357"/>
      <c r="M4812" s="1652" t="str">
        <f>(IF($E4810&lt;&gt;0,$M$2,IF($L4810&lt;&gt;0,$M$2,"")))</f>
        <v/>
      </c>
      <c r="N4812" s="65"/>
    </row>
    <row r="4813" spans="1:14" ht="18.75" hidden="1">
      <c r="A4813" s="22">
        <v>775</v>
      </c>
      <c r="B4813" s="65"/>
      <c r="C4813" s="65"/>
      <c r="D4813" s="65"/>
      <c r="E4813" s="65"/>
      <c r="F4813" s="65"/>
      <c r="G4813" s="65"/>
      <c r="H4813" s="65"/>
      <c r="I4813" s="65"/>
      <c r="J4813" s="65"/>
      <c r="K4813" s="65"/>
      <c r="L4813" s="77"/>
      <c r="M4813" s="74" t="str">
        <f>(IF(E4810&lt;&gt;0,$G$2,IF(L4810&lt;&gt;0,$G$2,"")))</f>
        <v/>
      </c>
      <c r="N4813" s="65"/>
    </row>
    <row r="4814" spans="1:14" hidden="1">
      <c r="A4814" s="23">
        <v>780</v>
      </c>
      <c r="B4814" s="6"/>
      <c r="C4814" s="6"/>
      <c r="D4814" s="517"/>
      <c r="E4814" s="38"/>
      <c r="F4814" s="38"/>
      <c r="G4814" s="38"/>
      <c r="H4814" s="38"/>
      <c r="I4814" s="38"/>
      <c r="J4814" s="38"/>
      <c r="K4814" s="38"/>
      <c r="L4814" s="38"/>
      <c r="M4814" s="7" t="str">
        <f>(IF($E4950&lt;&gt;0,$M$2,IF($L4950&lt;&gt;0,$M$2,"")))</f>
        <v/>
      </c>
    </row>
    <row r="4815" spans="1:14" hidden="1">
      <c r="A4815" s="23">
        <v>785</v>
      </c>
      <c r="B4815" s="6"/>
      <c r="C4815" s="1353"/>
      <c r="D4815" s="1354"/>
      <c r="E4815" s="38"/>
      <c r="F4815" s="38"/>
      <c r="G4815" s="38"/>
      <c r="H4815" s="38"/>
      <c r="I4815" s="38"/>
      <c r="J4815" s="38"/>
      <c r="K4815" s="38"/>
      <c r="L4815" s="38"/>
      <c r="M4815" s="7" t="str">
        <f>(IF($E4950&lt;&gt;0,$M$2,IF($L4950&lt;&gt;0,$M$2,"")))</f>
        <v/>
      </c>
    </row>
    <row r="4816" spans="1:14" hidden="1">
      <c r="A4816" s="23">
        <v>790</v>
      </c>
      <c r="B4816" s="1865" t="str">
        <f>$B$7</f>
        <v>ОТЧЕТНИ ДАННИ ПО ЕБК ЗА ИЗПЪЛНЕНИЕТО НА БЮДЖЕТА</v>
      </c>
      <c r="C4816" s="1866"/>
      <c r="D4816" s="1866"/>
      <c r="E4816" s="242"/>
      <c r="F4816" s="242"/>
      <c r="G4816" s="237"/>
      <c r="H4816" s="237"/>
      <c r="I4816" s="237"/>
      <c r="J4816" s="237"/>
      <c r="K4816" s="237"/>
      <c r="L4816" s="237"/>
      <c r="M4816" s="7" t="str">
        <f>(IF($E4950&lt;&gt;0,$M$2,IF($L4950&lt;&gt;0,$M$2,"")))</f>
        <v/>
      </c>
    </row>
    <row r="4817" spans="1:14" hidden="1">
      <c r="A4817" s="23">
        <v>795</v>
      </c>
      <c r="B4817" s="228"/>
      <c r="C4817" s="391"/>
      <c r="D4817" s="400"/>
      <c r="E4817" s="406" t="s">
        <v>457</v>
      </c>
      <c r="F4817" s="406" t="s">
        <v>819</v>
      </c>
      <c r="G4817" s="237"/>
      <c r="H4817" s="1350" t="s">
        <v>1234</v>
      </c>
      <c r="I4817" s="1351"/>
      <c r="J4817" s="1352"/>
      <c r="K4817" s="237"/>
      <c r="L4817" s="237"/>
      <c r="M4817" s="7" t="str">
        <f>(IF($E4950&lt;&gt;0,$M$2,IF($L4950&lt;&gt;0,$M$2,"")))</f>
        <v/>
      </c>
    </row>
    <row r="4818" spans="1:14" ht="18.75" hidden="1">
      <c r="A4818" s="22">
        <v>805</v>
      </c>
      <c r="B4818" s="1867" t="str">
        <f>$B$9</f>
        <v>ДГ Радост Каблешково</v>
      </c>
      <c r="C4818" s="1868"/>
      <c r="D4818" s="1869"/>
      <c r="E4818" s="115">
        <f>$E$9</f>
        <v>45658</v>
      </c>
      <c r="F4818" s="226">
        <f>$F$9</f>
        <v>45747</v>
      </c>
      <c r="G4818" s="237"/>
      <c r="H4818" s="237"/>
      <c r="I4818" s="237"/>
      <c r="J4818" s="237"/>
      <c r="K4818" s="237"/>
      <c r="L4818" s="237"/>
      <c r="M4818" s="7" t="str">
        <f>(IF($E4950&lt;&gt;0,$M$2,IF($L4950&lt;&gt;0,$M$2,"")))</f>
        <v/>
      </c>
    </row>
    <row r="4819" spans="1:14" hidden="1">
      <c r="A4819" s="23">
        <v>810</v>
      </c>
      <c r="B4819" s="227" t="str">
        <f>$B$10</f>
        <v>(наименование на разпоредителя с бюджет)</v>
      </c>
      <c r="C4819" s="228"/>
      <c r="D4819" s="229"/>
      <c r="E4819" s="237"/>
      <c r="F4819" s="237"/>
      <c r="G4819" s="237"/>
      <c r="H4819" s="237"/>
      <c r="I4819" s="237"/>
      <c r="J4819" s="237"/>
      <c r="K4819" s="237"/>
      <c r="L4819" s="237"/>
      <c r="M4819" s="7" t="str">
        <f>(IF($E4950&lt;&gt;0,$M$2,IF($L4950&lt;&gt;0,$M$2,"")))</f>
        <v/>
      </c>
    </row>
    <row r="4820" spans="1:14" hidden="1">
      <c r="A4820" s="23">
        <v>815</v>
      </c>
      <c r="B4820" s="227"/>
      <c r="C4820" s="228"/>
      <c r="D4820" s="229"/>
      <c r="E4820" s="237"/>
      <c r="F4820" s="237"/>
      <c r="G4820" s="237"/>
      <c r="H4820" s="237"/>
      <c r="I4820" s="237"/>
      <c r="J4820" s="237"/>
      <c r="K4820" s="237"/>
      <c r="L4820" s="237"/>
      <c r="M4820" s="7" t="str">
        <f>(IF($E4950&lt;&gt;0,$M$2,IF($L4950&lt;&gt;0,$M$2,"")))</f>
        <v/>
      </c>
    </row>
    <row r="4821" spans="1:14" ht="19.5" hidden="1">
      <c r="A4821" s="28">
        <v>525</v>
      </c>
      <c r="B4821" s="1870" t="str">
        <f>$B$12</f>
        <v>Поморие</v>
      </c>
      <c r="C4821" s="1871"/>
      <c r="D4821" s="1872"/>
      <c r="E4821" s="410" t="s">
        <v>874</v>
      </c>
      <c r="F4821" s="1348" t="str">
        <f>$F$12</f>
        <v>5207</v>
      </c>
      <c r="G4821" s="237"/>
      <c r="H4821" s="237"/>
      <c r="I4821" s="237"/>
      <c r="J4821" s="237"/>
      <c r="K4821" s="237"/>
      <c r="L4821" s="237"/>
      <c r="M4821" s="7" t="str">
        <f>(IF($E4950&lt;&gt;0,$M$2,IF($L4950&lt;&gt;0,$M$2,"")))</f>
        <v/>
      </c>
    </row>
    <row r="4822" spans="1:14" hidden="1">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t="str">
        <f>(IF($E4950&lt;&gt;0,$M$2,IF($L4950&lt;&gt;0,$M$2,"")))</f>
        <v/>
      </c>
    </row>
    <row r="4823" spans="1:14" ht="19.5" hidden="1">
      <c r="A4823" s="23">
        <v>821</v>
      </c>
      <c r="B4823" s="236"/>
      <c r="C4823" s="237"/>
      <c r="D4823" s="124" t="s">
        <v>875</v>
      </c>
      <c r="E4823" s="238">
        <f>$E$15</f>
        <v>0</v>
      </c>
      <c r="F4823" s="414" t="str">
        <f>$F$15</f>
        <v>БЮДЖЕТ</v>
      </c>
      <c r="G4823" s="218"/>
      <c r="H4823" s="218"/>
      <c r="I4823" s="218"/>
      <c r="J4823" s="218"/>
      <c r="K4823" s="218"/>
      <c r="L4823" s="218"/>
      <c r="M4823" s="7" t="str">
        <f>(IF($E4950&lt;&gt;0,$M$2,IF($L4950&lt;&gt;0,$M$2,"")))</f>
        <v/>
      </c>
    </row>
    <row r="4824" spans="1:14" hidden="1">
      <c r="A4824" s="23">
        <v>822</v>
      </c>
      <c r="B4824" s="228"/>
      <c r="C4824" s="391"/>
      <c r="D4824" s="400"/>
      <c r="E4824" s="237"/>
      <c r="F4824" s="409"/>
      <c r="G4824" s="409"/>
      <c r="H4824" s="409"/>
      <c r="I4824" s="409"/>
      <c r="J4824" s="409"/>
      <c r="K4824" s="409"/>
      <c r="L4824" s="1365" t="s">
        <v>458</v>
      </c>
      <c r="M4824" s="7" t="str">
        <f>(IF($E4950&lt;&gt;0,$M$2,IF($L4950&lt;&gt;0,$M$2,"")))</f>
        <v/>
      </c>
    </row>
    <row r="4825" spans="1:14" ht="24.95" hidden="1" customHeight="1">
      <c r="A4825" s="23">
        <v>823</v>
      </c>
      <c r="B4825" s="247"/>
      <c r="C4825" s="248"/>
      <c r="D4825" s="249" t="s">
        <v>698</v>
      </c>
      <c r="E4825" s="1853" t="str">
        <f>CONCATENATE("Уточнен план ",$C$3)</f>
        <v>Уточнен план 2025</v>
      </c>
      <c r="F4825" s="1854"/>
      <c r="G4825" s="1854"/>
      <c r="H4825" s="1855"/>
      <c r="I4825" s="1856" t="str">
        <f>CONCATENATE("Отчет ",$C$3)</f>
        <v>Отчет 2025</v>
      </c>
      <c r="J4825" s="1857"/>
      <c r="K4825" s="1857"/>
      <c r="L4825" s="1858"/>
      <c r="M4825" s="7" t="str">
        <f>(IF($E4950&lt;&gt;0,$M$2,IF($L4950&lt;&gt;0,$M$2,"")))</f>
        <v/>
      </c>
    </row>
    <row r="4826" spans="1:14" ht="54.95" hidden="1" customHeight="1" thickBot="1">
      <c r="A4826" s="23">
        <v>825</v>
      </c>
      <c r="B4826" s="250" t="s">
        <v>62</v>
      </c>
      <c r="C4826" s="251" t="s">
        <v>459</v>
      </c>
      <c r="D4826" s="252" t="s">
        <v>699</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570" t="str">
        <f>$L$20</f>
        <v>ОТЧЕТ                                    ОБЩО</v>
      </c>
      <c r="M4826" s="7" t="str">
        <f>(IF($E4950&lt;&gt;0,$M$2,IF($L4950&lt;&gt;0,$M$2,"")))</f>
        <v/>
      </c>
    </row>
    <row r="4827" spans="1:14" ht="18.75" hidden="1">
      <c r="A4827" s="23"/>
      <c r="B4827" s="258"/>
      <c r="C4827" s="259"/>
      <c r="D4827" s="260" t="s">
        <v>728</v>
      </c>
      <c r="E4827" s="1442" t="str">
        <f>$E$21</f>
        <v>(1)</v>
      </c>
      <c r="F4827" s="143" t="str">
        <f>$F$21</f>
        <v>(2)</v>
      </c>
      <c r="G4827" s="144" t="str">
        <f>$G$21</f>
        <v>(3)</v>
      </c>
      <c r="H4827" s="145" t="str">
        <f>$H$21</f>
        <v>(4)</v>
      </c>
      <c r="I4827" s="261" t="str">
        <f>$I$21</f>
        <v>(5)</v>
      </c>
      <c r="J4827" s="262" t="str">
        <f>$J$21</f>
        <v>(6)</v>
      </c>
      <c r="K4827" s="263" t="str">
        <f>$K$21</f>
        <v>(7)</v>
      </c>
      <c r="L4827" s="264" t="str">
        <f>$L$21</f>
        <v>(8)</v>
      </c>
      <c r="M4827" s="7" t="str">
        <f>(IF($E4950&lt;&gt;0,$M$2,IF($L4950&lt;&gt;0,$M$2,"")))</f>
        <v/>
      </c>
    </row>
    <row r="4828" spans="1:14" hidden="1">
      <c r="A4828" s="23"/>
      <c r="B4828" s="1439"/>
      <c r="C4828" s="1540" t="e">
        <f>VLOOKUP(D4828,OP_LIST2,2,FALSE)</f>
        <v>#N/A</v>
      </c>
      <c r="D4828" s="1445"/>
      <c r="E4828" s="389"/>
      <c r="F4828" s="1429"/>
      <c r="G4828" s="1430"/>
      <c r="H4828" s="1431"/>
      <c r="I4828" s="1429"/>
      <c r="J4828" s="1430"/>
      <c r="K4828" s="1431"/>
      <c r="L4828" s="1428"/>
      <c r="M4828" s="7" t="str">
        <f>(IF($E4950&lt;&gt;0,$M$2,IF($L4950&lt;&gt;0,$M$2,"")))</f>
        <v/>
      </c>
    </row>
    <row r="4829" spans="1:14" hidden="1">
      <c r="A4829" s="23"/>
      <c r="B4829" s="1608" t="s">
        <v>2003</v>
      </c>
      <c r="C4829" s="1446">
        <f>VLOOKUP(D4830,EBK_DEIN2,2,FALSE)</f>
        <v>5554</v>
      </c>
      <c r="D4829" s="1445" t="s">
        <v>777</v>
      </c>
      <c r="E4829" s="389"/>
      <c r="F4829" s="1432"/>
      <c r="G4829" s="1433"/>
      <c r="H4829" s="1434"/>
      <c r="I4829" s="1432"/>
      <c r="J4829" s="1433"/>
      <c r="K4829" s="1434"/>
      <c r="L4829" s="1428"/>
      <c r="M4829" s="7" t="str">
        <f>(IF($E4950&lt;&gt;0,$M$2,IF($L4950&lt;&gt;0,$M$2,"")))</f>
        <v/>
      </c>
    </row>
    <row r="4830" spans="1:14" hidden="1">
      <c r="A4830" s="23"/>
      <c r="B4830" s="1438"/>
      <c r="C4830" s="1531">
        <f>+C4829</f>
        <v>5554</v>
      </c>
      <c r="D4830" s="1440" t="s">
        <v>569</v>
      </c>
      <c r="E4830" s="389"/>
      <c r="F4830" s="1432"/>
      <c r="G4830" s="1433"/>
      <c r="H4830" s="1434"/>
      <c r="I4830" s="1432"/>
      <c r="J4830" s="1433"/>
      <c r="K4830" s="1434"/>
      <c r="L4830" s="1428"/>
      <c r="M4830" s="7" t="str">
        <f>(IF($E4950&lt;&gt;0,$M$2,IF($L4950&lt;&gt;0,$M$2,"")))</f>
        <v/>
      </c>
    </row>
    <row r="4831" spans="1:14" hidden="1">
      <c r="A4831" s="23"/>
      <c r="B4831" s="1443"/>
      <c r="C4831" s="1441"/>
      <c r="D4831" s="1444" t="s">
        <v>700</v>
      </c>
      <c r="E4831" s="389"/>
      <c r="F4831" s="1435"/>
      <c r="G4831" s="1436"/>
      <c r="H4831" s="1437"/>
      <c r="I4831" s="1435"/>
      <c r="J4831" s="1436"/>
      <c r="K4831" s="1437"/>
      <c r="L4831" s="1428"/>
      <c r="M4831" s="7" t="str">
        <f>(IF($E4950&lt;&gt;0,$M$2,IF($L4950&lt;&gt;0,$M$2,"")))</f>
        <v/>
      </c>
    </row>
    <row r="4832" spans="1:14" hidden="1">
      <c r="A4832" s="23"/>
      <c r="B4832" s="272">
        <v>100</v>
      </c>
      <c r="C4832" s="1859" t="s">
        <v>729</v>
      </c>
      <c r="D4832" s="1860"/>
      <c r="E4832" s="273">
        <f t="shared" ref="E4832:L4832" si="1126">SUM(E4833:E4834)</f>
        <v>0</v>
      </c>
      <c r="F4832" s="274">
        <f t="shared" si="1126"/>
        <v>0</v>
      </c>
      <c r="G4832" s="275">
        <f t="shared" si="1126"/>
        <v>0</v>
      </c>
      <c r="H4832" s="276">
        <f>SUM(H4833:H4834)</f>
        <v>0</v>
      </c>
      <c r="I4832" s="274">
        <f t="shared" si="1126"/>
        <v>0</v>
      </c>
      <c r="J4832" s="275">
        <f t="shared" si="1126"/>
        <v>0</v>
      </c>
      <c r="K4832" s="276">
        <f t="shared" si="1126"/>
        <v>0</v>
      </c>
      <c r="L4832" s="273">
        <f t="shared" si="1126"/>
        <v>0</v>
      </c>
      <c r="M4832" s="12" t="str">
        <f>(IF($E4832&lt;&gt;0,$M$2,IF($L4832&lt;&gt;0,$M$2,"")))</f>
        <v/>
      </c>
      <c r="N4832" s="13"/>
    </row>
    <row r="4833" spans="1:14" hidden="1">
      <c r="A4833" s="23"/>
      <c r="B4833" s="278"/>
      <c r="C4833" s="279">
        <v>101</v>
      </c>
      <c r="D4833" s="280" t="s">
        <v>730</v>
      </c>
      <c r="E4833" s="281">
        <f>F4833+G4833+H4833</f>
        <v>0</v>
      </c>
      <c r="F4833" s="152">
        <v>0</v>
      </c>
      <c r="G4833" s="153">
        <v>0</v>
      </c>
      <c r="H4833" s="1406">
        <v>0</v>
      </c>
      <c r="I4833" s="152">
        <v>0</v>
      </c>
      <c r="J4833" s="153">
        <v>0</v>
      </c>
      <c r="K4833" s="1406">
        <v>0</v>
      </c>
      <c r="L4833" s="281">
        <f>I4833+J4833+K4833</f>
        <v>0</v>
      </c>
      <c r="M4833" s="12" t="str">
        <f t="shared" ref="M4833:M4896" si="1127">(IF($E4833&lt;&gt;0,$M$2,IF($L4833&lt;&gt;0,$M$2,"")))</f>
        <v/>
      </c>
      <c r="N4833" s="13"/>
    </row>
    <row r="4834" spans="1:14" hidden="1">
      <c r="A4834" s="10"/>
      <c r="B4834" s="278"/>
      <c r="C4834" s="285">
        <v>102</v>
      </c>
      <c r="D4834" s="286" t="s">
        <v>731</v>
      </c>
      <c r="E4834" s="287">
        <f>F4834+G4834+H4834</f>
        <v>0</v>
      </c>
      <c r="F4834" s="173">
        <v>0</v>
      </c>
      <c r="G4834" s="174">
        <v>0</v>
      </c>
      <c r="H4834" s="1409">
        <v>0</v>
      </c>
      <c r="I4834" s="173">
        <v>0</v>
      </c>
      <c r="J4834" s="174">
        <v>0</v>
      </c>
      <c r="K4834" s="1409">
        <v>0</v>
      </c>
      <c r="L4834" s="287">
        <f>I4834+J4834+K4834</f>
        <v>0</v>
      </c>
      <c r="M4834" s="12" t="str">
        <f t="shared" si="1127"/>
        <v/>
      </c>
      <c r="N4834" s="13"/>
    </row>
    <row r="4835" spans="1:14" hidden="1">
      <c r="A4835" s="10"/>
      <c r="B4835" s="272">
        <v>200</v>
      </c>
      <c r="C4835" s="1851" t="s">
        <v>732</v>
      </c>
      <c r="D4835" s="1852"/>
      <c r="E4835" s="273">
        <f t="shared" ref="E4835:L4835" si="1128">SUM(E4836:E4840)</f>
        <v>0</v>
      </c>
      <c r="F4835" s="274">
        <f t="shared" si="1128"/>
        <v>0</v>
      </c>
      <c r="G4835" s="275">
        <f t="shared" si="1128"/>
        <v>0</v>
      </c>
      <c r="H4835" s="276">
        <f>SUM(H4836:H4840)</f>
        <v>0</v>
      </c>
      <c r="I4835" s="274">
        <f t="shared" si="1128"/>
        <v>0</v>
      </c>
      <c r="J4835" s="275">
        <f t="shared" si="1128"/>
        <v>0</v>
      </c>
      <c r="K4835" s="276">
        <f t="shared" si="1128"/>
        <v>0</v>
      </c>
      <c r="L4835" s="273">
        <f t="shared" si="1128"/>
        <v>0</v>
      </c>
      <c r="M4835" s="12" t="str">
        <f t="shared" si="1127"/>
        <v/>
      </c>
      <c r="N4835" s="13"/>
    </row>
    <row r="4836" spans="1:14" hidden="1">
      <c r="A4836" s="10"/>
      <c r="B4836" s="291"/>
      <c r="C4836" s="279">
        <v>201</v>
      </c>
      <c r="D4836" s="280" t="s">
        <v>733</v>
      </c>
      <c r="E4836" s="281">
        <f>F4836+G4836+H4836</f>
        <v>0</v>
      </c>
      <c r="F4836" s="152">
        <v>0</v>
      </c>
      <c r="G4836" s="153">
        <v>0</v>
      </c>
      <c r="H4836" s="1406">
        <v>0</v>
      </c>
      <c r="I4836" s="152">
        <v>0</v>
      </c>
      <c r="J4836" s="153">
        <v>0</v>
      </c>
      <c r="K4836" s="1406">
        <v>0</v>
      </c>
      <c r="L4836" s="281">
        <f>I4836+J4836+K4836</f>
        <v>0</v>
      </c>
      <c r="M4836" s="12" t="str">
        <f t="shared" si="1127"/>
        <v/>
      </c>
      <c r="N4836" s="13"/>
    </row>
    <row r="4837" spans="1:14" hidden="1">
      <c r="A4837" s="10"/>
      <c r="B4837" s="292"/>
      <c r="C4837" s="293">
        <v>202</v>
      </c>
      <c r="D4837" s="294" t="s">
        <v>734</v>
      </c>
      <c r="E4837" s="295">
        <f>F4837+G4837+H4837</f>
        <v>0</v>
      </c>
      <c r="F4837" s="158">
        <v>0</v>
      </c>
      <c r="G4837" s="159">
        <v>0</v>
      </c>
      <c r="H4837" s="1408">
        <v>0</v>
      </c>
      <c r="I4837" s="158">
        <v>0</v>
      </c>
      <c r="J4837" s="159">
        <v>0</v>
      </c>
      <c r="K4837" s="1408">
        <v>0</v>
      </c>
      <c r="L4837" s="295">
        <f>I4837+J4837+K4837</f>
        <v>0</v>
      </c>
      <c r="M4837" s="12" t="str">
        <f t="shared" si="1127"/>
        <v/>
      </c>
      <c r="N4837" s="13"/>
    </row>
    <row r="4838" spans="1:14" ht="31.5" hidden="1">
      <c r="A4838" s="10"/>
      <c r="B4838" s="299"/>
      <c r="C4838" s="293">
        <v>205</v>
      </c>
      <c r="D4838" s="294" t="s">
        <v>585</v>
      </c>
      <c r="E4838" s="295">
        <f>F4838+G4838+H4838</f>
        <v>0</v>
      </c>
      <c r="F4838" s="158">
        <v>0</v>
      </c>
      <c r="G4838" s="159">
        <v>0</v>
      </c>
      <c r="H4838" s="1408">
        <v>0</v>
      </c>
      <c r="I4838" s="158">
        <v>0</v>
      </c>
      <c r="J4838" s="159">
        <v>0</v>
      </c>
      <c r="K4838" s="1408">
        <v>0</v>
      </c>
      <c r="L4838" s="295">
        <f>I4838+J4838+K4838</f>
        <v>0</v>
      </c>
      <c r="M4838" s="12" t="str">
        <f t="shared" si="1127"/>
        <v/>
      </c>
      <c r="N4838" s="13"/>
    </row>
    <row r="4839" spans="1:14" hidden="1">
      <c r="A4839" s="10"/>
      <c r="B4839" s="299"/>
      <c r="C4839" s="293">
        <v>208</v>
      </c>
      <c r="D4839" s="300" t="s">
        <v>586</v>
      </c>
      <c r="E4839" s="295">
        <f>F4839+G4839+H4839</f>
        <v>0</v>
      </c>
      <c r="F4839" s="158">
        <v>0</v>
      </c>
      <c r="G4839" s="159">
        <v>0</v>
      </c>
      <c r="H4839" s="1408">
        <v>0</v>
      </c>
      <c r="I4839" s="158">
        <v>0</v>
      </c>
      <c r="J4839" s="159">
        <v>0</v>
      </c>
      <c r="K4839" s="1408">
        <v>0</v>
      </c>
      <c r="L4839" s="295">
        <f>I4839+J4839+K4839</f>
        <v>0</v>
      </c>
      <c r="M4839" s="12" t="str">
        <f t="shared" si="1127"/>
        <v/>
      </c>
      <c r="N4839" s="13"/>
    </row>
    <row r="4840" spans="1:14" hidden="1">
      <c r="A4840" s="10"/>
      <c r="B4840" s="291"/>
      <c r="C4840" s="285">
        <v>209</v>
      </c>
      <c r="D4840" s="301" t="s">
        <v>587</v>
      </c>
      <c r="E4840" s="287">
        <f>F4840+G4840+H4840</f>
        <v>0</v>
      </c>
      <c r="F4840" s="173">
        <v>0</v>
      </c>
      <c r="G4840" s="174">
        <v>0</v>
      </c>
      <c r="H4840" s="1409">
        <v>0</v>
      </c>
      <c r="I4840" s="173">
        <v>0</v>
      </c>
      <c r="J4840" s="174">
        <v>0</v>
      </c>
      <c r="K4840" s="1409">
        <v>0</v>
      </c>
      <c r="L4840" s="287">
        <f>I4840+J4840+K4840</f>
        <v>0</v>
      </c>
      <c r="M4840" s="12" t="str">
        <f t="shared" si="1127"/>
        <v/>
      </c>
      <c r="N4840" s="13"/>
    </row>
    <row r="4841" spans="1:14" hidden="1">
      <c r="A4841" s="10"/>
      <c r="B4841" s="272">
        <v>500</v>
      </c>
      <c r="C4841" s="1861" t="s">
        <v>188</v>
      </c>
      <c r="D4841" s="1862"/>
      <c r="E4841" s="273">
        <f t="shared" ref="E4841:L4841" si="1129">SUM(E4842:E4848)</f>
        <v>0</v>
      </c>
      <c r="F4841" s="274">
        <f t="shared" si="1129"/>
        <v>0</v>
      </c>
      <c r="G4841" s="275">
        <f t="shared" si="1129"/>
        <v>0</v>
      </c>
      <c r="H4841" s="276">
        <f>SUM(H4842:H4848)</f>
        <v>0</v>
      </c>
      <c r="I4841" s="274">
        <f t="shared" si="1129"/>
        <v>0</v>
      </c>
      <c r="J4841" s="275">
        <f t="shared" si="1129"/>
        <v>0</v>
      </c>
      <c r="K4841" s="276">
        <f t="shared" si="1129"/>
        <v>0</v>
      </c>
      <c r="L4841" s="273">
        <f t="shared" si="1129"/>
        <v>0</v>
      </c>
      <c r="M4841" s="12" t="str">
        <f t="shared" si="1127"/>
        <v/>
      </c>
      <c r="N4841" s="13"/>
    </row>
    <row r="4842" spans="1:14" ht="18" hidden="1" customHeight="1">
      <c r="A4842" s="10"/>
      <c r="B4842" s="291"/>
      <c r="C4842" s="302">
        <v>551</v>
      </c>
      <c r="D4842" s="303" t="s">
        <v>189</v>
      </c>
      <c r="E4842" s="281">
        <f t="shared" ref="E4842:E4849" si="1130">F4842+G4842+H4842</f>
        <v>0</v>
      </c>
      <c r="F4842" s="152">
        <v>0</v>
      </c>
      <c r="G4842" s="153">
        <v>0</v>
      </c>
      <c r="H4842" s="1406">
        <v>0</v>
      </c>
      <c r="I4842" s="152">
        <v>0</v>
      </c>
      <c r="J4842" s="153">
        <v>0</v>
      </c>
      <c r="K4842" s="1406">
        <v>0</v>
      </c>
      <c r="L4842" s="281">
        <f t="shared" ref="L4842:L4849" si="1131">I4842+J4842+K4842</f>
        <v>0</v>
      </c>
      <c r="M4842" s="12" t="str">
        <f t="shared" si="1127"/>
        <v/>
      </c>
      <c r="N4842" s="13"/>
    </row>
    <row r="4843" spans="1:14" hidden="1">
      <c r="A4843" s="10"/>
      <c r="B4843" s="291"/>
      <c r="C4843" s="304">
        <v>552</v>
      </c>
      <c r="D4843" s="305" t="s">
        <v>893</v>
      </c>
      <c r="E4843" s="295">
        <f t="shared" si="1130"/>
        <v>0</v>
      </c>
      <c r="F4843" s="158">
        <v>0</v>
      </c>
      <c r="G4843" s="159">
        <v>0</v>
      </c>
      <c r="H4843" s="1408">
        <v>0</v>
      </c>
      <c r="I4843" s="158">
        <v>0</v>
      </c>
      <c r="J4843" s="159">
        <v>0</v>
      </c>
      <c r="K4843" s="1408">
        <v>0</v>
      </c>
      <c r="L4843" s="295">
        <f t="shared" si="1131"/>
        <v>0</v>
      </c>
      <c r="M4843" s="12" t="str">
        <f t="shared" si="1127"/>
        <v/>
      </c>
      <c r="N4843" s="13"/>
    </row>
    <row r="4844" spans="1:14" hidden="1">
      <c r="A4844" s="10"/>
      <c r="B4844" s="306"/>
      <c r="C4844" s="304">
        <v>558</v>
      </c>
      <c r="D4844" s="307" t="s">
        <v>855</v>
      </c>
      <c r="E4844" s="295">
        <f>F4844+G4844+H4844</f>
        <v>0</v>
      </c>
      <c r="F4844" s="484">
        <v>0</v>
      </c>
      <c r="G4844" s="485">
        <v>0</v>
      </c>
      <c r="H4844" s="160">
        <v>0</v>
      </c>
      <c r="I4844" s="484">
        <v>0</v>
      </c>
      <c r="J4844" s="485">
        <v>0</v>
      </c>
      <c r="K4844" s="160">
        <v>0</v>
      </c>
      <c r="L4844" s="295">
        <f>I4844+J4844+K4844</f>
        <v>0</v>
      </c>
      <c r="M4844" s="12" t="str">
        <f t="shared" si="1127"/>
        <v/>
      </c>
      <c r="N4844" s="13"/>
    </row>
    <row r="4845" spans="1:14" hidden="1">
      <c r="A4845" s="10"/>
      <c r="B4845" s="306"/>
      <c r="C4845" s="304">
        <v>560</v>
      </c>
      <c r="D4845" s="307" t="s">
        <v>190</v>
      </c>
      <c r="E4845" s="295">
        <f t="shared" si="1130"/>
        <v>0</v>
      </c>
      <c r="F4845" s="158">
        <v>0</v>
      </c>
      <c r="G4845" s="159">
        <v>0</v>
      </c>
      <c r="H4845" s="1408">
        <v>0</v>
      </c>
      <c r="I4845" s="158">
        <v>0</v>
      </c>
      <c r="J4845" s="159">
        <v>0</v>
      </c>
      <c r="K4845" s="1408">
        <v>0</v>
      </c>
      <c r="L4845" s="295">
        <f t="shared" si="1131"/>
        <v>0</v>
      </c>
      <c r="M4845" s="12" t="str">
        <f t="shared" si="1127"/>
        <v/>
      </c>
      <c r="N4845" s="13"/>
    </row>
    <row r="4846" spans="1:14" hidden="1">
      <c r="A4846" s="10"/>
      <c r="B4846" s="306"/>
      <c r="C4846" s="304">
        <v>580</v>
      </c>
      <c r="D4846" s="305" t="s">
        <v>191</v>
      </c>
      <c r="E4846" s="295">
        <f t="shared" si="1130"/>
        <v>0</v>
      </c>
      <c r="F4846" s="158">
        <v>0</v>
      </c>
      <c r="G4846" s="159">
        <v>0</v>
      </c>
      <c r="H4846" s="1408">
        <v>0</v>
      </c>
      <c r="I4846" s="158">
        <v>0</v>
      </c>
      <c r="J4846" s="159">
        <v>0</v>
      </c>
      <c r="K4846" s="1408">
        <v>0</v>
      </c>
      <c r="L4846" s="295">
        <f t="shared" si="1131"/>
        <v>0</v>
      </c>
      <c r="M4846" s="12" t="str">
        <f t="shared" si="1127"/>
        <v/>
      </c>
      <c r="N4846" s="13"/>
    </row>
    <row r="4847" spans="1:14" hidden="1">
      <c r="A4847" s="10"/>
      <c r="B4847" s="291"/>
      <c r="C4847" s="304">
        <v>588</v>
      </c>
      <c r="D4847" s="305" t="s">
        <v>857</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863" t="s">
        <v>193</v>
      </c>
      <c r="D4849" s="1864"/>
      <c r="E4849" s="310">
        <f t="shared" si="1130"/>
        <v>0</v>
      </c>
      <c r="F4849" s="1410"/>
      <c r="G4849" s="1411"/>
      <c r="H4849" s="1412"/>
      <c r="I4849" s="1410"/>
      <c r="J4849" s="1411"/>
      <c r="K4849" s="1412"/>
      <c r="L4849" s="310">
        <f t="shared" si="1131"/>
        <v>0</v>
      </c>
      <c r="M4849" s="12" t="str">
        <f t="shared" si="1127"/>
        <v/>
      </c>
      <c r="N4849" s="13"/>
    </row>
    <row r="4850" spans="1:14" hidden="1">
      <c r="A4850" s="23">
        <v>10</v>
      </c>
      <c r="B4850" s="272">
        <v>1000</v>
      </c>
      <c r="C4850" s="1851" t="s">
        <v>194</v>
      </c>
      <c r="D4850" s="1852"/>
      <c r="E4850" s="310">
        <f t="shared" ref="E4850:L4850" si="1132">SUM(E4851:E4867)</f>
        <v>0</v>
      </c>
      <c r="F4850" s="274">
        <f t="shared" si="1132"/>
        <v>0</v>
      </c>
      <c r="G4850" s="275">
        <f t="shared" si="1132"/>
        <v>0</v>
      </c>
      <c r="H4850" s="276">
        <f>SUM(H4851:H4867)</f>
        <v>0</v>
      </c>
      <c r="I4850" s="274">
        <f t="shared" si="1132"/>
        <v>0</v>
      </c>
      <c r="J4850" s="275">
        <f t="shared" si="1132"/>
        <v>0</v>
      </c>
      <c r="K4850" s="276">
        <f t="shared" si="1132"/>
        <v>0</v>
      </c>
      <c r="L4850" s="310">
        <f t="shared" si="1132"/>
        <v>0</v>
      </c>
      <c r="M4850" s="12" t="str">
        <f t="shared" si="1127"/>
        <v/>
      </c>
      <c r="N4850" s="13"/>
    </row>
    <row r="4851" spans="1:14" hidden="1">
      <c r="A4851" s="23">
        <v>15</v>
      </c>
      <c r="B4851" s="292"/>
      <c r="C4851" s="279">
        <v>1011</v>
      </c>
      <c r="D4851" s="311" t="s">
        <v>195</v>
      </c>
      <c r="E4851" s="281">
        <f t="shared" ref="E4851:E4867" si="1133">F4851+G4851+H4851</f>
        <v>0</v>
      </c>
      <c r="F4851" s="152">
        <v>0</v>
      </c>
      <c r="G4851" s="153">
        <v>0</v>
      </c>
      <c r="H4851" s="1406">
        <v>0</v>
      </c>
      <c r="I4851" s="152">
        <v>0</v>
      </c>
      <c r="J4851" s="153">
        <v>0</v>
      </c>
      <c r="K4851" s="1406">
        <v>0</v>
      </c>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v>0</v>
      </c>
      <c r="G4852" s="159">
        <v>0</v>
      </c>
      <c r="H4852" s="1408">
        <v>0</v>
      </c>
      <c r="I4852" s="158">
        <v>0</v>
      </c>
      <c r="J4852" s="159">
        <v>0</v>
      </c>
      <c r="K4852" s="1408">
        <v>0</v>
      </c>
      <c r="L4852" s="295">
        <f t="shared" si="1134"/>
        <v>0</v>
      </c>
      <c r="M4852" s="12" t="str">
        <f t="shared" si="1127"/>
        <v/>
      </c>
      <c r="N4852" s="13"/>
    </row>
    <row r="4853" spans="1:14" hidden="1">
      <c r="A4853" s="23">
        <v>40</v>
      </c>
      <c r="B4853" s="292"/>
      <c r="C4853" s="293">
        <v>1013</v>
      </c>
      <c r="D4853" s="294" t="s">
        <v>197</v>
      </c>
      <c r="E4853" s="295">
        <f t="shared" si="1133"/>
        <v>0</v>
      </c>
      <c r="F4853" s="158">
        <v>0</v>
      </c>
      <c r="G4853" s="159">
        <v>0</v>
      </c>
      <c r="H4853" s="1408">
        <v>0</v>
      </c>
      <c r="I4853" s="158">
        <v>0</v>
      </c>
      <c r="J4853" s="159">
        <v>0</v>
      </c>
      <c r="K4853" s="1408">
        <v>0</v>
      </c>
      <c r="L4853" s="295">
        <f t="shared" si="1134"/>
        <v>0</v>
      </c>
      <c r="M4853" s="12" t="str">
        <f t="shared" si="1127"/>
        <v/>
      </c>
      <c r="N4853" s="13"/>
    </row>
    <row r="4854" spans="1:14" hidden="1">
      <c r="A4854" s="23">
        <v>45</v>
      </c>
      <c r="B4854" s="292"/>
      <c r="C4854" s="293">
        <v>1014</v>
      </c>
      <c r="D4854" s="294" t="s">
        <v>198</v>
      </c>
      <c r="E4854" s="295">
        <f t="shared" si="1133"/>
        <v>0</v>
      </c>
      <c r="F4854" s="158">
        <v>0</v>
      </c>
      <c r="G4854" s="159">
        <v>0</v>
      </c>
      <c r="H4854" s="1408">
        <v>0</v>
      </c>
      <c r="I4854" s="158">
        <v>0</v>
      </c>
      <c r="J4854" s="159">
        <v>0</v>
      </c>
      <c r="K4854" s="1408">
        <v>0</v>
      </c>
      <c r="L4854" s="295">
        <f t="shared" si="1134"/>
        <v>0</v>
      </c>
      <c r="M4854" s="12" t="str">
        <f t="shared" si="1127"/>
        <v/>
      </c>
      <c r="N4854" s="13"/>
    </row>
    <row r="4855" spans="1:14" hidden="1">
      <c r="A4855" s="23">
        <v>50</v>
      </c>
      <c r="B4855" s="292"/>
      <c r="C4855" s="293">
        <v>1015</v>
      </c>
      <c r="D4855" s="294" t="s">
        <v>199</v>
      </c>
      <c r="E4855" s="295">
        <f t="shared" si="1133"/>
        <v>0</v>
      </c>
      <c r="F4855" s="158">
        <v>0</v>
      </c>
      <c r="G4855" s="159">
        <v>0</v>
      </c>
      <c r="H4855" s="1408">
        <v>0</v>
      </c>
      <c r="I4855" s="158">
        <v>0</v>
      </c>
      <c r="J4855" s="159">
        <v>0</v>
      </c>
      <c r="K4855" s="1408">
        <v>0</v>
      </c>
      <c r="L4855" s="295">
        <f t="shared" si="1134"/>
        <v>0</v>
      </c>
      <c r="M4855" s="12" t="str">
        <f t="shared" si="1127"/>
        <v/>
      </c>
      <c r="N4855" s="13"/>
    </row>
    <row r="4856" spans="1:14" hidden="1">
      <c r="A4856" s="23">
        <v>55</v>
      </c>
      <c r="B4856" s="292"/>
      <c r="C4856" s="312">
        <v>1016</v>
      </c>
      <c r="D4856" s="313" t="s">
        <v>200</v>
      </c>
      <c r="E4856" s="314">
        <f t="shared" si="1133"/>
        <v>0</v>
      </c>
      <c r="F4856" s="164">
        <v>0</v>
      </c>
      <c r="G4856" s="165">
        <v>0</v>
      </c>
      <c r="H4856" s="1407">
        <v>0</v>
      </c>
      <c r="I4856" s="164">
        <v>0</v>
      </c>
      <c r="J4856" s="165">
        <v>0</v>
      </c>
      <c r="K4856" s="1407">
        <v>0</v>
      </c>
      <c r="L4856" s="314">
        <f t="shared" si="1134"/>
        <v>0</v>
      </c>
      <c r="M4856" s="12" t="str">
        <f t="shared" si="1127"/>
        <v/>
      </c>
      <c r="N4856" s="13"/>
    </row>
    <row r="4857" spans="1:14" hidden="1">
      <c r="A4857" s="23">
        <v>60</v>
      </c>
      <c r="B4857" s="278"/>
      <c r="C4857" s="318">
        <v>1020</v>
      </c>
      <c r="D4857" s="319" t="s">
        <v>201</v>
      </c>
      <c r="E4857" s="320">
        <f t="shared" si="1133"/>
        <v>0</v>
      </c>
      <c r="F4857" s="450">
        <v>0</v>
      </c>
      <c r="G4857" s="451">
        <v>0</v>
      </c>
      <c r="H4857" s="1416">
        <v>0</v>
      </c>
      <c r="I4857" s="450">
        <v>0</v>
      </c>
      <c r="J4857" s="451">
        <v>0</v>
      </c>
      <c r="K4857" s="1416">
        <v>0</v>
      </c>
      <c r="L4857" s="320">
        <f t="shared" si="1134"/>
        <v>0</v>
      </c>
      <c r="M4857" s="12" t="str">
        <f t="shared" si="1127"/>
        <v/>
      </c>
      <c r="N4857" s="13"/>
    </row>
    <row r="4858" spans="1:14" hidden="1">
      <c r="A4858" s="22">
        <v>65</v>
      </c>
      <c r="B4858" s="292"/>
      <c r="C4858" s="324">
        <v>1030</v>
      </c>
      <c r="D4858" s="325" t="s">
        <v>202</v>
      </c>
      <c r="E4858" s="326">
        <f t="shared" si="1133"/>
        <v>0</v>
      </c>
      <c r="F4858" s="445">
        <v>0</v>
      </c>
      <c r="G4858" s="446">
        <v>0</v>
      </c>
      <c r="H4858" s="1413">
        <v>0</v>
      </c>
      <c r="I4858" s="445">
        <v>0</v>
      </c>
      <c r="J4858" s="446">
        <v>0</v>
      </c>
      <c r="K4858" s="1413">
        <v>0</v>
      </c>
      <c r="L4858" s="326">
        <f t="shared" si="1134"/>
        <v>0</v>
      </c>
      <c r="M4858" s="12" t="str">
        <f t="shared" si="1127"/>
        <v/>
      </c>
      <c r="N4858" s="13"/>
    </row>
    <row r="4859" spans="1:14" hidden="1">
      <c r="A4859" s="23">
        <v>70</v>
      </c>
      <c r="B4859" s="292"/>
      <c r="C4859" s="318">
        <v>1051</v>
      </c>
      <c r="D4859" s="331" t="s">
        <v>203</v>
      </c>
      <c r="E4859" s="320">
        <f t="shared" si="1133"/>
        <v>0</v>
      </c>
      <c r="F4859" s="450">
        <v>0</v>
      </c>
      <c r="G4859" s="451">
        <v>0</v>
      </c>
      <c r="H4859" s="1416">
        <v>0</v>
      </c>
      <c r="I4859" s="450">
        <v>0</v>
      </c>
      <c r="J4859" s="451">
        <v>0</v>
      </c>
      <c r="K4859" s="1416">
        <v>0</v>
      </c>
      <c r="L4859" s="320">
        <f t="shared" si="1134"/>
        <v>0</v>
      </c>
      <c r="M4859" s="12" t="str">
        <f t="shared" si="1127"/>
        <v/>
      </c>
      <c r="N4859" s="13"/>
    </row>
    <row r="4860" spans="1:14" hidden="1">
      <c r="A4860" s="23">
        <v>75</v>
      </c>
      <c r="B4860" s="292"/>
      <c r="C4860" s="293">
        <v>1052</v>
      </c>
      <c r="D4860" s="294" t="s">
        <v>204</v>
      </c>
      <c r="E4860" s="295">
        <f t="shared" si="1133"/>
        <v>0</v>
      </c>
      <c r="F4860" s="158">
        <v>0</v>
      </c>
      <c r="G4860" s="159"/>
      <c r="H4860" s="1408"/>
      <c r="I4860" s="158">
        <v>0</v>
      </c>
      <c r="J4860" s="159"/>
      <c r="K4860" s="1408"/>
      <c r="L4860" s="295">
        <f t="shared" si="1134"/>
        <v>0</v>
      </c>
      <c r="M4860" s="12" t="str">
        <f t="shared" si="1127"/>
        <v/>
      </c>
      <c r="N4860" s="13"/>
    </row>
    <row r="4861" spans="1:14" hidden="1">
      <c r="A4861" s="23">
        <v>80</v>
      </c>
      <c r="B4861" s="292"/>
      <c r="C4861" s="324">
        <v>1053</v>
      </c>
      <c r="D4861" s="325" t="s">
        <v>858</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v>0</v>
      </c>
      <c r="G4862" s="451">
        <v>0</v>
      </c>
      <c r="H4862" s="1416">
        <v>0</v>
      </c>
      <c r="I4862" s="450">
        <v>0</v>
      </c>
      <c r="J4862" s="451">
        <v>0</v>
      </c>
      <c r="K4862" s="1416">
        <v>0</v>
      </c>
      <c r="L4862" s="320">
        <f t="shared" si="1134"/>
        <v>0</v>
      </c>
      <c r="M4862" s="12" t="str">
        <f t="shared" si="1127"/>
        <v/>
      </c>
      <c r="N4862" s="13"/>
    </row>
    <row r="4863" spans="1:14" hidden="1">
      <c r="A4863" s="23">
        <v>85</v>
      </c>
      <c r="B4863" s="292"/>
      <c r="C4863" s="324">
        <v>1063</v>
      </c>
      <c r="D4863" s="332" t="s">
        <v>786</v>
      </c>
      <c r="E4863" s="326">
        <f t="shared" si="1133"/>
        <v>0</v>
      </c>
      <c r="F4863" s="445">
        <v>0</v>
      </c>
      <c r="G4863" s="446">
        <v>0</v>
      </c>
      <c r="H4863" s="1413">
        <v>0</v>
      </c>
      <c r="I4863" s="445">
        <v>0</v>
      </c>
      <c r="J4863" s="446">
        <v>0</v>
      </c>
      <c r="K4863" s="1413">
        <v>0</v>
      </c>
      <c r="L4863" s="326">
        <f t="shared" si="1134"/>
        <v>0</v>
      </c>
      <c r="M4863" s="12" t="str">
        <f t="shared" si="1127"/>
        <v/>
      </c>
      <c r="N4863" s="13"/>
    </row>
    <row r="4864" spans="1:14" hidden="1">
      <c r="A4864" s="23">
        <v>90</v>
      </c>
      <c r="B4864" s="292"/>
      <c r="C4864" s="333">
        <v>1069</v>
      </c>
      <c r="D4864" s="334" t="s">
        <v>206</v>
      </c>
      <c r="E4864" s="335">
        <f t="shared" si="1133"/>
        <v>0</v>
      </c>
      <c r="F4864" s="589">
        <v>0</v>
      </c>
      <c r="G4864" s="590">
        <v>0</v>
      </c>
      <c r="H4864" s="1415">
        <v>0</v>
      </c>
      <c r="I4864" s="589">
        <v>0</v>
      </c>
      <c r="J4864" s="590">
        <v>0</v>
      </c>
      <c r="K4864" s="1415">
        <v>0</v>
      </c>
      <c r="L4864" s="335">
        <f t="shared" si="1134"/>
        <v>0</v>
      </c>
      <c r="M4864" s="12" t="str">
        <f t="shared" si="1127"/>
        <v/>
      </c>
      <c r="N4864" s="13"/>
    </row>
    <row r="4865" spans="1:14" hidden="1">
      <c r="A4865" s="23">
        <v>90</v>
      </c>
      <c r="B4865" s="278"/>
      <c r="C4865" s="318">
        <v>1091</v>
      </c>
      <c r="D4865" s="331" t="s">
        <v>894</v>
      </c>
      <c r="E4865" s="320">
        <f t="shared" si="1133"/>
        <v>0</v>
      </c>
      <c r="F4865" s="450">
        <v>0</v>
      </c>
      <c r="G4865" s="451">
        <v>0</v>
      </c>
      <c r="H4865" s="1416">
        <v>0</v>
      </c>
      <c r="I4865" s="450">
        <v>0</v>
      </c>
      <c r="J4865" s="451">
        <v>0</v>
      </c>
      <c r="K4865" s="1416">
        <v>0</v>
      </c>
      <c r="L4865" s="320">
        <f t="shared" si="1134"/>
        <v>0</v>
      </c>
      <c r="M4865" s="12" t="str">
        <f t="shared" si="1127"/>
        <v/>
      </c>
      <c r="N4865" s="13"/>
    </row>
    <row r="4866" spans="1:14" hidden="1">
      <c r="A4866" s="22">
        <v>115</v>
      </c>
      <c r="B4866" s="292"/>
      <c r="C4866" s="293">
        <v>1092</v>
      </c>
      <c r="D4866" s="294" t="s">
        <v>298</v>
      </c>
      <c r="E4866" s="295">
        <f t="shared" si="1133"/>
        <v>0</v>
      </c>
      <c r="F4866" s="158">
        <v>0</v>
      </c>
      <c r="G4866" s="159">
        <v>0</v>
      </c>
      <c r="H4866" s="1408">
        <v>0</v>
      </c>
      <c r="I4866" s="158">
        <v>0</v>
      </c>
      <c r="J4866" s="159">
        <v>0</v>
      </c>
      <c r="K4866" s="1408">
        <v>0</v>
      </c>
      <c r="L4866" s="295">
        <f t="shared" si="1134"/>
        <v>0</v>
      </c>
      <c r="M4866" s="12" t="str">
        <f t="shared" si="1127"/>
        <v/>
      </c>
      <c r="N4866" s="13"/>
    </row>
    <row r="4867" spans="1:14" hidden="1">
      <c r="A4867" s="22">
        <v>125</v>
      </c>
      <c r="B4867" s="292"/>
      <c r="C4867" s="285">
        <v>1098</v>
      </c>
      <c r="D4867" s="339" t="s">
        <v>207</v>
      </c>
      <c r="E4867" s="287">
        <f t="shared" si="1133"/>
        <v>0</v>
      </c>
      <c r="F4867" s="173">
        <v>0</v>
      </c>
      <c r="G4867" s="174">
        <v>0</v>
      </c>
      <c r="H4867" s="1409">
        <v>0</v>
      </c>
      <c r="I4867" s="173">
        <v>0</v>
      </c>
      <c r="J4867" s="174">
        <v>0</v>
      </c>
      <c r="K4867" s="1409">
        <v>0</v>
      </c>
      <c r="L4867" s="287">
        <f t="shared" si="1134"/>
        <v>0</v>
      </c>
      <c r="M4867" s="12" t="str">
        <f t="shared" si="1127"/>
        <v/>
      </c>
      <c r="N4867" s="13"/>
    </row>
    <row r="4868" spans="1:14" hidden="1">
      <c r="A4868" s="23">
        <v>130</v>
      </c>
      <c r="B4868" s="272">
        <v>1900</v>
      </c>
      <c r="C4868" s="1845" t="s">
        <v>265</v>
      </c>
      <c r="D4868" s="1846"/>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895</v>
      </c>
      <c r="E4869" s="281">
        <f>F4869+G4869+H4869</f>
        <v>0</v>
      </c>
      <c r="F4869" s="152">
        <v>0</v>
      </c>
      <c r="G4869" s="153">
        <v>0</v>
      </c>
      <c r="H4869" s="1406">
        <v>0</v>
      </c>
      <c r="I4869" s="152">
        <v>0</v>
      </c>
      <c r="J4869" s="153">
        <v>0</v>
      </c>
      <c r="K4869" s="1406">
        <v>0</v>
      </c>
      <c r="L4869" s="281">
        <f>I4869+J4869+K4869</f>
        <v>0</v>
      </c>
      <c r="M4869" s="12" t="str">
        <f t="shared" si="1127"/>
        <v/>
      </c>
      <c r="N4869" s="13"/>
    </row>
    <row r="4870" spans="1:14" hidden="1">
      <c r="A4870" s="23">
        <v>140</v>
      </c>
      <c r="B4870" s="341"/>
      <c r="C4870" s="293">
        <v>1981</v>
      </c>
      <c r="D4870" s="342" t="s">
        <v>896</v>
      </c>
      <c r="E4870" s="295">
        <f>F4870+G4870+H4870</f>
        <v>0</v>
      </c>
      <c r="F4870" s="158">
        <v>0</v>
      </c>
      <c r="G4870" s="159">
        <v>0</v>
      </c>
      <c r="H4870" s="1408">
        <v>0</v>
      </c>
      <c r="I4870" s="158">
        <v>0</v>
      </c>
      <c r="J4870" s="159">
        <v>0</v>
      </c>
      <c r="K4870" s="1408">
        <v>0</v>
      </c>
      <c r="L4870" s="295">
        <f>I4870+J4870+K4870</f>
        <v>0</v>
      </c>
      <c r="M4870" s="12" t="str">
        <f t="shared" si="1127"/>
        <v/>
      </c>
      <c r="N4870" s="13"/>
    </row>
    <row r="4871" spans="1:14" hidden="1">
      <c r="A4871" s="23">
        <v>145</v>
      </c>
      <c r="B4871" s="292"/>
      <c r="C4871" s="285">
        <v>1991</v>
      </c>
      <c r="D4871" s="343" t="s">
        <v>897</v>
      </c>
      <c r="E4871" s="287">
        <f>F4871+G4871+H4871</f>
        <v>0</v>
      </c>
      <c r="F4871" s="173"/>
      <c r="G4871" s="174">
        <v>0</v>
      </c>
      <c r="H4871" s="1409">
        <v>0</v>
      </c>
      <c r="I4871" s="173"/>
      <c r="J4871" s="174">
        <v>0</v>
      </c>
      <c r="K4871" s="1409">
        <v>0</v>
      </c>
      <c r="L4871" s="287">
        <f>I4871+J4871+K4871</f>
        <v>0</v>
      </c>
      <c r="M4871" s="12" t="str">
        <f t="shared" si="1127"/>
        <v/>
      </c>
      <c r="N4871" s="13"/>
    </row>
    <row r="4872" spans="1:14" hidden="1">
      <c r="A4872" s="23">
        <v>150</v>
      </c>
      <c r="B4872" s="272">
        <v>2100</v>
      </c>
      <c r="C4872" s="1845" t="s">
        <v>707</v>
      </c>
      <c r="D4872" s="1846"/>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v>0</v>
      </c>
      <c r="G4873" s="153">
        <v>0</v>
      </c>
      <c r="H4873" s="1406">
        <v>0</v>
      </c>
      <c r="I4873" s="152">
        <v>0</v>
      </c>
      <c r="J4873" s="153">
        <v>0</v>
      </c>
      <c r="K4873" s="1406">
        <v>0</v>
      </c>
      <c r="L4873" s="281">
        <f>I4873+J4873+K4873</f>
        <v>0</v>
      </c>
      <c r="M4873" s="12" t="str">
        <f t="shared" si="1127"/>
        <v/>
      </c>
      <c r="N4873" s="13"/>
    </row>
    <row r="4874" spans="1:14" hidden="1">
      <c r="A4874" s="23">
        <v>160</v>
      </c>
      <c r="B4874" s="341"/>
      <c r="C4874" s="293">
        <v>2120</v>
      </c>
      <c r="D4874" s="300" t="s">
        <v>209</v>
      </c>
      <c r="E4874" s="295">
        <f>F4874+G4874+H4874</f>
        <v>0</v>
      </c>
      <c r="F4874" s="158">
        <v>0</v>
      </c>
      <c r="G4874" s="159">
        <v>0</v>
      </c>
      <c r="H4874" s="1408">
        <v>0</v>
      </c>
      <c r="I4874" s="158">
        <v>0</v>
      </c>
      <c r="J4874" s="159">
        <v>0</v>
      </c>
      <c r="K4874" s="1408">
        <v>0</v>
      </c>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v>0</v>
      </c>
      <c r="G4877" s="174">
        <v>0</v>
      </c>
      <c r="H4877" s="1409">
        <v>0</v>
      </c>
      <c r="I4877" s="173">
        <v>0</v>
      </c>
      <c r="J4877" s="174"/>
      <c r="K4877" s="1409">
        <v>0</v>
      </c>
      <c r="L4877" s="287">
        <f>I4877+J4877+K4877</f>
        <v>0</v>
      </c>
      <c r="M4877" s="12" t="str">
        <f t="shared" si="1127"/>
        <v/>
      </c>
      <c r="N4877" s="13"/>
    </row>
    <row r="4878" spans="1:14" hidden="1">
      <c r="A4878" s="23">
        <v>185</v>
      </c>
      <c r="B4878" s="272">
        <v>2200</v>
      </c>
      <c r="C4878" s="1845" t="s">
        <v>213</v>
      </c>
      <c r="D4878" s="1846"/>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299</v>
      </c>
      <c r="E4879" s="281">
        <f>F4879+G4879+H4879</f>
        <v>0</v>
      </c>
      <c r="F4879" s="152">
        <v>0</v>
      </c>
      <c r="G4879" s="153">
        <v>0</v>
      </c>
      <c r="H4879" s="1406">
        <v>0</v>
      </c>
      <c r="I4879" s="152">
        <v>0</v>
      </c>
      <c r="J4879" s="153">
        <v>0</v>
      </c>
      <c r="K4879" s="1406">
        <v>0</v>
      </c>
      <c r="L4879" s="281">
        <f>I4879+J4879+K4879</f>
        <v>0</v>
      </c>
      <c r="M4879" s="12" t="str">
        <f t="shared" si="1127"/>
        <v/>
      </c>
      <c r="N4879" s="13"/>
    </row>
    <row r="4880" spans="1:14" hidden="1">
      <c r="A4880" s="23">
        <v>200</v>
      </c>
      <c r="B4880" s="292"/>
      <c r="C4880" s="285">
        <v>2224</v>
      </c>
      <c r="D4880" s="286" t="s">
        <v>214</v>
      </c>
      <c r="E4880" s="287">
        <f>F4880+G4880+H4880</f>
        <v>0</v>
      </c>
      <c r="F4880" s="173">
        <v>0</v>
      </c>
      <c r="G4880" s="174">
        <v>0</v>
      </c>
      <c r="H4880" s="1409">
        <v>0</v>
      </c>
      <c r="I4880" s="173">
        <v>0</v>
      </c>
      <c r="J4880" s="174">
        <v>0</v>
      </c>
      <c r="K4880" s="1409">
        <v>0</v>
      </c>
      <c r="L4880" s="287">
        <f>I4880+J4880+K4880</f>
        <v>0</v>
      </c>
      <c r="M4880" s="12" t="str">
        <f t="shared" si="1127"/>
        <v/>
      </c>
      <c r="N4880" s="13"/>
    </row>
    <row r="4881" spans="1:14" hidden="1">
      <c r="A4881" s="23">
        <v>200</v>
      </c>
      <c r="B4881" s="272">
        <v>2500</v>
      </c>
      <c r="C4881" s="1845" t="s">
        <v>215</v>
      </c>
      <c r="D4881" s="1846"/>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849" t="s">
        <v>216</v>
      </c>
      <c r="D4882" s="1850"/>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849" t="s">
        <v>217</v>
      </c>
      <c r="D4883" s="1850"/>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849" t="s">
        <v>1643</v>
      </c>
      <c r="D4884" s="1850"/>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2078</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2079</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2080</v>
      </c>
      <c r="E4887" s="287">
        <f>F4887+G4887+H4887</f>
        <v>0</v>
      </c>
      <c r="F4887" s="173"/>
      <c r="G4887" s="174"/>
      <c r="H4887" s="1409"/>
      <c r="I4887" s="173"/>
      <c r="J4887" s="174"/>
      <c r="K4887" s="1409"/>
      <c r="L4887" s="287">
        <f>I4887+J4887+K4887</f>
        <v>0</v>
      </c>
      <c r="M4887" s="12" t="str">
        <f t="shared" si="1127"/>
        <v/>
      </c>
      <c r="N4887" s="13"/>
    </row>
    <row r="4888" spans="1:14" hidden="1">
      <c r="A4888" s="23">
        <v>245</v>
      </c>
      <c r="B4888" s="272">
        <v>2900</v>
      </c>
      <c r="C4888" s="1845" t="s">
        <v>218</v>
      </c>
      <c r="D4888" s="1846"/>
      <c r="E4888" s="310">
        <f>SUM(E4889:E4896)</f>
        <v>0</v>
      </c>
      <c r="F4888" s="274">
        <f>SUM(F4889:F4896)</f>
        <v>0</v>
      </c>
      <c r="G4888" s="274">
        <f t="shared" ref="G4888:L4888" si="1139">SUM(G4889:G4896)</f>
        <v>0</v>
      </c>
      <c r="H4888" s="274">
        <f t="shared" si="1139"/>
        <v>0</v>
      </c>
      <c r="I4888" s="274">
        <f t="shared" si="1139"/>
        <v>0</v>
      </c>
      <c r="J4888" s="274">
        <f t="shared" si="1139"/>
        <v>0</v>
      </c>
      <c r="K4888" s="274">
        <f t="shared" si="1139"/>
        <v>0</v>
      </c>
      <c r="L4888" s="274">
        <f t="shared" si="1139"/>
        <v>0</v>
      </c>
      <c r="M4888" s="12" t="str">
        <f t="shared" si="1127"/>
        <v/>
      </c>
      <c r="N4888" s="13"/>
    </row>
    <row r="4889" spans="1:14" hidden="1">
      <c r="A4889" s="22">
        <v>220</v>
      </c>
      <c r="B4889" s="346"/>
      <c r="C4889" s="279">
        <v>2910</v>
      </c>
      <c r="D4889" s="347" t="s">
        <v>1935</v>
      </c>
      <c r="E4889" s="281">
        <f>F4889+G4889+H4889</f>
        <v>0</v>
      </c>
      <c r="F4889" s="152">
        <v>0</v>
      </c>
      <c r="G4889" s="153"/>
      <c r="H4889" s="1406"/>
      <c r="I4889" s="152">
        <v>0</v>
      </c>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1954</v>
      </c>
      <c r="E4894" s="320">
        <f>F4894+G4894+H4894</f>
        <v>0</v>
      </c>
      <c r="F4894" s="450"/>
      <c r="G4894" s="451"/>
      <c r="H4894" s="1416"/>
      <c r="I4894" s="450"/>
      <c r="J4894" s="451"/>
      <c r="K4894" s="1416"/>
      <c r="L4894" s="320">
        <f>I4894+J4894+K4894</f>
        <v>0</v>
      </c>
      <c r="M4894" s="12" t="str">
        <f t="shared" si="1127"/>
        <v/>
      </c>
      <c r="N4894" s="13"/>
    </row>
    <row r="4895" spans="1:14" hidden="1">
      <c r="A4895" s="22">
        <v>250</v>
      </c>
      <c r="B4895" s="292"/>
      <c r="C4895" s="318">
        <v>2991</v>
      </c>
      <c r="D4895" s="356" t="s">
        <v>223</v>
      </c>
      <c r="E4895" s="320">
        <f t="shared" si="1140"/>
        <v>0</v>
      </c>
      <c r="F4895" s="450"/>
      <c r="G4895" s="451"/>
      <c r="H4895" s="1416"/>
      <c r="I4895" s="450"/>
      <c r="J4895" s="451"/>
      <c r="K4895" s="1416"/>
      <c r="L4895" s="320">
        <f t="shared" si="1141"/>
        <v>0</v>
      </c>
      <c r="M4895" s="12" t="str">
        <f t="shared" si="1127"/>
        <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1985</v>
      </c>
      <c r="D4897" s="1759"/>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701</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2081</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1996</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845" t="s">
        <v>227</v>
      </c>
      <c r="D4903" s="1846"/>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845" t="s">
        <v>228</v>
      </c>
      <c r="D4904" s="1846"/>
      <c r="E4904" s="310">
        <f t="shared" si="1144"/>
        <v>0</v>
      </c>
      <c r="F4904" s="1410">
        <v>0</v>
      </c>
      <c r="G4904" s="1411">
        <v>0</v>
      </c>
      <c r="H4904" s="1412">
        <v>0</v>
      </c>
      <c r="I4904" s="1410">
        <v>0</v>
      </c>
      <c r="J4904" s="1411">
        <v>0</v>
      </c>
      <c r="K4904" s="1412">
        <v>0</v>
      </c>
      <c r="L4904" s="310">
        <f t="shared" si="1145"/>
        <v>0</v>
      </c>
      <c r="M4904" s="12" t="str">
        <f t="shared" si="1143"/>
        <v/>
      </c>
      <c r="N4904" s="13"/>
    </row>
    <row r="4905" spans="1:14" hidden="1">
      <c r="A4905" s="22">
        <v>350</v>
      </c>
      <c r="B4905" s="272">
        <v>4100</v>
      </c>
      <c r="C4905" s="1845" t="s">
        <v>229</v>
      </c>
      <c r="D4905" s="1846"/>
      <c r="E4905" s="310">
        <f t="shared" si="1144"/>
        <v>0</v>
      </c>
      <c r="F4905" s="1459">
        <v>0</v>
      </c>
      <c r="G4905" s="1459">
        <v>0</v>
      </c>
      <c r="H4905" s="1460">
        <v>0</v>
      </c>
      <c r="I4905" s="1606">
        <v>0</v>
      </c>
      <c r="J4905" s="1459">
        <v>0</v>
      </c>
      <c r="K4905" s="1459">
        <v>0</v>
      </c>
      <c r="L4905" s="310">
        <f t="shared" si="1145"/>
        <v>0</v>
      </c>
      <c r="M4905" s="12" t="str">
        <f t="shared" si="1143"/>
        <v/>
      </c>
      <c r="N4905" s="13"/>
    </row>
    <row r="4906" spans="1:14" hidden="1">
      <c r="A4906" s="23">
        <v>355</v>
      </c>
      <c r="B4906" s="272">
        <v>4200</v>
      </c>
      <c r="C4906" s="1845" t="s">
        <v>230</v>
      </c>
      <c r="D4906" s="1846"/>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v>0</v>
      </c>
      <c r="G4909" s="159">
        <v>0</v>
      </c>
      <c r="H4909" s="1408">
        <v>0</v>
      </c>
      <c r="I4909" s="158">
        <v>0</v>
      </c>
      <c r="J4909" s="159">
        <v>0</v>
      </c>
      <c r="K4909" s="1408">
        <v>0</v>
      </c>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v>0</v>
      </c>
      <c r="G4912" s="174">
        <v>0</v>
      </c>
      <c r="H4912" s="1409">
        <v>0</v>
      </c>
      <c r="I4912" s="173">
        <v>0</v>
      </c>
      <c r="J4912" s="174">
        <v>0</v>
      </c>
      <c r="K4912" s="1409">
        <v>0</v>
      </c>
      <c r="L4912" s="287">
        <f t="shared" si="1148"/>
        <v>0</v>
      </c>
      <c r="M4912" s="12" t="str">
        <f t="shared" si="1143"/>
        <v/>
      </c>
      <c r="N4912" s="13"/>
    </row>
    <row r="4913" spans="1:14" hidden="1">
      <c r="A4913" s="23">
        <v>395</v>
      </c>
      <c r="B4913" s="272">
        <v>4300</v>
      </c>
      <c r="C4913" s="1845" t="s">
        <v>1644</v>
      </c>
      <c r="D4913" s="1846"/>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v>0</v>
      </c>
      <c r="G4914" s="153">
        <v>0</v>
      </c>
      <c r="H4914" s="1406">
        <v>0</v>
      </c>
      <c r="I4914" s="152">
        <v>0</v>
      </c>
      <c r="J4914" s="153">
        <v>0</v>
      </c>
      <c r="K4914" s="1406">
        <v>0</v>
      </c>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845" t="s">
        <v>1641</v>
      </c>
      <c r="D4917" s="1846"/>
      <c r="E4917" s="310">
        <f t="shared" si="1150"/>
        <v>0</v>
      </c>
      <c r="F4917" s="1410">
        <v>0</v>
      </c>
      <c r="G4917" s="1411">
        <v>0</v>
      </c>
      <c r="H4917" s="1412">
        <v>0</v>
      </c>
      <c r="I4917" s="1410">
        <v>0</v>
      </c>
      <c r="J4917" s="1411">
        <v>0</v>
      </c>
      <c r="K4917" s="1412">
        <v>0</v>
      </c>
      <c r="L4917" s="310">
        <f t="shared" si="1151"/>
        <v>0</v>
      </c>
      <c r="M4917" s="12" t="str">
        <f t="shared" si="1143"/>
        <v/>
      </c>
      <c r="N4917" s="13"/>
    </row>
    <row r="4918" spans="1:14" hidden="1">
      <c r="A4918" s="14">
        <v>401</v>
      </c>
      <c r="B4918" s="272">
        <v>4500</v>
      </c>
      <c r="C4918" s="1845" t="s">
        <v>1642</v>
      </c>
      <c r="D4918" s="1846"/>
      <c r="E4918" s="310">
        <f t="shared" si="1150"/>
        <v>0</v>
      </c>
      <c r="F4918" s="1410">
        <v>0</v>
      </c>
      <c r="G4918" s="1411">
        <v>0</v>
      </c>
      <c r="H4918" s="1412">
        <v>0</v>
      </c>
      <c r="I4918" s="1410">
        <v>0</v>
      </c>
      <c r="J4918" s="1411">
        <v>0</v>
      </c>
      <c r="K4918" s="1412">
        <v>0</v>
      </c>
      <c r="L4918" s="310">
        <f t="shared" si="1151"/>
        <v>0</v>
      </c>
      <c r="M4918" s="12" t="str">
        <f t="shared" si="1143"/>
        <v/>
      </c>
      <c r="N4918" s="13"/>
    </row>
    <row r="4919" spans="1:14" hidden="1">
      <c r="A4919" s="40">
        <v>404</v>
      </c>
      <c r="B4919" s="272">
        <v>4600</v>
      </c>
      <c r="C4919" s="1849" t="s">
        <v>240</v>
      </c>
      <c r="D4919" s="1850"/>
      <c r="E4919" s="310">
        <f t="shared" si="1150"/>
        <v>0</v>
      </c>
      <c r="F4919" s="1410">
        <v>0</v>
      </c>
      <c r="G4919" s="1411">
        <v>0</v>
      </c>
      <c r="H4919" s="1412">
        <v>0</v>
      </c>
      <c r="I4919" s="1410">
        <v>0</v>
      </c>
      <c r="J4919" s="1411">
        <v>0</v>
      </c>
      <c r="K4919" s="1412">
        <v>0</v>
      </c>
      <c r="L4919" s="310">
        <f t="shared" si="1151"/>
        <v>0</v>
      </c>
      <c r="M4919" s="12" t="str">
        <f t="shared" si="1143"/>
        <v/>
      </c>
      <c r="N4919" s="13"/>
    </row>
    <row r="4920" spans="1:14" hidden="1">
      <c r="A4920" s="40">
        <v>404</v>
      </c>
      <c r="B4920" s="272">
        <v>4900</v>
      </c>
      <c r="C4920" s="1845" t="s">
        <v>266</v>
      </c>
      <c r="D4920" s="1846"/>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267</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268</v>
      </c>
      <c r="E4922" s="287">
        <f>F4922+G4922+H4922</f>
        <v>0</v>
      </c>
      <c r="F4922" s="173"/>
      <c r="G4922" s="174"/>
      <c r="H4922" s="1409"/>
      <c r="I4922" s="173"/>
      <c r="J4922" s="174"/>
      <c r="K4922" s="1409"/>
      <c r="L4922" s="287">
        <f>I4922+J4922+K4922</f>
        <v>0</v>
      </c>
      <c r="M4922" s="12" t="str">
        <f t="shared" si="1143"/>
        <v/>
      </c>
      <c r="N4922" s="13"/>
    </row>
    <row r="4923" spans="1:14" hidden="1">
      <c r="A4923" s="22">
        <v>495</v>
      </c>
      <c r="B4923" s="365">
        <v>5100</v>
      </c>
      <c r="C4923" s="1843" t="s">
        <v>241</v>
      </c>
      <c r="D4923" s="1844"/>
      <c r="E4923" s="310">
        <f>F4923+G4923+H4923</f>
        <v>0</v>
      </c>
      <c r="F4923" s="1410">
        <v>0</v>
      </c>
      <c r="G4923" s="1411">
        <v>0</v>
      </c>
      <c r="H4923" s="1412">
        <v>0</v>
      </c>
      <c r="I4923" s="1410">
        <v>0</v>
      </c>
      <c r="J4923" s="1411">
        <v>0</v>
      </c>
      <c r="K4923" s="1412">
        <v>0</v>
      </c>
      <c r="L4923" s="310">
        <f>I4923+J4923+K4923</f>
        <v>0</v>
      </c>
      <c r="M4923" s="12" t="str">
        <f t="shared" si="1143"/>
        <v/>
      </c>
      <c r="N4923" s="13"/>
    </row>
    <row r="4924" spans="1:14" hidden="1">
      <c r="A4924" s="23">
        <v>500</v>
      </c>
      <c r="B4924" s="365">
        <v>5200</v>
      </c>
      <c r="C4924" s="1843" t="s">
        <v>242</v>
      </c>
      <c r="D4924" s="1844"/>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v>0</v>
      </c>
      <c r="G4925" s="153">
        <v>0</v>
      </c>
      <c r="H4925" s="1406">
        <v>0</v>
      </c>
      <c r="I4925" s="152">
        <v>0</v>
      </c>
      <c r="J4925" s="153">
        <v>0</v>
      </c>
      <c r="K4925" s="1406">
        <v>0</v>
      </c>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v>0</v>
      </c>
      <c r="G4926" s="159">
        <v>0</v>
      </c>
      <c r="H4926" s="1408">
        <v>0</v>
      </c>
      <c r="I4926" s="158">
        <v>0</v>
      </c>
      <c r="J4926" s="159">
        <v>0</v>
      </c>
      <c r="K4926" s="1408">
        <v>0</v>
      </c>
      <c r="L4926" s="295">
        <f t="shared" si="1155"/>
        <v>0</v>
      </c>
      <c r="M4926" s="12" t="str">
        <f t="shared" si="1143"/>
        <v/>
      </c>
      <c r="N4926" s="13"/>
    </row>
    <row r="4927" spans="1:14" hidden="1">
      <c r="A4927" s="23">
        <v>515</v>
      </c>
      <c r="B4927" s="366"/>
      <c r="C4927" s="369">
        <v>5203</v>
      </c>
      <c r="D4927" s="370" t="s">
        <v>608</v>
      </c>
      <c r="E4927" s="295">
        <f t="shared" si="1154"/>
        <v>0</v>
      </c>
      <c r="F4927" s="158">
        <v>0</v>
      </c>
      <c r="G4927" s="159">
        <v>0</v>
      </c>
      <c r="H4927" s="1408">
        <v>0</v>
      </c>
      <c r="I4927" s="158">
        <v>0</v>
      </c>
      <c r="J4927" s="159">
        <v>0</v>
      </c>
      <c r="K4927" s="1408">
        <v>0</v>
      </c>
      <c r="L4927" s="295">
        <f t="shared" si="1155"/>
        <v>0</v>
      </c>
      <c r="M4927" s="12" t="str">
        <f t="shared" si="1143"/>
        <v/>
      </c>
      <c r="N4927" s="13"/>
    </row>
    <row r="4928" spans="1:14" hidden="1">
      <c r="A4928" s="23">
        <v>520</v>
      </c>
      <c r="B4928" s="366"/>
      <c r="C4928" s="369">
        <v>5204</v>
      </c>
      <c r="D4928" s="370" t="s">
        <v>609</v>
      </c>
      <c r="E4928" s="295">
        <f t="shared" si="1154"/>
        <v>0</v>
      </c>
      <c r="F4928" s="158">
        <v>0</v>
      </c>
      <c r="G4928" s="159">
        <v>0</v>
      </c>
      <c r="H4928" s="1408">
        <v>0</v>
      </c>
      <c r="I4928" s="158">
        <v>0</v>
      </c>
      <c r="J4928" s="159">
        <v>0</v>
      </c>
      <c r="K4928" s="1408">
        <v>0</v>
      </c>
      <c r="L4928" s="295">
        <f t="shared" si="1155"/>
        <v>0</v>
      </c>
      <c r="M4928" s="12" t="str">
        <f t="shared" si="1143"/>
        <v/>
      </c>
      <c r="N4928" s="13"/>
    </row>
    <row r="4929" spans="1:14" hidden="1">
      <c r="A4929" s="23">
        <v>525</v>
      </c>
      <c r="B4929" s="366"/>
      <c r="C4929" s="369">
        <v>5205</v>
      </c>
      <c r="D4929" s="370" t="s">
        <v>610</v>
      </c>
      <c r="E4929" s="295">
        <f t="shared" si="1154"/>
        <v>0</v>
      </c>
      <c r="F4929" s="158">
        <v>0</v>
      </c>
      <c r="G4929" s="159">
        <v>0</v>
      </c>
      <c r="H4929" s="1408">
        <v>0</v>
      </c>
      <c r="I4929" s="158">
        <v>0</v>
      </c>
      <c r="J4929" s="159">
        <v>0</v>
      </c>
      <c r="K4929" s="1408">
        <v>0</v>
      </c>
      <c r="L4929" s="295">
        <f t="shared" si="1155"/>
        <v>0</v>
      </c>
      <c r="M4929" s="12" t="str">
        <f t="shared" si="1143"/>
        <v/>
      </c>
      <c r="N4929" s="13"/>
    </row>
    <row r="4930" spans="1:14" hidden="1">
      <c r="A4930" s="22">
        <v>635</v>
      </c>
      <c r="B4930" s="366"/>
      <c r="C4930" s="369">
        <v>5206</v>
      </c>
      <c r="D4930" s="370" t="s">
        <v>611</v>
      </c>
      <c r="E4930" s="295">
        <f t="shared" si="1154"/>
        <v>0</v>
      </c>
      <c r="F4930" s="158">
        <v>0</v>
      </c>
      <c r="G4930" s="159">
        <v>0</v>
      </c>
      <c r="H4930" s="1408">
        <v>0</v>
      </c>
      <c r="I4930" s="158">
        <v>0</v>
      </c>
      <c r="J4930" s="159">
        <v>0</v>
      </c>
      <c r="K4930" s="1408">
        <v>0</v>
      </c>
      <c r="L4930" s="295">
        <f t="shared" si="1155"/>
        <v>0</v>
      </c>
      <c r="M4930" s="12" t="str">
        <f t="shared" si="1143"/>
        <v/>
      </c>
      <c r="N4930" s="13"/>
    </row>
    <row r="4931" spans="1:14" hidden="1">
      <c r="A4931" s="23">
        <v>640</v>
      </c>
      <c r="B4931" s="366"/>
      <c r="C4931" s="371">
        <v>5219</v>
      </c>
      <c r="D4931" s="372" t="s">
        <v>612</v>
      </c>
      <c r="E4931" s="287">
        <f t="shared" si="1154"/>
        <v>0</v>
      </c>
      <c r="F4931" s="173">
        <v>0</v>
      </c>
      <c r="G4931" s="174">
        <v>0</v>
      </c>
      <c r="H4931" s="1409">
        <v>0</v>
      </c>
      <c r="I4931" s="173">
        <v>0</v>
      </c>
      <c r="J4931" s="174">
        <v>0</v>
      </c>
      <c r="K4931" s="1409">
        <v>0</v>
      </c>
      <c r="L4931" s="287">
        <f t="shared" si="1155"/>
        <v>0</v>
      </c>
      <c r="M4931" s="12" t="str">
        <f t="shared" si="1143"/>
        <v/>
      </c>
      <c r="N4931" s="13"/>
    </row>
    <row r="4932" spans="1:14" hidden="1">
      <c r="A4932" s="23">
        <v>645</v>
      </c>
      <c r="B4932" s="365">
        <v>5300</v>
      </c>
      <c r="C4932" s="1843" t="s">
        <v>613</v>
      </c>
      <c r="D4932" s="1844"/>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300</v>
      </c>
      <c r="E4933" s="281">
        <f>F4933+G4933+H4933</f>
        <v>0</v>
      </c>
      <c r="F4933" s="152">
        <v>0</v>
      </c>
      <c r="G4933" s="153">
        <v>0</v>
      </c>
      <c r="H4933" s="1406">
        <v>0</v>
      </c>
      <c r="I4933" s="152">
        <v>0</v>
      </c>
      <c r="J4933" s="153">
        <v>0</v>
      </c>
      <c r="K4933" s="1406">
        <v>0</v>
      </c>
      <c r="L4933" s="281">
        <f>I4933+J4933+K4933</f>
        <v>0</v>
      </c>
      <c r="M4933" s="12" t="str">
        <f t="shared" si="1143"/>
        <v/>
      </c>
      <c r="N4933" s="13"/>
    </row>
    <row r="4934" spans="1:14" hidden="1">
      <c r="A4934" s="22">
        <v>655</v>
      </c>
      <c r="B4934" s="366"/>
      <c r="C4934" s="371">
        <v>5309</v>
      </c>
      <c r="D4934" s="372" t="s">
        <v>614</v>
      </c>
      <c r="E4934" s="287">
        <f>F4934+G4934+H4934</f>
        <v>0</v>
      </c>
      <c r="F4934" s="173">
        <v>0</v>
      </c>
      <c r="G4934" s="174">
        <v>0</v>
      </c>
      <c r="H4934" s="1409">
        <v>0</v>
      </c>
      <c r="I4934" s="173">
        <v>0</v>
      </c>
      <c r="J4934" s="174">
        <v>0</v>
      </c>
      <c r="K4934" s="1409">
        <v>0</v>
      </c>
      <c r="L4934" s="287">
        <f>I4934+J4934+K4934</f>
        <v>0</v>
      </c>
      <c r="M4934" s="12" t="str">
        <f t="shared" si="1143"/>
        <v/>
      </c>
      <c r="N4934" s="13"/>
    </row>
    <row r="4935" spans="1:14" hidden="1">
      <c r="A4935" s="22">
        <v>665</v>
      </c>
      <c r="B4935" s="365">
        <v>5400</v>
      </c>
      <c r="C4935" s="1843" t="s">
        <v>671</v>
      </c>
      <c r="D4935" s="1844"/>
      <c r="E4935" s="310">
        <f>F4935+G4935+H4935</f>
        <v>0</v>
      </c>
      <c r="F4935" s="1410"/>
      <c r="G4935" s="1411">
        <v>0</v>
      </c>
      <c r="H4935" s="1412">
        <v>0</v>
      </c>
      <c r="I4935" s="1410">
        <v>0</v>
      </c>
      <c r="J4935" s="1411"/>
      <c r="K4935" s="1412">
        <v>0</v>
      </c>
      <c r="L4935" s="310">
        <f>I4935+J4935+K4935</f>
        <v>0</v>
      </c>
      <c r="M4935" s="12" t="str">
        <f t="shared" si="1143"/>
        <v/>
      </c>
      <c r="N4935" s="13"/>
    </row>
    <row r="4936" spans="1:14" hidden="1">
      <c r="A4936" s="22">
        <v>675</v>
      </c>
      <c r="B4936" s="272">
        <v>5500</v>
      </c>
      <c r="C4936" s="1845" t="s">
        <v>672</v>
      </c>
      <c r="D4936" s="1846"/>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673</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674</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675</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676</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847" t="s">
        <v>898</v>
      </c>
      <c r="D4941" s="1848"/>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677</v>
      </c>
      <c r="E4942" s="281">
        <f>F4942+G4942+H4942</f>
        <v>0</v>
      </c>
      <c r="F4942" s="1459">
        <v>0</v>
      </c>
      <c r="G4942" s="1459">
        <v>0</v>
      </c>
      <c r="H4942" s="1460">
        <v>0</v>
      </c>
      <c r="I4942" s="1606">
        <v>0</v>
      </c>
      <c r="J4942" s="1459">
        <v>0</v>
      </c>
      <c r="K4942" s="1459">
        <v>0</v>
      </c>
      <c r="L4942" s="281">
        <f>I4942+J4942+K4942</f>
        <v>0</v>
      </c>
      <c r="M4942" s="12" t="str">
        <f t="shared" si="1143"/>
        <v/>
      </c>
      <c r="N4942" s="13"/>
    </row>
    <row r="4943" spans="1:14" hidden="1">
      <c r="A4943" s="23">
        <v>720</v>
      </c>
      <c r="B4943" s="366"/>
      <c r="C4943" s="373">
        <v>5702</v>
      </c>
      <c r="D4943" s="374" t="s">
        <v>678</v>
      </c>
      <c r="E4943" s="314">
        <f>F4943+G4943+H4943</f>
        <v>0</v>
      </c>
      <c r="F4943" s="1459">
        <v>0</v>
      </c>
      <c r="G4943" s="1459">
        <v>0</v>
      </c>
      <c r="H4943" s="1460">
        <v>0</v>
      </c>
      <c r="I4943" s="1606">
        <v>0</v>
      </c>
      <c r="J4943" s="1459">
        <v>0</v>
      </c>
      <c r="K4943" s="1459">
        <v>0</v>
      </c>
      <c r="L4943" s="314">
        <f>I4943+J4943+K4943</f>
        <v>0</v>
      </c>
      <c r="M4943" s="12" t="str">
        <f t="shared" si="1143"/>
        <v/>
      </c>
      <c r="N4943" s="13"/>
    </row>
    <row r="4944" spans="1:14" hidden="1">
      <c r="A4944" s="23">
        <v>725</v>
      </c>
      <c r="B4944" s="292"/>
      <c r="C4944" s="375">
        <v>4071</v>
      </c>
      <c r="D4944" s="376" t="s">
        <v>679</v>
      </c>
      <c r="E4944" s="377">
        <f>F4944+G4944+H4944</f>
        <v>0</v>
      </c>
      <c r="F4944" s="1459">
        <v>0</v>
      </c>
      <c r="G4944" s="1459">
        <v>0</v>
      </c>
      <c r="H4944" s="1460">
        <v>0</v>
      </c>
      <c r="I4944" s="1606">
        <v>0</v>
      </c>
      <c r="J4944" s="1459">
        <v>0</v>
      </c>
      <c r="K4944" s="1459">
        <v>0</v>
      </c>
      <c r="L4944" s="377">
        <f>I4944+J4944+K4944</f>
        <v>0</v>
      </c>
      <c r="M4944" s="12" t="str">
        <f t="shared" si="1143"/>
        <v/>
      </c>
      <c r="N4944" s="13"/>
    </row>
    <row r="4945" spans="1:14" hidden="1">
      <c r="A4945" s="23">
        <v>730</v>
      </c>
      <c r="B4945" s="571"/>
      <c r="C4945" s="1841" t="s">
        <v>680</v>
      </c>
      <c r="D4945" s="1842"/>
      <c r="E4945" s="1426"/>
      <c r="F4945" s="1426"/>
      <c r="G4945" s="1426"/>
      <c r="H4945" s="1426"/>
      <c r="I4945" s="1426"/>
      <c r="J4945" s="1426"/>
      <c r="K4945" s="1426"/>
      <c r="L4945" s="1427"/>
      <c r="M4945" s="12" t="str">
        <f t="shared" si="1143"/>
        <v/>
      </c>
      <c r="N4945" s="13"/>
    </row>
    <row r="4946" spans="1:14" hidden="1">
      <c r="A4946" s="23">
        <v>735</v>
      </c>
      <c r="B4946" s="381">
        <v>98</v>
      </c>
      <c r="C4946" s="1841" t="s">
        <v>680</v>
      </c>
      <c r="D4946" s="1842"/>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5</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hidden="1" thickBot="1">
      <c r="A4950" s="23">
        <v>755</v>
      </c>
      <c r="B4950" s="1451"/>
      <c r="C4950" s="393" t="s">
        <v>726</v>
      </c>
      <c r="D4950" s="1420">
        <f>+B4950</f>
        <v>0</v>
      </c>
      <c r="E4950" s="395">
        <f t="shared" ref="E4950:L4950" si="1158">SUM(E4832,E4835,E4841,E4849,E4850,E4868,E4872,E4878,E4881,E4882,E4883,E4884,E4888,E4897,E4903,E4904,E4905,E4906,E4913,E4917,E4918,E4919,E4920,E4923,E4924,E4932,E4935,E4936,E4941)+E4946</f>
        <v>0</v>
      </c>
      <c r="F4950" s="396">
        <f t="shared" si="1158"/>
        <v>0</v>
      </c>
      <c r="G4950" s="397">
        <f t="shared" si="1158"/>
        <v>0</v>
      </c>
      <c r="H4950" s="398">
        <f t="shared" si="1158"/>
        <v>0</v>
      </c>
      <c r="I4950" s="396">
        <f t="shared" si="1158"/>
        <v>0</v>
      </c>
      <c r="J4950" s="397">
        <f t="shared" si="1158"/>
        <v>0</v>
      </c>
      <c r="K4950" s="398">
        <f t="shared" si="1158"/>
        <v>0</v>
      </c>
      <c r="L4950" s="395">
        <f t="shared" si="1158"/>
        <v>0</v>
      </c>
      <c r="M4950" s="1652" t="str">
        <f t="shared" si="1143"/>
        <v/>
      </c>
      <c r="N4950" s="65"/>
    </row>
    <row r="4951" spans="1:14" ht="18.75" hidden="1">
      <c r="A4951" s="23">
        <v>760</v>
      </c>
      <c r="B4951" s="79" t="s">
        <v>120</v>
      </c>
      <c r="C4951" s="1"/>
      <c r="L4951" s="6"/>
      <c r="M4951" s="1652" t="str">
        <f>(IF($E4950&lt;&gt;0,$M$2,IF($L4950&lt;&gt;0,$M$2,"")))</f>
        <v/>
      </c>
      <c r="N4951" s="65"/>
    </row>
    <row r="4952" spans="1:14" ht="18.75" hidden="1">
      <c r="A4952" s="22">
        <v>765</v>
      </c>
      <c r="B4952" s="1355"/>
      <c r="C4952" s="1355"/>
      <c r="D4952" s="1356"/>
      <c r="E4952" s="1355"/>
      <c r="F4952" s="1355"/>
      <c r="G4952" s="1355"/>
      <c r="H4952" s="1355"/>
      <c r="I4952" s="1355"/>
      <c r="J4952" s="1355"/>
      <c r="K4952" s="1355"/>
      <c r="L4952" s="1357"/>
      <c r="M4952" s="1652" t="str">
        <f>(IF($E4950&lt;&gt;0,$M$2,IF($L4950&lt;&gt;0,$M$2,"")))</f>
        <v/>
      </c>
      <c r="N4952" s="65"/>
    </row>
    <row r="4953" spans="1:14" ht="18.75" hidden="1">
      <c r="A4953" s="22">
        <v>775</v>
      </c>
      <c r="B4953" s="65"/>
      <c r="C4953" s="65"/>
      <c r="D4953" s="65"/>
      <c r="E4953" s="65"/>
      <c r="F4953" s="65"/>
      <c r="G4953" s="65"/>
      <c r="H4953" s="65"/>
      <c r="I4953" s="65"/>
      <c r="J4953" s="65"/>
      <c r="K4953" s="65"/>
      <c r="L4953" s="77"/>
      <c r="M4953" s="74" t="str">
        <f>(IF(E4950&lt;&gt;0,$G$2,IF(L4950&lt;&gt;0,$G$2,"")))</f>
        <v/>
      </c>
      <c r="N4953" s="65"/>
    </row>
    <row r="4954" spans="1:14" hidden="1">
      <c r="A4954" s="23">
        <v>780</v>
      </c>
      <c r="B4954" s="6"/>
      <c r="C4954" s="6"/>
      <c r="D4954" s="517"/>
      <c r="E4954" s="38"/>
      <c r="F4954" s="38"/>
      <c r="G4954" s="38"/>
      <c r="H4954" s="38"/>
      <c r="I4954" s="38"/>
      <c r="J4954" s="38"/>
      <c r="K4954" s="38"/>
      <c r="L4954" s="38"/>
      <c r="M4954" s="7" t="str">
        <f>(IF($E5090&lt;&gt;0,$M$2,IF($L5090&lt;&gt;0,$M$2,"")))</f>
        <v/>
      </c>
    </row>
    <row r="4955" spans="1:14" hidden="1">
      <c r="A4955" s="23">
        <v>785</v>
      </c>
      <c r="B4955" s="6"/>
      <c r="C4955" s="1353"/>
      <c r="D4955" s="1354"/>
      <c r="E4955" s="38"/>
      <c r="F4955" s="38"/>
      <c r="G4955" s="38"/>
      <c r="H4955" s="38"/>
      <c r="I4955" s="38"/>
      <c r="J4955" s="38"/>
      <c r="K4955" s="38"/>
      <c r="L4955" s="38"/>
      <c r="M4955" s="7" t="str">
        <f>(IF($E5090&lt;&gt;0,$M$2,IF($L5090&lt;&gt;0,$M$2,"")))</f>
        <v/>
      </c>
    </row>
    <row r="4956" spans="1:14" hidden="1">
      <c r="A4956" s="23">
        <v>790</v>
      </c>
      <c r="B4956" s="1865" t="str">
        <f>$B$7</f>
        <v>ОТЧЕТНИ ДАННИ ПО ЕБК ЗА ИЗПЪЛНЕНИЕТО НА БЮДЖЕТА</v>
      </c>
      <c r="C4956" s="1866"/>
      <c r="D4956" s="1866"/>
      <c r="E4956" s="242"/>
      <c r="F4956" s="242"/>
      <c r="G4956" s="237"/>
      <c r="H4956" s="237"/>
      <c r="I4956" s="237"/>
      <c r="J4956" s="237"/>
      <c r="K4956" s="237"/>
      <c r="L4956" s="237"/>
      <c r="M4956" s="7" t="str">
        <f>(IF($E5090&lt;&gt;0,$M$2,IF($L5090&lt;&gt;0,$M$2,"")))</f>
        <v/>
      </c>
    </row>
    <row r="4957" spans="1:14" hidden="1">
      <c r="A4957" s="23">
        <v>795</v>
      </c>
      <c r="B4957" s="228"/>
      <c r="C4957" s="391"/>
      <c r="D4957" s="400"/>
      <c r="E4957" s="406" t="s">
        <v>457</v>
      </c>
      <c r="F4957" s="406" t="s">
        <v>819</v>
      </c>
      <c r="G4957" s="237"/>
      <c r="H4957" s="1350" t="s">
        <v>1234</v>
      </c>
      <c r="I4957" s="1351"/>
      <c r="J4957" s="1352"/>
      <c r="K4957" s="237"/>
      <c r="L4957" s="237"/>
      <c r="M4957" s="7" t="str">
        <f>(IF($E5090&lt;&gt;0,$M$2,IF($L5090&lt;&gt;0,$M$2,"")))</f>
        <v/>
      </c>
    </row>
    <row r="4958" spans="1:14" ht="18.75" hidden="1">
      <c r="A4958" s="22">
        <v>805</v>
      </c>
      <c r="B4958" s="1867" t="str">
        <f>$B$9</f>
        <v>ДГ Радост Каблешково</v>
      </c>
      <c r="C4958" s="1868"/>
      <c r="D4958" s="1869"/>
      <c r="E4958" s="115">
        <f>$E$9</f>
        <v>45658</v>
      </c>
      <c r="F4958" s="226">
        <f>$F$9</f>
        <v>45747</v>
      </c>
      <c r="G4958" s="237"/>
      <c r="H4958" s="237"/>
      <c r="I4958" s="237"/>
      <c r="J4958" s="237"/>
      <c r="K4958" s="237"/>
      <c r="L4958" s="237"/>
      <c r="M4958" s="7" t="str">
        <f>(IF($E5090&lt;&gt;0,$M$2,IF($L5090&lt;&gt;0,$M$2,"")))</f>
        <v/>
      </c>
    </row>
    <row r="4959" spans="1:14" hidden="1">
      <c r="A4959" s="23">
        <v>810</v>
      </c>
      <c r="B4959" s="227" t="str">
        <f>$B$10</f>
        <v>(наименование на разпоредителя с бюджет)</v>
      </c>
      <c r="C4959" s="228"/>
      <c r="D4959" s="229"/>
      <c r="E4959" s="237"/>
      <c r="F4959" s="237"/>
      <c r="G4959" s="237"/>
      <c r="H4959" s="237"/>
      <c r="I4959" s="237"/>
      <c r="J4959" s="237"/>
      <c r="K4959" s="237"/>
      <c r="L4959" s="237"/>
      <c r="M4959" s="7" t="str">
        <f>(IF($E5090&lt;&gt;0,$M$2,IF($L5090&lt;&gt;0,$M$2,"")))</f>
        <v/>
      </c>
    </row>
    <row r="4960" spans="1:14" hidden="1">
      <c r="A4960" s="23">
        <v>815</v>
      </c>
      <c r="B4960" s="227"/>
      <c r="C4960" s="228"/>
      <c r="D4960" s="229"/>
      <c r="E4960" s="237"/>
      <c r="F4960" s="237"/>
      <c r="G4960" s="237"/>
      <c r="H4960" s="237"/>
      <c r="I4960" s="237"/>
      <c r="J4960" s="237"/>
      <c r="K4960" s="237"/>
      <c r="L4960" s="237"/>
      <c r="M4960" s="7" t="str">
        <f>(IF($E5090&lt;&gt;0,$M$2,IF($L5090&lt;&gt;0,$M$2,"")))</f>
        <v/>
      </c>
    </row>
    <row r="4961" spans="1:14" ht="19.5" hidden="1">
      <c r="A4961" s="28">
        <v>525</v>
      </c>
      <c r="B4961" s="1870" t="str">
        <f>$B$12</f>
        <v>Поморие</v>
      </c>
      <c r="C4961" s="1871"/>
      <c r="D4961" s="1872"/>
      <c r="E4961" s="410" t="s">
        <v>874</v>
      </c>
      <c r="F4961" s="1348" t="str">
        <f>$F$12</f>
        <v>5207</v>
      </c>
      <c r="G4961" s="237"/>
      <c r="H4961" s="237"/>
      <c r="I4961" s="237"/>
      <c r="J4961" s="237"/>
      <c r="K4961" s="237"/>
      <c r="L4961" s="237"/>
      <c r="M4961" s="7" t="str">
        <f>(IF($E5090&lt;&gt;0,$M$2,IF($L5090&lt;&gt;0,$M$2,"")))</f>
        <v/>
      </c>
    </row>
    <row r="4962" spans="1:14" hidden="1">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t="str">
        <f>(IF($E5090&lt;&gt;0,$M$2,IF($L5090&lt;&gt;0,$M$2,"")))</f>
        <v/>
      </c>
    </row>
    <row r="4963" spans="1:14" ht="19.5" hidden="1">
      <c r="A4963" s="23">
        <v>821</v>
      </c>
      <c r="B4963" s="236"/>
      <c r="C4963" s="237"/>
      <c r="D4963" s="124" t="s">
        <v>875</v>
      </c>
      <c r="E4963" s="238">
        <f>$E$15</f>
        <v>0</v>
      </c>
      <c r="F4963" s="414" t="str">
        <f>$F$15</f>
        <v>БЮДЖЕТ</v>
      </c>
      <c r="G4963" s="218"/>
      <c r="H4963" s="218"/>
      <c r="I4963" s="218"/>
      <c r="J4963" s="218"/>
      <c r="K4963" s="218"/>
      <c r="L4963" s="218"/>
      <c r="M4963" s="7" t="str">
        <f>(IF($E5090&lt;&gt;0,$M$2,IF($L5090&lt;&gt;0,$M$2,"")))</f>
        <v/>
      </c>
    </row>
    <row r="4964" spans="1:14" hidden="1">
      <c r="A4964" s="23">
        <v>822</v>
      </c>
      <c r="B4964" s="228"/>
      <c r="C4964" s="391"/>
      <c r="D4964" s="400"/>
      <c r="E4964" s="237"/>
      <c r="F4964" s="409"/>
      <c r="G4964" s="409"/>
      <c r="H4964" s="409"/>
      <c r="I4964" s="409"/>
      <c r="J4964" s="409"/>
      <c r="K4964" s="409"/>
      <c r="L4964" s="1365" t="s">
        <v>458</v>
      </c>
      <c r="M4964" s="7" t="str">
        <f>(IF($E5090&lt;&gt;0,$M$2,IF($L5090&lt;&gt;0,$M$2,"")))</f>
        <v/>
      </c>
    </row>
    <row r="4965" spans="1:14" ht="24.95" hidden="1" customHeight="1">
      <c r="A4965" s="23">
        <v>823</v>
      </c>
      <c r="B4965" s="247"/>
      <c r="C4965" s="248"/>
      <c r="D4965" s="249" t="s">
        <v>698</v>
      </c>
      <c r="E4965" s="1853" t="str">
        <f>CONCATENATE("Уточнен план ",$C$3)</f>
        <v>Уточнен план 2025</v>
      </c>
      <c r="F4965" s="1854"/>
      <c r="G4965" s="1854"/>
      <c r="H4965" s="1855"/>
      <c r="I4965" s="1856" t="str">
        <f>CONCATENATE("Отчет ",$C$3)</f>
        <v>Отчет 2025</v>
      </c>
      <c r="J4965" s="1857"/>
      <c r="K4965" s="1857"/>
      <c r="L4965" s="1858"/>
      <c r="M4965" s="7" t="str">
        <f>(IF($E5090&lt;&gt;0,$M$2,IF($L5090&lt;&gt;0,$M$2,"")))</f>
        <v/>
      </c>
    </row>
    <row r="4966" spans="1:14" ht="54.95" hidden="1" customHeight="1" thickBot="1">
      <c r="A4966" s="23">
        <v>825</v>
      </c>
      <c r="B4966" s="250" t="s">
        <v>62</v>
      </c>
      <c r="C4966" s="251" t="s">
        <v>459</v>
      </c>
      <c r="D4966" s="252" t="s">
        <v>699</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570" t="str">
        <f>$L$20</f>
        <v>ОТЧЕТ                                    ОБЩО</v>
      </c>
      <c r="M4966" s="7" t="str">
        <f>(IF($E5090&lt;&gt;0,$M$2,IF($L5090&lt;&gt;0,$M$2,"")))</f>
        <v/>
      </c>
    </row>
    <row r="4967" spans="1:14" ht="18.75" hidden="1">
      <c r="A4967" s="23"/>
      <c r="B4967" s="258"/>
      <c r="C4967" s="259"/>
      <c r="D4967" s="260" t="s">
        <v>728</v>
      </c>
      <c r="E4967" s="1442" t="str">
        <f>$E$21</f>
        <v>(1)</v>
      </c>
      <c r="F4967" s="143" t="str">
        <f>$F$21</f>
        <v>(2)</v>
      </c>
      <c r="G4967" s="144" t="str">
        <f>$G$21</f>
        <v>(3)</v>
      </c>
      <c r="H4967" s="145" t="str">
        <f>$H$21</f>
        <v>(4)</v>
      </c>
      <c r="I4967" s="261" t="str">
        <f>$I$21</f>
        <v>(5)</v>
      </c>
      <c r="J4967" s="262" t="str">
        <f>$J$21</f>
        <v>(6)</v>
      </c>
      <c r="K4967" s="263" t="str">
        <f>$K$21</f>
        <v>(7)</v>
      </c>
      <c r="L4967" s="264" t="str">
        <f>$L$21</f>
        <v>(8)</v>
      </c>
      <c r="M4967" s="7" t="str">
        <f>(IF($E5090&lt;&gt;0,$M$2,IF($L5090&lt;&gt;0,$M$2,"")))</f>
        <v/>
      </c>
    </row>
    <row r="4968" spans="1:14" hidden="1">
      <c r="A4968" s="23"/>
      <c r="B4968" s="1439"/>
      <c r="C4968" s="1540" t="e">
        <f>VLOOKUP(D4968,OP_LIST2,2,FALSE)</f>
        <v>#N/A</v>
      </c>
      <c r="D4968" s="1445"/>
      <c r="E4968" s="389"/>
      <c r="F4968" s="1429"/>
      <c r="G4968" s="1430"/>
      <c r="H4968" s="1431"/>
      <c r="I4968" s="1429"/>
      <c r="J4968" s="1430"/>
      <c r="K4968" s="1431"/>
      <c r="L4968" s="1428"/>
      <c r="M4968" s="7" t="str">
        <f>(IF($E5090&lt;&gt;0,$M$2,IF($L5090&lt;&gt;0,$M$2,"")))</f>
        <v/>
      </c>
    </row>
    <row r="4969" spans="1:14" hidden="1">
      <c r="A4969" s="23"/>
      <c r="B4969" s="1608" t="s">
        <v>2003</v>
      </c>
      <c r="C4969" s="1446">
        <f>VLOOKUP(D4970,EBK_DEIN2,2,FALSE)</f>
        <v>5589</v>
      </c>
      <c r="D4969" s="1445" t="s">
        <v>777</v>
      </c>
      <c r="E4969" s="389"/>
      <c r="F4969" s="1432"/>
      <c r="G4969" s="1433"/>
      <c r="H4969" s="1434"/>
      <c r="I4969" s="1432"/>
      <c r="J4969" s="1433"/>
      <c r="K4969" s="1434"/>
      <c r="L4969" s="1428"/>
      <c r="M4969" s="7" t="str">
        <f>(IF($E5090&lt;&gt;0,$M$2,IF($L5090&lt;&gt;0,$M$2,"")))</f>
        <v/>
      </c>
    </row>
    <row r="4970" spans="1:14" hidden="1">
      <c r="A4970" s="23"/>
      <c r="B4970" s="1438"/>
      <c r="C4970" s="1531">
        <f>+C4969</f>
        <v>5589</v>
      </c>
      <c r="D4970" s="1440" t="s">
        <v>572</v>
      </c>
      <c r="E4970" s="389"/>
      <c r="F4970" s="1432"/>
      <c r="G4970" s="1433"/>
      <c r="H4970" s="1434"/>
      <c r="I4970" s="1432"/>
      <c r="J4970" s="1433"/>
      <c r="K4970" s="1434"/>
      <c r="L4970" s="1428"/>
      <c r="M4970" s="7" t="str">
        <f>(IF($E5090&lt;&gt;0,$M$2,IF($L5090&lt;&gt;0,$M$2,"")))</f>
        <v/>
      </c>
    </row>
    <row r="4971" spans="1:14" hidden="1">
      <c r="A4971" s="23"/>
      <c r="B4971" s="1443"/>
      <c r="C4971" s="1441"/>
      <c r="D4971" s="1444" t="s">
        <v>700</v>
      </c>
      <c r="E4971" s="389"/>
      <c r="F4971" s="1435"/>
      <c r="G4971" s="1436"/>
      <c r="H4971" s="1437"/>
      <c r="I4971" s="1435"/>
      <c r="J4971" s="1436"/>
      <c r="K4971" s="1437"/>
      <c r="L4971" s="1428"/>
      <c r="M4971" s="7" t="str">
        <f>(IF($E5090&lt;&gt;0,$M$2,IF($L5090&lt;&gt;0,$M$2,"")))</f>
        <v/>
      </c>
    </row>
    <row r="4972" spans="1:14" hidden="1">
      <c r="A4972" s="23"/>
      <c r="B4972" s="272">
        <v>100</v>
      </c>
      <c r="C4972" s="1859" t="s">
        <v>729</v>
      </c>
      <c r="D4972" s="1860"/>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730</v>
      </c>
      <c r="E4973" s="281">
        <f>F4973+G4973+H4973</f>
        <v>0</v>
      </c>
      <c r="F4973" s="152">
        <v>0</v>
      </c>
      <c r="G4973" s="153">
        <v>0</v>
      </c>
      <c r="H4973" s="1406">
        <v>0</v>
      </c>
      <c r="I4973" s="152">
        <v>0</v>
      </c>
      <c r="J4973" s="153">
        <v>0</v>
      </c>
      <c r="K4973" s="1406">
        <v>0</v>
      </c>
      <c r="L4973" s="281">
        <f>I4973+J4973+K4973</f>
        <v>0</v>
      </c>
      <c r="M4973" s="12" t="str">
        <f t="shared" ref="M4973:M5036" si="1160">(IF($E4973&lt;&gt;0,$M$2,IF($L4973&lt;&gt;0,$M$2,"")))</f>
        <v/>
      </c>
      <c r="N4973" s="13"/>
    </row>
    <row r="4974" spans="1:14" hidden="1">
      <c r="A4974" s="10"/>
      <c r="B4974" s="278"/>
      <c r="C4974" s="285">
        <v>102</v>
      </c>
      <c r="D4974" s="286" t="s">
        <v>731</v>
      </c>
      <c r="E4974" s="287">
        <f>F4974+G4974+H4974</f>
        <v>0</v>
      </c>
      <c r="F4974" s="173">
        <v>0</v>
      </c>
      <c r="G4974" s="174">
        <v>0</v>
      </c>
      <c r="H4974" s="1409">
        <v>0</v>
      </c>
      <c r="I4974" s="173">
        <v>0</v>
      </c>
      <c r="J4974" s="174">
        <v>0</v>
      </c>
      <c r="K4974" s="1409">
        <v>0</v>
      </c>
      <c r="L4974" s="287">
        <f>I4974+J4974+K4974</f>
        <v>0</v>
      </c>
      <c r="M4974" s="12" t="str">
        <f t="shared" si="1160"/>
        <v/>
      </c>
      <c r="N4974" s="13"/>
    </row>
    <row r="4975" spans="1:14" hidden="1">
      <c r="A4975" s="10"/>
      <c r="B4975" s="272">
        <v>200</v>
      </c>
      <c r="C4975" s="1851" t="s">
        <v>732</v>
      </c>
      <c r="D4975" s="1852"/>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733</v>
      </c>
      <c r="E4976" s="281">
        <f>F4976+G4976+H4976</f>
        <v>0</v>
      </c>
      <c r="F4976" s="152">
        <v>0</v>
      </c>
      <c r="G4976" s="153">
        <v>0</v>
      </c>
      <c r="H4976" s="1406">
        <v>0</v>
      </c>
      <c r="I4976" s="152">
        <v>0</v>
      </c>
      <c r="J4976" s="153">
        <v>0</v>
      </c>
      <c r="K4976" s="1406">
        <v>0</v>
      </c>
      <c r="L4976" s="281">
        <f>I4976+J4976+K4976</f>
        <v>0</v>
      </c>
      <c r="M4976" s="12" t="str">
        <f t="shared" si="1160"/>
        <v/>
      </c>
      <c r="N4976" s="13"/>
    </row>
    <row r="4977" spans="1:14" hidden="1">
      <c r="A4977" s="10"/>
      <c r="B4977" s="292"/>
      <c r="C4977" s="293">
        <v>202</v>
      </c>
      <c r="D4977" s="294" t="s">
        <v>734</v>
      </c>
      <c r="E4977" s="295">
        <f>F4977+G4977+H4977</f>
        <v>0</v>
      </c>
      <c r="F4977" s="158">
        <v>0</v>
      </c>
      <c r="G4977" s="159">
        <v>0</v>
      </c>
      <c r="H4977" s="1408">
        <v>0</v>
      </c>
      <c r="I4977" s="158">
        <v>0</v>
      </c>
      <c r="J4977" s="159">
        <v>0</v>
      </c>
      <c r="K4977" s="1408">
        <v>0</v>
      </c>
      <c r="L4977" s="295">
        <f>I4977+J4977+K4977</f>
        <v>0</v>
      </c>
      <c r="M4977" s="12" t="str">
        <f t="shared" si="1160"/>
        <v/>
      </c>
      <c r="N4977" s="13"/>
    </row>
    <row r="4978" spans="1:14" ht="31.5" hidden="1">
      <c r="A4978" s="10"/>
      <c r="B4978" s="299"/>
      <c r="C4978" s="293">
        <v>205</v>
      </c>
      <c r="D4978" s="294" t="s">
        <v>585</v>
      </c>
      <c r="E4978" s="295">
        <f>F4978+G4978+H4978</f>
        <v>0</v>
      </c>
      <c r="F4978" s="158">
        <v>0</v>
      </c>
      <c r="G4978" s="159">
        <v>0</v>
      </c>
      <c r="H4978" s="1408">
        <v>0</v>
      </c>
      <c r="I4978" s="158">
        <v>0</v>
      </c>
      <c r="J4978" s="159">
        <v>0</v>
      </c>
      <c r="K4978" s="1408">
        <v>0</v>
      </c>
      <c r="L4978" s="295">
        <f>I4978+J4978+K4978</f>
        <v>0</v>
      </c>
      <c r="M4978" s="12" t="str">
        <f t="shared" si="1160"/>
        <v/>
      </c>
      <c r="N4978" s="13"/>
    </row>
    <row r="4979" spans="1:14" hidden="1">
      <c r="A4979" s="10"/>
      <c r="B4979" s="299"/>
      <c r="C4979" s="293">
        <v>208</v>
      </c>
      <c r="D4979" s="300" t="s">
        <v>586</v>
      </c>
      <c r="E4979" s="295">
        <f>F4979+G4979+H4979</f>
        <v>0</v>
      </c>
      <c r="F4979" s="158">
        <v>0</v>
      </c>
      <c r="G4979" s="159">
        <v>0</v>
      </c>
      <c r="H4979" s="1408">
        <v>0</v>
      </c>
      <c r="I4979" s="158">
        <v>0</v>
      </c>
      <c r="J4979" s="159">
        <v>0</v>
      </c>
      <c r="K4979" s="1408">
        <v>0</v>
      </c>
      <c r="L4979" s="295">
        <f>I4979+J4979+K4979</f>
        <v>0</v>
      </c>
      <c r="M4979" s="12" t="str">
        <f t="shared" si="1160"/>
        <v/>
      </c>
      <c r="N4979" s="13"/>
    </row>
    <row r="4980" spans="1:14" hidden="1">
      <c r="A4980" s="10"/>
      <c r="B4980" s="291"/>
      <c r="C4980" s="285">
        <v>209</v>
      </c>
      <c r="D4980" s="301" t="s">
        <v>587</v>
      </c>
      <c r="E4980" s="287">
        <f>F4980+G4980+H4980</f>
        <v>0</v>
      </c>
      <c r="F4980" s="173">
        <v>0</v>
      </c>
      <c r="G4980" s="174">
        <v>0</v>
      </c>
      <c r="H4980" s="1409">
        <v>0</v>
      </c>
      <c r="I4980" s="173">
        <v>0</v>
      </c>
      <c r="J4980" s="174">
        <v>0</v>
      </c>
      <c r="K4980" s="1409">
        <v>0</v>
      </c>
      <c r="L4980" s="287">
        <f>I4980+J4980+K4980</f>
        <v>0</v>
      </c>
      <c r="M4980" s="12" t="str">
        <f t="shared" si="1160"/>
        <v/>
      </c>
      <c r="N4980" s="13"/>
    </row>
    <row r="4981" spans="1:14" hidden="1">
      <c r="A4981" s="10"/>
      <c r="B4981" s="272">
        <v>500</v>
      </c>
      <c r="C4981" s="1861" t="s">
        <v>188</v>
      </c>
      <c r="D4981" s="1862"/>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v>0</v>
      </c>
      <c r="G4982" s="153">
        <v>0</v>
      </c>
      <c r="H4982" s="1406">
        <v>0</v>
      </c>
      <c r="I4982" s="152">
        <v>0</v>
      </c>
      <c r="J4982" s="153">
        <v>0</v>
      </c>
      <c r="K4982" s="1406">
        <v>0</v>
      </c>
      <c r="L4982" s="281">
        <f t="shared" ref="L4982:L4989" si="1164">I4982+J4982+K4982</f>
        <v>0</v>
      </c>
      <c r="M4982" s="12" t="str">
        <f t="shared" si="1160"/>
        <v/>
      </c>
      <c r="N4982" s="13"/>
    </row>
    <row r="4983" spans="1:14" hidden="1">
      <c r="A4983" s="10"/>
      <c r="B4983" s="291"/>
      <c r="C4983" s="304">
        <v>552</v>
      </c>
      <c r="D4983" s="305" t="s">
        <v>893</v>
      </c>
      <c r="E4983" s="295">
        <f t="shared" si="1163"/>
        <v>0</v>
      </c>
      <c r="F4983" s="158">
        <v>0</v>
      </c>
      <c r="G4983" s="159">
        <v>0</v>
      </c>
      <c r="H4983" s="1408">
        <v>0</v>
      </c>
      <c r="I4983" s="158">
        <v>0</v>
      </c>
      <c r="J4983" s="159">
        <v>0</v>
      </c>
      <c r="K4983" s="1408">
        <v>0</v>
      </c>
      <c r="L4983" s="295">
        <f t="shared" si="1164"/>
        <v>0</v>
      </c>
      <c r="M4983" s="12" t="str">
        <f t="shared" si="1160"/>
        <v/>
      </c>
      <c r="N4983" s="13"/>
    </row>
    <row r="4984" spans="1:14" hidden="1">
      <c r="A4984" s="10"/>
      <c r="B4984" s="306"/>
      <c r="C4984" s="304">
        <v>558</v>
      </c>
      <c r="D4984" s="307" t="s">
        <v>855</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v>0</v>
      </c>
      <c r="G4985" s="159">
        <v>0</v>
      </c>
      <c r="H4985" s="1408">
        <v>0</v>
      </c>
      <c r="I4985" s="158">
        <v>0</v>
      </c>
      <c r="J4985" s="159">
        <v>0</v>
      </c>
      <c r="K4985" s="1408">
        <v>0</v>
      </c>
      <c r="L4985" s="295">
        <f t="shared" si="1164"/>
        <v>0</v>
      </c>
      <c r="M4985" s="12" t="str">
        <f t="shared" si="1160"/>
        <v/>
      </c>
      <c r="N4985" s="13"/>
    </row>
    <row r="4986" spans="1:14" hidden="1">
      <c r="A4986" s="10"/>
      <c r="B4986" s="306"/>
      <c r="C4986" s="304">
        <v>580</v>
      </c>
      <c r="D4986" s="305" t="s">
        <v>191</v>
      </c>
      <c r="E4986" s="295">
        <f t="shared" si="1163"/>
        <v>0</v>
      </c>
      <c r="F4986" s="158">
        <v>0</v>
      </c>
      <c r="G4986" s="159">
        <v>0</v>
      </c>
      <c r="H4986" s="1408">
        <v>0</v>
      </c>
      <c r="I4986" s="158">
        <v>0</v>
      </c>
      <c r="J4986" s="159">
        <v>0</v>
      </c>
      <c r="K4986" s="1408">
        <v>0</v>
      </c>
      <c r="L4986" s="295">
        <f t="shared" si="1164"/>
        <v>0</v>
      </c>
      <c r="M4986" s="12" t="str">
        <f t="shared" si="1160"/>
        <v/>
      </c>
      <c r="N4986" s="13"/>
    </row>
    <row r="4987" spans="1:14" hidden="1">
      <c r="A4987" s="10"/>
      <c r="B4987" s="291"/>
      <c r="C4987" s="304">
        <v>588</v>
      </c>
      <c r="D4987" s="305" t="s">
        <v>857</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863" t="s">
        <v>193</v>
      </c>
      <c r="D4989" s="1864"/>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851" t="s">
        <v>194</v>
      </c>
      <c r="D4990" s="1852"/>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v>0</v>
      </c>
      <c r="G4991" s="153">
        <v>0</v>
      </c>
      <c r="H4991" s="1406">
        <v>0</v>
      </c>
      <c r="I4991" s="152">
        <v>0</v>
      </c>
      <c r="J4991" s="153">
        <v>0</v>
      </c>
      <c r="K4991" s="1406">
        <v>0</v>
      </c>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v>0</v>
      </c>
      <c r="G4992" s="159">
        <v>0</v>
      </c>
      <c r="H4992" s="1408">
        <v>0</v>
      </c>
      <c r="I4992" s="158">
        <v>0</v>
      </c>
      <c r="J4992" s="159">
        <v>0</v>
      </c>
      <c r="K4992" s="1408">
        <v>0</v>
      </c>
      <c r="L4992" s="295">
        <f t="shared" si="1167"/>
        <v>0</v>
      </c>
      <c r="M4992" s="12" t="str">
        <f t="shared" si="1160"/>
        <v/>
      </c>
      <c r="N4992" s="13"/>
    </row>
    <row r="4993" spans="1:14" hidden="1">
      <c r="A4993" s="23">
        <v>40</v>
      </c>
      <c r="B4993" s="292"/>
      <c r="C4993" s="293">
        <v>1013</v>
      </c>
      <c r="D4993" s="294" t="s">
        <v>197</v>
      </c>
      <c r="E4993" s="295">
        <f t="shared" si="1166"/>
        <v>0</v>
      </c>
      <c r="F4993" s="158">
        <v>0</v>
      </c>
      <c r="G4993" s="159">
        <v>0</v>
      </c>
      <c r="H4993" s="1408">
        <v>0</v>
      </c>
      <c r="I4993" s="158">
        <v>0</v>
      </c>
      <c r="J4993" s="159">
        <v>0</v>
      </c>
      <c r="K4993" s="1408">
        <v>0</v>
      </c>
      <c r="L4993" s="295">
        <f t="shared" si="1167"/>
        <v>0</v>
      </c>
      <c r="M4993" s="12" t="str">
        <f t="shared" si="1160"/>
        <v/>
      </c>
      <c r="N4993" s="13"/>
    </row>
    <row r="4994" spans="1:14" hidden="1">
      <c r="A4994" s="23">
        <v>45</v>
      </c>
      <c r="B4994" s="292"/>
      <c r="C4994" s="293">
        <v>1014</v>
      </c>
      <c r="D4994" s="294" t="s">
        <v>198</v>
      </c>
      <c r="E4994" s="295">
        <f t="shared" si="1166"/>
        <v>0</v>
      </c>
      <c r="F4994" s="158">
        <v>0</v>
      </c>
      <c r="G4994" s="159">
        <v>0</v>
      </c>
      <c r="H4994" s="1408">
        <v>0</v>
      </c>
      <c r="I4994" s="158">
        <v>0</v>
      </c>
      <c r="J4994" s="159">
        <v>0</v>
      </c>
      <c r="K4994" s="1408">
        <v>0</v>
      </c>
      <c r="L4994" s="295">
        <f t="shared" si="1167"/>
        <v>0</v>
      </c>
      <c r="M4994" s="12" t="str">
        <f t="shared" si="1160"/>
        <v/>
      </c>
      <c r="N4994" s="13"/>
    </row>
    <row r="4995" spans="1:14" hidden="1">
      <c r="A4995" s="23">
        <v>50</v>
      </c>
      <c r="B4995" s="292"/>
      <c r="C4995" s="293">
        <v>1015</v>
      </c>
      <c r="D4995" s="294" t="s">
        <v>199</v>
      </c>
      <c r="E4995" s="295">
        <f t="shared" si="1166"/>
        <v>0</v>
      </c>
      <c r="F4995" s="158">
        <v>0</v>
      </c>
      <c r="G4995" s="159">
        <v>0</v>
      </c>
      <c r="H4995" s="1408">
        <v>0</v>
      </c>
      <c r="I4995" s="158">
        <v>0</v>
      </c>
      <c r="J4995" s="159">
        <v>0</v>
      </c>
      <c r="K4995" s="1408">
        <v>0</v>
      </c>
      <c r="L4995" s="295">
        <f t="shared" si="1167"/>
        <v>0</v>
      </c>
      <c r="M4995" s="12" t="str">
        <f t="shared" si="1160"/>
        <v/>
      </c>
      <c r="N4995" s="13"/>
    </row>
    <row r="4996" spans="1:14" hidden="1">
      <c r="A4996" s="23">
        <v>55</v>
      </c>
      <c r="B4996" s="292"/>
      <c r="C4996" s="312">
        <v>1016</v>
      </c>
      <c r="D4996" s="313" t="s">
        <v>200</v>
      </c>
      <c r="E4996" s="314">
        <f t="shared" si="1166"/>
        <v>0</v>
      </c>
      <c r="F4996" s="164">
        <v>0</v>
      </c>
      <c r="G4996" s="165">
        <v>0</v>
      </c>
      <c r="H4996" s="1407">
        <v>0</v>
      </c>
      <c r="I4996" s="164">
        <v>0</v>
      </c>
      <c r="J4996" s="165">
        <v>0</v>
      </c>
      <c r="K4996" s="1407">
        <v>0</v>
      </c>
      <c r="L4996" s="314">
        <f t="shared" si="1167"/>
        <v>0</v>
      </c>
      <c r="M4996" s="12" t="str">
        <f t="shared" si="1160"/>
        <v/>
      </c>
      <c r="N4996" s="13"/>
    </row>
    <row r="4997" spans="1:14" hidden="1">
      <c r="A4997" s="23">
        <v>60</v>
      </c>
      <c r="B4997" s="278"/>
      <c r="C4997" s="318">
        <v>1020</v>
      </c>
      <c r="D4997" s="319" t="s">
        <v>201</v>
      </c>
      <c r="E4997" s="320">
        <f t="shared" si="1166"/>
        <v>0</v>
      </c>
      <c r="F4997" s="450">
        <v>0</v>
      </c>
      <c r="G4997" s="451">
        <v>0</v>
      </c>
      <c r="H4997" s="1416">
        <v>0</v>
      </c>
      <c r="I4997" s="450">
        <v>0</v>
      </c>
      <c r="J4997" s="451">
        <v>0</v>
      </c>
      <c r="K4997" s="1416">
        <v>0</v>
      </c>
      <c r="L4997" s="320">
        <f t="shared" si="1167"/>
        <v>0</v>
      </c>
      <c r="M4997" s="12" t="str">
        <f t="shared" si="1160"/>
        <v/>
      </c>
      <c r="N4997" s="13"/>
    </row>
    <row r="4998" spans="1:14" hidden="1">
      <c r="A4998" s="22">
        <v>65</v>
      </c>
      <c r="B4998" s="292"/>
      <c r="C4998" s="324">
        <v>1030</v>
      </c>
      <c r="D4998" s="325" t="s">
        <v>202</v>
      </c>
      <c r="E4998" s="326">
        <f t="shared" si="1166"/>
        <v>0</v>
      </c>
      <c r="F4998" s="445">
        <v>0</v>
      </c>
      <c r="G4998" s="446">
        <v>0</v>
      </c>
      <c r="H4998" s="1413">
        <v>0</v>
      </c>
      <c r="I4998" s="445">
        <v>0</v>
      </c>
      <c r="J4998" s="446">
        <v>0</v>
      </c>
      <c r="K4998" s="1413">
        <v>0</v>
      </c>
      <c r="L4998" s="326">
        <f t="shared" si="1167"/>
        <v>0</v>
      </c>
      <c r="M4998" s="12" t="str">
        <f t="shared" si="1160"/>
        <v/>
      </c>
      <c r="N4998" s="13"/>
    </row>
    <row r="4999" spans="1:14" hidden="1">
      <c r="A4999" s="23">
        <v>70</v>
      </c>
      <c r="B4999" s="292"/>
      <c r="C4999" s="318">
        <v>1051</v>
      </c>
      <c r="D4999" s="331" t="s">
        <v>203</v>
      </c>
      <c r="E4999" s="320">
        <f t="shared" si="1166"/>
        <v>0</v>
      </c>
      <c r="F4999" s="450">
        <v>0</v>
      </c>
      <c r="G4999" s="451">
        <v>0</v>
      </c>
      <c r="H4999" s="1416">
        <v>0</v>
      </c>
      <c r="I4999" s="450">
        <v>0</v>
      </c>
      <c r="J4999" s="451">
        <v>0</v>
      </c>
      <c r="K4999" s="1416">
        <v>0</v>
      </c>
      <c r="L4999" s="320">
        <f t="shared" si="1167"/>
        <v>0</v>
      </c>
      <c r="M4999" s="12" t="str">
        <f t="shared" si="1160"/>
        <v/>
      </c>
      <c r="N4999" s="13"/>
    </row>
    <row r="5000" spans="1:14" hidden="1">
      <c r="A5000" s="23">
        <v>75</v>
      </c>
      <c r="B5000" s="292"/>
      <c r="C5000" s="293">
        <v>1052</v>
      </c>
      <c r="D5000" s="294" t="s">
        <v>204</v>
      </c>
      <c r="E5000" s="295">
        <f t="shared" si="1166"/>
        <v>0</v>
      </c>
      <c r="F5000" s="158">
        <v>0</v>
      </c>
      <c r="G5000" s="159"/>
      <c r="H5000" s="1408"/>
      <c r="I5000" s="158">
        <v>0</v>
      </c>
      <c r="J5000" s="159"/>
      <c r="K5000" s="1408"/>
      <c r="L5000" s="295">
        <f t="shared" si="1167"/>
        <v>0</v>
      </c>
      <c r="M5000" s="12" t="str">
        <f t="shared" si="1160"/>
        <v/>
      </c>
      <c r="N5000" s="13"/>
    </row>
    <row r="5001" spans="1:14" hidden="1">
      <c r="A5001" s="23">
        <v>80</v>
      </c>
      <c r="B5001" s="292"/>
      <c r="C5001" s="324">
        <v>1053</v>
      </c>
      <c r="D5001" s="325" t="s">
        <v>858</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v>0</v>
      </c>
      <c r="G5002" s="451">
        <v>0</v>
      </c>
      <c r="H5002" s="1416">
        <v>0</v>
      </c>
      <c r="I5002" s="450">
        <v>0</v>
      </c>
      <c r="J5002" s="451">
        <v>0</v>
      </c>
      <c r="K5002" s="1416">
        <v>0</v>
      </c>
      <c r="L5002" s="320">
        <f t="shared" si="1167"/>
        <v>0</v>
      </c>
      <c r="M5002" s="12" t="str">
        <f t="shared" si="1160"/>
        <v/>
      </c>
      <c r="N5002" s="13"/>
    </row>
    <row r="5003" spans="1:14" hidden="1">
      <c r="A5003" s="23">
        <v>85</v>
      </c>
      <c r="B5003" s="292"/>
      <c r="C5003" s="324">
        <v>1063</v>
      </c>
      <c r="D5003" s="332" t="s">
        <v>786</v>
      </c>
      <c r="E5003" s="326">
        <f t="shared" si="1166"/>
        <v>0</v>
      </c>
      <c r="F5003" s="445">
        <v>0</v>
      </c>
      <c r="G5003" s="446">
        <v>0</v>
      </c>
      <c r="H5003" s="1413">
        <v>0</v>
      </c>
      <c r="I5003" s="445">
        <v>0</v>
      </c>
      <c r="J5003" s="446">
        <v>0</v>
      </c>
      <c r="K5003" s="1413">
        <v>0</v>
      </c>
      <c r="L5003" s="326">
        <f t="shared" si="1167"/>
        <v>0</v>
      </c>
      <c r="M5003" s="12" t="str">
        <f t="shared" si="1160"/>
        <v/>
      </c>
      <c r="N5003" s="13"/>
    </row>
    <row r="5004" spans="1:14" hidden="1">
      <c r="A5004" s="23">
        <v>90</v>
      </c>
      <c r="B5004" s="292"/>
      <c r="C5004" s="333">
        <v>1069</v>
      </c>
      <c r="D5004" s="334" t="s">
        <v>206</v>
      </c>
      <c r="E5004" s="335">
        <f t="shared" si="1166"/>
        <v>0</v>
      </c>
      <c r="F5004" s="589">
        <v>0</v>
      </c>
      <c r="G5004" s="590">
        <v>0</v>
      </c>
      <c r="H5004" s="1415">
        <v>0</v>
      </c>
      <c r="I5004" s="589">
        <v>0</v>
      </c>
      <c r="J5004" s="590">
        <v>0</v>
      </c>
      <c r="K5004" s="1415">
        <v>0</v>
      </c>
      <c r="L5004" s="335">
        <f t="shared" si="1167"/>
        <v>0</v>
      </c>
      <c r="M5004" s="12" t="str">
        <f t="shared" si="1160"/>
        <v/>
      </c>
      <c r="N5004" s="13"/>
    </row>
    <row r="5005" spans="1:14" hidden="1">
      <c r="A5005" s="23">
        <v>90</v>
      </c>
      <c r="B5005" s="278"/>
      <c r="C5005" s="318">
        <v>1091</v>
      </c>
      <c r="D5005" s="331" t="s">
        <v>894</v>
      </c>
      <c r="E5005" s="320">
        <f t="shared" si="1166"/>
        <v>0</v>
      </c>
      <c r="F5005" s="450">
        <v>0</v>
      </c>
      <c r="G5005" s="451">
        <v>0</v>
      </c>
      <c r="H5005" s="1416">
        <v>0</v>
      </c>
      <c r="I5005" s="450">
        <v>0</v>
      </c>
      <c r="J5005" s="451">
        <v>0</v>
      </c>
      <c r="K5005" s="1416">
        <v>0</v>
      </c>
      <c r="L5005" s="320">
        <f t="shared" si="1167"/>
        <v>0</v>
      </c>
      <c r="M5005" s="12" t="str">
        <f t="shared" si="1160"/>
        <v/>
      </c>
      <c r="N5005" s="13"/>
    </row>
    <row r="5006" spans="1:14" hidden="1">
      <c r="A5006" s="22">
        <v>115</v>
      </c>
      <c r="B5006" s="292"/>
      <c r="C5006" s="293">
        <v>1092</v>
      </c>
      <c r="D5006" s="294" t="s">
        <v>298</v>
      </c>
      <c r="E5006" s="295">
        <f t="shared" si="1166"/>
        <v>0</v>
      </c>
      <c r="F5006" s="158">
        <v>0</v>
      </c>
      <c r="G5006" s="159">
        <v>0</v>
      </c>
      <c r="H5006" s="1408">
        <v>0</v>
      </c>
      <c r="I5006" s="158">
        <v>0</v>
      </c>
      <c r="J5006" s="159">
        <v>0</v>
      </c>
      <c r="K5006" s="1408">
        <v>0</v>
      </c>
      <c r="L5006" s="295">
        <f t="shared" si="1167"/>
        <v>0</v>
      </c>
      <c r="M5006" s="12" t="str">
        <f t="shared" si="1160"/>
        <v/>
      </c>
      <c r="N5006" s="13"/>
    </row>
    <row r="5007" spans="1:14" hidden="1">
      <c r="A5007" s="22">
        <v>125</v>
      </c>
      <c r="B5007" s="292"/>
      <c r="C5007" s="285">
        <v>1098</v>
      </c>
      <c r="D5007" s="339" t="s">
        <v>207</v>
      </c>
      <c r="E5007" s="287">
        <f t="shared" si="1166"/>
        <v>0</v>
      </c>
      <c r="F5007" s="173">
        <v>0</v>
      </c>
      <c r="G5007" s="174">
        <v>0</v>
      </c>
      <c r="H5007" s="1409">
        <v>0</v>
      </c>
      <c r="I5007" s="173">
        <v>0</v>
      </c>
      <c r="J5007" s="174">
        <v>0</v>
      </c>
      <c r="K5007" s="1409">
        <v>0</v>
      </c>
      <c r="L5007" s="287">
        <f t="shared" si="1167"/>
        <v>0</v>
      </c>
      <c r="M5007" s="12" t="str">
        <f t="shared" si="1160"/>
        <v/>
      </c>
      <c r="N5007" s="13"/>
    </row>
    <row r="5008" spans="1:14" hidden="1">
      <c r="A5008" s="23">
        <v>130</v>
      </c>
      <c r="B5008" s="272">
        <v>1900</v>
      </c>
      <c r="C5008" s="1845" t="s">
        <v>265</v>
      </c>
      <c r="D5008" s="1846"/>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895</v>
      </c>
      <c r="E5009" s="281">
        <f>F5009+G5009+H5009</f>
        <v>0</v>
      </c>
      <c r="F5009" s="152">
        <v>0</v>
      </c>
      <c r="G5009" s="153">
        <v>0</v>
      </c>
      <c r="H5009" s="1406">
        <v>0</v>
      </c>
      <c r="I5009" s="152">
        <v>0</v>
      </c>
      <c r="J5009" s="153">
        <v>0</v>
      </c>
      <c r="K5009" s="1406">
        <v>0</v>
      </c>
      <c r="L5009" s="281">
        <f>I5009+J5009+K5009</f>
        <v>0</v>
      </c>
      <c r="M5009" s="12" t="str">
        <f t="shared" si="1160"/>
        <v/>
      </c>
      <c r="N5009" s="13"/>
    </row>
    <row r="5010" spans="1:14" hidden="1">
      <c r="A5010" s="23">
        <v>140</v>
      </c>
      <c r="B5010" s="341"/>
      <c r="C5010" s="293">
        <v>1981</v>
      </c>
      <c r="D5010" s="342" t="s">
        <v>896</v>
      </c>
      <c r="E5010" s="295">
        <f>F5010+G5010+H5010</f>
        <v>0</v>
      </c>
      <c r="F5010" s="158">
        <v>0</v>
      </c>
      <c r="G5010" s="159">
        <v>0</v>
      </c>
      <c r="H5010" s="1408">
        <v>0</v>
      </c>
      <c r="I5010" s="158">
        <v>0</v>
      </c>
      <c r="J5010" s="159">
        <v>0</v>
      </c>
      <c r="K5010" s="1408">
        <v>0</v>
      </c>
      <c r="L5010" s="295">
        <f>I5010+J5010+K5010</f>
        <v>0</v>
      </c>
      <c r="M5010" s="12" t="str">
        <f t="shared" si="1160"/>
        <v/>
      </c>
      <c r="N5010" s="13"/>
    </row>
    <row r="5011" spans="1:14" hidden="1">
      <c r="A5011" s="23">
        <v>145</v>
      </c>
      <c r="B5011" s="292"/>
      <c r="C5011" s="285">
        <v>1991</v>
      </c>
      <c r="D5011" s="343" t="s">
        <v>897</v>
      </c>
      <c r="E5011" s="287">
        <f>F5011+G5011+H5011</f>
        <v>0</v>
      </c>
      <c r="F5011" s="173"/>
      <c r="G5011" s="174">
        <v>0</v>
      </c>
      <c r="H5011" s="1409">
        <v>0</v>
      </c>
      <c r="I5011" s="173"/>
      <c r="J5011" s="174">
        <v>0</v>
      </c>
      <c r="K5011" s="1409">
        <v>0</v>
      </c>
      <c r="L5011" s="287">
        <f>I5011+J5011+K5011</f>
        <v>0</v>
      </c>
      <c r="M5011" s="12" t="str">
        <f t="shared" si="1160"/>
        <v/>
      </c>
      <c r="N5011" s="13"/>
    </row>
    <row r="5012" spans="1:14" hidden="1">
      <c r="A5012" s="23">
        <v>150</v>
      </c>
      <c r="B5012" s="272">
        <v>2100</v>
      </c>
      <c r="C5012" s="1845" t="s">
        <v>707</v>
      </c>
      <c r="D5012" s="1846"/>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v>0</v>
      </c>
      <c r="G5013" s="153">
        <v>0</v>
      </c>
      <c r="H5013" s="1406">
        <v>0</v>
      </c>
      <c r="I5013" s="152">
        <v>0</v>
      </c>
      <c r="J5013" s="153">
        <v>0</v>
      </c>
      <c r="K5013" s="1406">
        <v>0</v>
      </c>
      <c r="L5013" s="281">
        <f>I5013+J5013+K5013</f>
        <v>0</v>
      </c>
      <c r="M5013" s="12" t="str">
        <f t="shared" si="1160"/>
        <v/>
      </c>
      <c r="N5013" s="13"/>
    </row>
    <row r="5014" spans="1:14" hidden="1">
      <c r="A5014" s="23">
        <v>160</v>
      </c>
      <c r="B5014" s="341"/>
      <c r="C5014" s="293">
        <v>2120</v>
      </c>
      <c r="D5014" s="300" t="s">
        <v>209</v>
      </c>
      <c r="E5014" s="295">
        <f>F5014+G5014+H5014</f>
        <v>0</v>
      </c>
      <c r="F5014" s="158">
        <v>0</v>
      </c>
      <c r="G5014" s="159">
        <v>0</v>
      </c>
      <c r="H5014" s="1408">
        <v>0</v>
      </c>
      <c r="I5014" s="158">
        <v>0</v>
      </c>
      <c r="J5014" s="159">
        <v>0</v>
      </c>
      <c r="K5014" s="1408">
        <v>0</v>
      </c>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v>0</v>
      </c>
      <c r="G5017" s="174">
        <v>0</v>
      </c>
      <c r="H5017" s="1409">
        <v>0</v>
      </c>
      <c r="I5017" s="173">
        <v>0</v>
      </c>
      <c r="J5017" s="174">
        <v>0</v>
      </c>
      <c r="K5017" s="1409">
        <v>0</v>
      </c>
      <c r="L5017" s="287">
        <f>I5017+J5017+K5017</f>
        <v>0</v>
      </c>
      <c r="M5017" s="12" t="str">
        <f t="shared" si="1160"/>
        <v/>
      </c>
      <c r="N5017" s="13"/>
    </row>
    <row r="5018" spans="1:14" hidden="1">
      <c r="A5018" s="23">
        <v>185</v>
      </c>
      <c r="B5018" s="272">
        <v>2200</v>
      </c>
      <c r="C5018" s="1845" t="s">
        <v>213</v>
      </c>
      <c r="D5018" s="1846"/>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299</v>
      </c>
      <c r="E5019" s="281">
        <f>F5019+G5019+H5019</f>
        <v>0</v>
      </c>
      <c r="F5019" s="152">
        <v>0</v>
      </c>
      <c r="G5019" s="153">
        <v>0</v>
      </c>
      <c r="H5019" s="1406">
        <v>0</v>
      </c>
      <c r="I5019" s="152">
        <v>0</v>
      </c>
      <c r="J5019" s="153">
        <v>0</v>
      </c>
      <c r="K5019" s="1406">
        <v>0</v>
      </c>
      <c r="L5019" s="281">
        <f>I5019+J5019+K5019</f>
        <v>0</v>
      </c>
      <c r="M5019" s="12" t="str">
        <f t="shared" si="1160"/>
        <v/>
      </c>
      <c r="N5019" s="13"/>
    </row>
    <row r="5020" spans="1:14" hidden="1">
      <c r="A5020" s="23">
        <v>200</v>
      </c>
      <c r="B5020" s="292"/>
      <c r="C5020" s="285">
        <v>2224</v>
      </c>
      <c r="D5020" s="286" t="s">
        <v>214</v>
      </c>
      <c r="E5020" s="287">
        <f>F5020+G5020+H5020</f>
        <v>0</v>
      </c>
      <c r="F5020" s="173">
        <v>0</v>
      </c>
      <c r="G5020" s="174">
        <v>0</v>
      </c>
      <c r="H5020" s="1409">
        <v>0</v>
      </c>
      <c r="I5020" s="173">
        <v>0</v>
      </c>
      <c r="J5020" s="174">
        <v>0</v>
      </c>
      <c r="K5020" s="1409">
        <v>0</v>
      </c>
      <c r="L5020" s="287">
        <f>I5020+J5020+K5020</f>
        <v>0</v>
      </c>
      <c r="M5020" s="12" t="str">
        <f t="shared" si="1160"/>
        <v/>
      </c>
      <c r="N5020" s="13"/>
    </row>
    <row r="5021" spans="1:14" hidden="1">
      <c r="A5021" s="23">
        <v>200</v>
      </c>
      <c r="B5021" s="272">
        <v>2500</v>
      </c>
      <c r="C5021" s="1845" t="s">
        <v>215</v>
      </c>
      <c r="D5021" s="1846"/>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849" t="s">
        <v>216</v>
      </c>
      <c r="D5022" s="1850"/>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849" t="s">
        <v>217</v>
      </c>
      <c r="D5023" s="1850"/>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849" t="s">
        <v>1643</v>
      </c>
      <c r="D5024" s="1850"/>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2078</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2079</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2080</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845" t="s">
        <v>218</v>
      </c>
      <c r="D5028" s="1846"/>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1935</v>
      </c>
      <c r="E5029" s="281">
        <f>F5029+G5029+H5029</f>
        <v>0</v>
      </c>
      <c r="F5029" s="152">
        <v>0</v>
      </c>
      <c r="G5029" s="153"/>
      <c r="H5029" s="1406"/>
      <c r="I5029" s="152">
        <v>0</v>
      </c>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1954</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1985</v>
      </c>
      <c r="D5037" s="1759"/>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701</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2081</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1996</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845" t="s">
        <v>227</v>
      </c>
      <c r="D5043" s="1846"/>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845" t="s">
        <v>228</v>
      </c>
      <c r="D5044" s="1846"/>
      <c r="E5044" s="310">
        <f t="shared" si="1177"/>
        <v>0</v>
      </c>
      <c r="F5044" s="1410">
        <v>0</v>
      </c>
      <c r="G5044" s="1411">
        <v>0</v>
      </c>
      <c r="H5044" s="1412">
        <v>0</v>
      </c>
      <c r="I5044" s="1410">
        <v>0</v>
      </c>
      <c r="J5044" s="1411">
        <v>0</v>
      </c>
      <c r="K5044" s="1412">
        <v>0</v>
      </c>
      <c r="L5044" s="310">
        <f t="shared" si="1178"/>
        <v>0</v>
      </c>
      <c r="M5044" s="12" t="str">
        <f t="shared" si="1176"/>
        <v/>
      </c>
      <c r="N5044" s="13"/>
    </row>
    <row r="5045" spans="1:14" hidden="1">
      <c r="A5045" s="22">
        <v>350</v>
      </c>
      <c r="B5045" s="272">
        <v>4100</v>
      </c>
      <c r="C5045" s="1845" t="s">
        <v>229</v>
      </c>
      <c r="D5045" s="1846"/>
      <c r="E5045" s="310">
        <f t="shared" si="1177"/>
        <v>0</v>
      </c>
      <c r="F5045" s="1459">
        <v>0</v>
      </c>
      <c r="G5045" s="1459">
        <v>0</v>
      </c>
      <c r="H5045" s="1460">
        <v>0</v>
      </c>
      <c r="I5045" s="1606">
        <v>0</v>
      </c>
      <c r="J5045" s="1459">
        <v>0</v>
      </c>
      <c r="K5045" s="1459">
        <v>0</v>
      </c>
      <c r="L5045" s="310">
        <f t="shared" si="1178"/>
        <v>0</v>
      </c>
      <c r="M5045" s="12" t="str">
        <f t="shared" si="1176"/>
        <v/>
      </c>
      <c r="N5045" s="13"/>
    </row>
    <row r="5046" spans="1:14" hidden="1">
      <c r="A5046" s="23">
        <v>355</v>
      </c>
      <c r="B5046" s="272">
        <v>4200</v>
      </c>
      <c r="C5046" s="1845" t="s">
        <v>230</v>
      </c>
      <c r="D5046" s="1846"/>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v>0</v>
      </c>
      <c r="G5049" s="159">
        <v>0</v>
      </c>
      <c r="H5049" s="1408">
        <v>0</v>
      </c>
      <c r="I5049" s="158">
        <v>0</v>
      </c>
      <c r="J5049" s="159">
        <v>0</v>
      </c>
      <c r="K5049" s="1408">
        <v>0</v>
      </c>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v>0</v>
      </c>
      <c r="G5052" s="174">
        <v>0</v>
      </c>
      <c r="H5052" s="1409">
        <v>0</v>
      </c>
      <c r="I5052" s="173">
        <v>0</v>
      </c>
      <c r="J5052" s="174">
        <v>0</v>
      </c>
      <c r="K5052" s="1409">
        <v>0</v>
      </c>
      <c r="L5052" s="287">
        <f t="shared" si="1181"/>
        <v>0</v>
      </c>
      <c r="M5052" s="12" t="str">
        <f t="shared" si="1176"/>
        <v/>
      </c>
      <c r="N5052" s="13"/>
    </row>
    <row r="5053" spans="1:14" hidden="1">
      <c r="A5053" s="23">
        <v>395</v>
      </c>
      <c r="B5053" s="272">
        <v>4300</v>
      </c>
      <c r="C5053" s="1845" t="s">
        <v>1644</v>
      </c>
      <c r="D5053" s="1846"/>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v>0</v>
      </c>
      <c r="G5054" s="153">
        <v>0</v>
      </c>
      <c r="H5054" s="1406">
        <v>0</v>
      </c>
      <c r="I5054" s="152">
        <v>0</v>
      </c>
      <c r="J5054" s="153">
        <v>0</v>
      </c>
      <c r="K5054" s="1406">
        <v>0</v>
      </c>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845" t="s">
        <v>1641</v>
      </c>
      <c r="D5057" s="1846"/>
      <c r="E5057" s="310">
        <f t="shared" si="1183"/>
        <v>0</v>
      </c>
      <c r="F5057" s="1410">
        <v>0</v>
      </c>
      <c r="G5057" s="1411">
        <v>0</v>
      </c>
      <c r="H5057" s="1412">
        <v>0</v>
      </c>
      <c r="I5057" s="1410">
        <v>0</v>
      </c>
      <c r="J5057" s="1411">
        <v>0</v>
      </c>
      <c r="K5057" s="1412">
        <v>0</v>
      </c>
      <c r="L5057" s="310">
        <f t="shared" si="1184"/>
        <v>0</v>
      </c>
      <c r="M5057" s="12" t="str">
        <f t="shared" si="1176"/>
        <v/>
      </c>
      <c r="N5057" s="13"/>
    </row>
    <row r="5058" spans="1:14" hidden="1">
      <c r="A5058" s="14">
        <v>401</v>
      </c>
      <c r="B5058" s="272">
        <v>4500</v>
      </c>
      <c r="C5058" s="1845" t="s">
        <v>1642</v>
      </c>
      <c r="D5058" s="1846"/>
      <c r="E5058" s="310">
        <f t="shared" si="1183"/>
        <v>0</v>
      </c>
      <c r="F5058" s="1410">
        <v>0</v>
      </c>
      <c r="G5058" s="1411">
        <v>0</v>
      </c>
      <c r="H5058" s="1412">
        <v>0</v>
      </c>
      <c r="I5058" s="1410">
        <v>0</v>
      </c>
      <c r="J5058" s="1411">
        <v>0</v>
      </c>
      <c r="K5058" s="1412">
        <v>0</v>
      </c>
      <c r="L5058" s="310">
        <f t="shared" si="1184"/>
        <v>0</v>
      </c>
      <c r="M5058" s="12" t="str">
        <f t="shared" si="1176"/>
        <v/>
      </c>
      <c r="N5058" s="13"/>
    </row>
    <row r="5059" spans="1:14" hidden="1">
      <c r="A5059" s="40">
        <v>404</v>
      </c>
      <c r="B5059" s="272">
        <v>4600</v>
      </c>
      <c r="C5059" s="1849" t="s">
        <v>240</v>
      </c>
      <c r="D5059" s="1850"/>
      <c r="E5059" s="310">
        <f t="shared" si="1183"/>
        <v>0</v>
      </c>
      <c r="F5059" s="1410">
        <v>0</v>
      </c>
      <c r="G5059" s="1411">
        <v>0</v>
      </c>
      <c r="H5059" s="1412">
        <v>0</v>
      </c>
      <c r="I5059" s="1410">
        <v>0</v>
      </c>
      <c r="J5059" s="1411">
        <v>0</v>
      </c>
      <c r="K5059" s="1412">
        <v>0</v>
      </c>
      <c r="L5059" s="310">
        <f t="shared" si="1184"/>
        <v>0</v>
      </c>
      <c r="M5059" s="12" t="str">
        <f t="shared" si="1176"/>
        <v/>
      </c>
      <c r="N5059" s="13"/>
    </row>
    <row r="5060" spans="1:14" hidden="1">
      <c r="A5060" s="40">
        <v>404</v>
      </c>
      <c r="B5060" s="272">
        <v>4900</v>
      </c>
      <c r="C5060" s="1845" t="s">
        <v>266</v>
      </c>
      <c r="D5060" s="1846"/>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267</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268</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843" t="s">
        <v>241</v>
      </c>
      <c r="D5063" s="1844"/>
      <c r="E5063" s="310">
        <f>F5063+G5063+H5063</f>
        <v>0</v>
      </c>
      <c r="F5063" s="1410">
        <v>0</v>
      </c>
      <c r="G5063" s="1411">
        <v>0</v>
      </c>
      <c r="H5063" s="1412">
        <v>0</v>
      </c>
      <c r="I5063" s="1410">
        <v>0</v>
      </c>
      <c r="J5063" s="1411">
        <v>0</v>
      </c>
      <c r="K5063" s="1412">
        <v>0</v>
      </c>
      <c r="L5063" s="310">
        <f>I5063+J5063+K5063</f>
        <v>0</v>
      </c>
      <c r="M5063" s="12" t="str">
        <f t="shared" si="1176"/>
        <v/>
      </c>
      <c r="N5063" s="13"/>
    </row>
    <row r="5064" spans="1:14" hidden="1">
      <c r="A5064" s="23">
        <v>500</v>
      </c>
      <c r="B5064" s="365">
        <v>5200</v>
      </c>
      <c r="C5064" s="1843" t="s">
        <v>242</v>
      </c>
      <c r="D5064" s="1844"/>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v>0</v>
      </c>
      <c r="G5065" s="153">
        <v>0</v>
      </c>
      <c r="H5065" s="1406">
        <v>0</v>
      </c>
      <c r="I5065" s="152">
        <v>0</v>
      </c>
      <c r="J5065" s="153">
        <v>0</v>
      </c>
      <c r="K5065" s="1406">
        <v>0</v>
      </c>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v>0</v>
      </c>
      <c r="G5066" s="159">
        <v>0</v>
      </c>
      <c r="H5066" s="1408">
        <v>0</v>
      </c>
      <c r="I5066" s="158">
        <v>0</v>
      </c>
      <c r="J5066" s="159">
        <v>0</v>
      </c>
      <c r="K5066" s="1408">
        <v>0</v>
      </c>
      <c r="L5066" s="295">
        <f t="shared" si="1188"/>
        <v>0</v>
      </c>
      <c r="M5066" s="12" t="str">
        <f t="shared" si="1176"/>
        <v/>
      </c>
      <c r="N5066" s="13"/>
    </row>
    <row r="5067" spans="1:14" hidden="1">
      <c r="A5067" s="23">
        <v>515</v>
      </c>
      <c r="B5067" s="366"/>
      <c r="C5067" s="369">
        <v>5203</v>
      </c>
      <c r="D5067" s="370" t="s">
        <v>608</v>
      </c>
      <c r="E5067" s="295">
        <f t="shared" si="1187"/>
        <v>0</v>
      </c>
      <c r="F5067" s="158">
        <v>0</v>
      </c>
      <c r="G5067" s="159">
        <v>0</v>
      </c>
      <c r="H5067" s="1408">
        <v>0</v>
      </c>
      <c r="I5067" s="158">
        <v>0</v>
      </c>
      <c r="J5067" s="159">
        <v>0</v>
      </c>
      <c r="K5067" s="1408">
        <v>0</v>
      </c>
      <c r="L5067" s="295">
        <f t="shared" si="1188"/>
        <v>0</v>
      </c>
      <c r="M5067" s="12" t="str">
        <f t="shared" si="1176"/>
        <v/>
      </c>
      <c r="N5067" s="13"/>
    </row>
    <row r="5068" spans="1:14" hidden="1">
      <c r="A5068" s="23">
        <v>520</v>
      </c>
      <c r="B5068" s="366"/>
      <c r="C5068" s="369">
        <v>5204</v>
      </c>
      <c r="D5068" s="370" t="s">
        <v>609</v>
      </c>
      <c r="E5068" s="295">
        <f t="shared" si="1187"/>
        <v>0</v>
      </c>
      <c r="F5068" s="158">
        <v>0</v>
      </c>
      <c r="G5068" s="159">
        <v>0</v>
      </c>
      <c r="H5068" s="1408">
        <v>0</v>
      </c>
      <c r="I5068" s="158">
        <v>0</v>
      </c>
      <c r="J5068" s="159">
        <v>0</v>
      </c>
      <c r="K5068" s="1408">
        <v>0</v>
      </c>
      <c r="L5068" s="295">
        <f t="shared" si="1188"/>
        <v>0</v>
      </c>
      <c r="M5068" s="12" t="str">
        <f t="shared" si="1176"/>
        <v/>
      </c>
      <c r="N5068" s="13"/>
    </row>
    <row r="5069" spans="1:14" hidden="1">
      <c r="A5069" s="23">
        <v>525</v>
      </c>
      <c r="B5069" s="366"/>
      <c r="C5069" s="369">
        <v>5205</v>
      </c>
      <c r="D5069" s="370" t="s">
        <v>610</v>
      </c>
      <c r="E5069" s="295">
        <f t="shared" si="1187"/>
        <v>0</v>
      </c>
      <c r="F5069" s="158">
        <v>0</v>
      </c>
      <c r="G5069" s="159">
        <v>0</v>
      </c>
      <c r="H5069" s="1408">
        <v>0</v>
      </c>
      <c r="I5069" s="158">
        <v>0</v>
      </c>
      <c r="J5069" s="159">
        <v>0</v>
      </c>
      <c r="K5069" s="1408">
        <v>0</v>
      </c>
      <c r="L5069" s="295">
        <f t="shared" si="1188"/>
        <v>0</v>
      </c>
      <c r="M5069" s="12" t="str">
        <f t="shared" si="1176"/>
        <v/>
      </c>
      <c r="N5069" s="13"/>
    </row>
    <row r="5070" spans="1:14" hidden="1">
      <c r="A5070" s="22">
        <v>635</v>
      </c>
      <c r="B5070" s="366"/>
      <c r="C5070" s="369">
        <v>5206</v>
      </c>
      <c r="D5070" s="370" t="s">
        <v>611</v>
      </c>
      <c r="E5070" s="295">
        <f t="shared" si="1187"/>
        <v>0</v>
      </c>
      <c r="F5070" s="158">
        <v>0</v>
      </c>
      <c r="G5070" s="159">
        <v>0</v>
      </c>
      <c r="H5070" s="1408">
        <v>0</v>
      </c>
      <c r="I5070" s="158">
        <v>0</v>
      </c>
      <c r="J5070" s="159">
        <v>0</v>
      </c>
      <c r="K5070" s="1408">
        <v>0</v>
      </c>
      <c r="L5070" s="295">
        <f t="shared" si="1188"/>
        <v>0</v>
      </c>
      <c r="M5070" s="12" t="str">
        <f t="shared" si="1176"/>
        <v/>
      </c>
      <c r="N5070" s="13"/>
    </row>
    <row r="5071" spans="1:14" hidden="1">
      <c r="A5071" s="23">
        <v>640</v>
      </c>
      <c r="B5071" s="366"/>
      <c r="C5071" s="371">
        <v>5219</v>
      </c>
      <c r="D5071" s="372" t="s">
        <v>612</v>
      </c>
      <c r="E5071" s="287">
        <f t="shared" si="1187"/>
        <v>0</v>
      </c>
      <c r="F5071" s="173">
        <v>0</v>
      </c>
      <c r="G5071" s="174">
        <v>0</v>
      </c>
      <c r="H5071" s="1409">
        <v>0</v>
      </c>
      <c r="I5071" s="173">
        <v>0</v>
      </c>
      <c r="J5071" s="174">
        <v>0</v>
      </c>
      <c r="K5071" s="1409">
        <v>0</v>
      </c>
      <c r="L5071" s="287">
        <f t="shared" si="1188"/>
        <v>0</v>
      </c>
      <c r="M5071" s="12" t="str">
        <f t="shared" si="1176"/>
        <v/>
      </c>
      <c r="N5071" s="13"/>
    </row>
    <row r="5072" spans="1:14" hidden="1">
      <c r="A5072" s="23">
        <v>645</v>
      </c>
      <c r="B5072" s="365">
        <v>5300</v>
      </c>
      <c r="C5072" s="1843" t="s">
        <v>613</v>
      </c>
      <c r="D5072" s="1844"/>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300</v>
      </c>
      <c r="E5073" s="281">
        <f>F5073+G5073+H5073</f>
        <v>0</v>
      </c>
      <c r="F5073" s="152">
        <v>0</v>
      </c>
      <c r="G5073" s="153">
        <v>0</v>
      </c>
      <c r="H5073" s="1406">
        <v>0</v>
      </c>
      <c r="I5073" s="152">
        <v>0</v>
      </c>
      <c r="J5073" s="153">
        <v>0</v>
      </c>
      <c r="K5073" s="1406">
        <v>0</v>
      </c>
      <c r="L5073" s="281">
        <f>I5073+J5073+K5073</f>
        <v>0</v>
      </c>
      <c r="M5073" s="12" t="str">
        <f t="shared" si="1176"/>
        <v/>
      </c>
      <c r="N5073" s="13"/>
    </row>
    <row r="5074" spans="1:14" hidden="1">
      <c r="A5074" s="22">
        <v>655</v>
      </c>
      <c r="B5074" s="366"/>
      <c r="C5074" s="371">
        <v>5309</v>
      </c>
      <c r="D5074" s="372" t="s">
        <v>614</v>
      </c>
      <c r="E5074" s="287">
        <f>F5074+G5074+H5074</f>
        <v>0</v>
      </c>
      <c r="F5074" s="173">
        <v>0</v>
      </c>
      <c r="G5074" s="174">
        <v>0</v>
      </c>
      <c r="H5074" s="1409">
        <v>0</v>
      </c>
      <c r="I5074" s="173">
        <v>0</v>
      </c>
      <c r="J5074" s="174">
        <v>0</v>
      </c>
      <c r="K5074" s="1409">
        <v>0</v>
      </c>
      <c r="L5074" s="287">
        <f>I5074+J5074+K5074</f>
        <v>0</v>
      </c>
      <c r="M5074" s="12" t="str">
        <f t="shared" si="1176"/>
        <v/>
      </c>
      <c r="N5074" s="13"/>
    </row>
    <row r="5075" spans="1:14" hidden="1">
      <c r="A5075" s="22">
        <v>665</v>
      </c>
      <c r="B5075" s="365">
        <v>5400</v>
      </c>
      <c r="C5075" s="1843" t="s">
        <v>671</v>
      </c>
      <c r="D5075" s="1844"/>
      <c r="E5075" s="310">
        <f>F5075+G5075+H5075</f>
        <v>0</v>
      </c>
      <c r="F5075" s="1410"/>
      <c r="G5075" s="1411">
        <v>0</v>
      </c>
      <c r="H5075" s="1412">
        <v>0</v>
      </c>
      <c r="I5075" s="1410">
        <v>0</v>
      </c>
      <c r="J5075" s="1411"/>
      <c r="K5075" s="1412">
        <v>0</v>
      </c>
      <c r="L5075" s="310">
        <f>I5075+J5075+K5075</f>
        <v>0</v>
      </c>
      <c r="M5075" s="12" t="str">
        <f t="shared" si="1176"/>
        <v/>
      </c>
      <c r="N5075" s="13"/>
    </row>
    <row r="5076" spans="1:14" hidden="1">
      <c r="A5076" s="22">
        <v>675</v>
      </c>
      <c r="B5076" s="272">
        <v>5500</v>
      </c>
      <c r="C5076" s="1845" t="s">
        <v>672</v>
      </c>
      <c r="D5076" s="1846"/>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673</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674</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675</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676</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847" t="s">
        <v>898</v>
      </c>
      <c r="D5081" s="1848"/>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677</v>
      </c>
      <c r="E5082" s="281">
        <f>F5082+G5082+H5082</f>
        <v>0</v>
      </c>
      <c r="F5082" s="1459">
        <v>0</v>
      </c>
      <c r="G5082" s="1459">
        <v>0</v>
      </c>
      <c r="H5082" s="1460">
        <v>0</v>
      </c>
      <c r="I5082" s="1606">
        <v>0</v>
      </c>
      <c r="J5082" s="1459">
        <v>0</v>
      </c>
      <c r="K5082" s="1459">
        <v>0</v>
      </c>
      <c r="L5082" s="281">
        <f>I5082+J5082+K5082</f>
        <v>0</v>
      </c>
      <c r="M5082" s="12" t="str">
        <f t="shared" si="1176"/>
        <v/>
      </c>
      <c r="N5082" s="13"/>
    </row>
    <row r="5083" spans="1:14" hidden="1">
      <c r="A5083" s="23">
        <v>720</v>
      </c>
      <c r="B5083" s="366"/>
      <c r="C5083" s="373">
        <v>5702</v>
      </c>
      <c r="D5083" s="374" t="s">
        <v>678</v>
      </c>
      <c r="E5083" s="314">
        <f>F5083+G5083+H5083</f>
        <v>0</v>
      </c>
      <c r="F5083" s="1459">
        <v>0</v>
      </c>
      <c r="G5083" s="1459">
        <v>0</v>
      </c>
      <c r="H5083" s="1460">
        <v>0</v>
      </c>
      <c r="I5083" s="1606">
        <v>0</v>
      </c>
      <c r="J5083" s="1459">
        <v>0</v>
      </c>
      <c r="K5083" s="1459">
        <v>0</v>
      </c>
      <c r="L5083" s="314">
        <f>I5083+J5083+K5083</f>
        <v>0</v>
      </c>
      <c r="M5083" s="12" t="str">
        <f t="shared" si="1176"/>
        <v/>
      </c>
      <c r="N5083" s="13"/>
    </row>
    <row r="5084" spans="1:14" hidden="1">
      <c r="A5084" s="23">
        <v>725</v>
      </c>
      <c r="B5084" s="292"/>
      <c r="C5084" s="375">
        <v>4071</v>
      </c>
      <c r="D5084" s="376" t="s">
        <v>679</v>
      </c>
      <c r="E5084" s="377">
        <f>F5084+G5084+H5084</f>
        <v>0</v>
      </c>
      <c r="F5084" s="1459">
        <v>0</v>
      </c>
      <c r="G5084" s="1459">
        <v>0</v>
      </c>
      <c r="H5084" s="1460">
        <v>0</v>
      </c>
      <c r="I5084" s="1606">
        <v>0</v>
      </c>
      <c r="J5084" s="1459">
        <v>0</v>
      </c>
      <c r="K5084" s="1459">
        <v>0</v>
      </c>
      <c r="L5084" s="377">
        <f>I5084+J5084+K5084</f>
        <v>0</v>
      </c>
      <c r="M5084" s="12" t="str">
        <f t="shared" si="1176"/>
        <v/>
      </c>
      <c r="N5084" s="13"/>
    </row>
    <row r="5085" spans="1:14" hidden="1">
      <c r="A5085" s="23">
        <v>730</v>
      </c>
      <c r="B5085" s="571"/>
      <c r="C5085" s="1841" t="s">
        <v>680</v>
      </c>
      <c r="D5085" s="1842"/>
      <c r="E5085" s="1426"/>
      <c r="F5085" s="1426"/>
      <c r="G5085" s="1426"/>
      <c r="H5085" s="1426"/>
      <c r="I5085" s="1426"/>
      <c r="J5085" s="1426"/>
      <c r="K5085" s="1426"/>
      <c r="L5085" s="1427"/>
      <c r="M5085" s="12" t="str">
        <f t="shared" si="1176"/>
        <v/>
      </c>
      <c r="N5085" s="13"/>
    </row>
    <row r="5086" spans="1:14" hidden="1">
      <c r="A5086" s="23">
        <v>735</v>
      </c>
      <c r="B5086" s="381">
        <v>98</v>
      </c>
      <c r="C5086" s="1841" t="s">
        <v>680</v>
      </c>
      <c r="D5086" s="1842"/>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5</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hidden="1" thickBot="1">
      <c r="A5090" s="23">
        <v>755</v>
      </c>
      <c r="B5090" s="1451"/>
      <c r="C5090" s="393" t="s">
        <v>726</v>
      </c>
      <c r="D5090" s="1420">
        <f>+B5090</f>
        <v>0</v>
      </c>
      <c r="E5090" s="395">
        <f t="shared" ref="E5090:L5090" si="1191">SUM(E4972,E4975,E4981,E4989,E4990,E5008,E5012,E5018,E5021,E5022,E5023,E5024,E5028,E5037,E5043,E5044,E5045,E5046,E5053,E5057,E5058,E5059,E5060,E5063,E5064,E5072,E5075,E5076,E5081)+E5086</f>
        <v>0</v>
      </c>
      <c r="F5090" s="396">
        <f t="shared" si="1191"/>
        <v>0</v>
      </c>
      <c r="G5090" s="397">
        <f t="shared" si="1191"/>
        <v>0</v>
      </c>
      <c r="H5090" s="398">
        <f t="shared" si="1191"/>
        <v>0</v>
      </c>
      <c r="I5090" s="396">
        <f t="shared" si="1191"/>
        <v>0</v>
      </c>
      <c r="J5090" s="397">
        <f t="shared" si="1191"/>
        <v>0</v>
      </c>
      <c r="K5090" s="398">
        <f t="shared" si="1191"/>
        <v>0</v>
      </c>
      <c r="L5090" s="395">
        <f t="shared" si="1191"/>
        <v>0</v>
      </c>
      <c r="M5090" s="1652" t="str">
        <f t="shared" si="1176"/>
        <v/>
      </c>
      <c r="N5090" s="65"/>
    </row>
    <row r="5091" spans="1:14" ht="18.75" hidden="1">
      <c r="A5091" s="23">
        <v>760</v>
      </c>
      <c r="B5091" s="79" t="s">
        <v>120</v>
      </c>
      <c r="C5091" s="1"/>
      <c r="L5091" s="6"/>
      <c r="M5091" s="1652" t="str">
        <f>(IF($E5090&lt;&gt;0,$M$2,IF($L5090&lt;&gt;0,$M$2,"")))</f>
        <v/>
      </c>
      <c r="N5091" s="65"/>
    </row>
    <row r="5092" spans="1:14" ht="18.75" hidden="1">
      <c r="A5092" s="22">
        <v>765</v>
      </c>
      <c r="B5092" s="1355"/>
      <c r="C5092" s="1355"/>
      <c r="D5092" s="1356"/>
      <c r="E5092" s="1355"/>
      <c r="F5092" s="1355"/>
      <c r="G5092" s="1355"/>
      <c r="H5092" s="1355"/>
      <c r="I5092" s="1355"/>
      <c r="J5092" s="1355"/>
      <c r="K5092" s="1355"/>
      <c r="L5092" s="1357"/>
      <c r="M5092" s="1652" t="str">
        <f>(IF($E5090&lt;&gt;0,$M$2,IF($L5090&lt;&gt;0,$M$2,"")))</f>
        <v/>
      </c>
      <c r="N5092" s="65"/>
    </row>
    <row r="5093" spans="1:14" ht="18.75" hidden="1">
      <c r="A5093" s="22">
        <v>775</v>
      </c>
      <c r="B5093" s="65"/>
      <c r="C5093" s="65"/>
      <c r="D5093" s="65"/>
      <c r="E5093" s="65"/>
      <c r="F5093" s="65"/>
      <c r="G5093" s="65"/>
      <c r="H5093" s="65"/>
      <c r="I5093" s="65"/>
      <c r="J5093" s="65"/>
      <c r="K5093" s="65"/>
      <c r="L5093" s="77"/>
      <c r="M5093" s="74" t="str">
        <f>(IF(E5090&lt;&gt;0,$G$2,IF(L5090&lt;&gt;0,$G$2,"")))</f>
        <v/>
      </c>
      <c r="N5093" s="65"/>
    </row>
    <row r="5094" spans="1:14" hidden="1">
      <c r="A5094" s="23">
        <v>780</v>
      </c>
      <c r="B5094" s="6"/>
      <c r="C5094" s="6"/>
      <c r="D5094" s="517"/>
      <c r="E5094" s="38"/>
      <c r="F5094" s="38"/>
      <c r="G5094" s="38"/>
      <c r="H5094" s="38"/>
      <c r="I5094" s="38"/>
      <c r="J5094" s="38"/>
      <c r="K5094" s="38"/>
      <c r="L5094" s="38"/>
      <c r="M5094" s="7" t="str">
        <f>(IF($E5230&lt;&gt;0,$M$2,IF($L5230&lt;&gt;0,$M$2,"")))</f>
        <v/>
      </c>
    </row>
    <row r="5095" spans="1:14" hidden="1">
      <c r="A5095" s="23">
        <v>785</v>
      </c>
      <c r="B5095" s="6"/>
      <c r="C5095" s="1353"/>
      <c r="D5095" s="1354"/>
      <c r="E5095" s="38"/>
      <c r="F5095" s="38"/>
      <c r="G5095" s="38"/>
      <c r="H5095" s="38"/>
      <c r="I5095" s="38"/>
      <c r="J5095" s="38"/>
      <c r="K5095" s="38"/>
      <c r="L5095" s="38"/>
      <c r="M5095" s="7" t="str">
        <f>(IF($E5230&lt;&gt;0,$M$2,IF($L5230&lt;&gt;0,$M$2,"")))</f>
        <v/>
      </c>
    </row>
    <row r="5096" spans="1:14" hidden="1">
      <c r="A5096" s="23">
        <v>790</v>
      </c>
      <c r="B5096" s="1865" t="str">
        <f>$B$7</f>
        <v>ОТЧЕТНИ ДАННИ ПО ЕБК ЗА ИЗПЪЛНЕНИЕТО НА БЮДЖЕТА</v>
      </c>
      <c r="C5096" s="1866"/>
      <c r="D5096" s="1866"/>
      <c r="E5096" s="242"/>
      <c r="F5096" s="242"/>
      <c r="G5096" s="237"/>
      <c r="H5096" s="237"/>
      <c r="I5096" s="237"/>
      <c r="J5096" s="237"/>
      <c r="K5096" s="237"/>
      <c r="L5096" s="237"/>
      <c r="M5096" s="7" t="str">
        <f>(IF($E5230&lt;&gt;0,$M$2,IF($L5230&lt;&gt;0,$M$2,"")))</f>
        <v/>
      </c>
    </row>
    <row r="5097" spans="1:14" hidden="1">
      <c r="A5097" s="23">
        <v>795</v>
      </c>
      <c r="B5097" s="228"/>
      <c r="C5097" s="391"/>
      <c r="D5097" s="400"/>
      <c r="E5097" s="406" t="s">
        <v>457</v>
      </c>
      <c r="F5097" s="406" t="s">
        <v>819</v>
      </c>
      <c r="G5097" s="237"/>
      <c r="H5097" s="1350" t="s">
        <v>1234</v>
      </c>
      <c r="I5097" s="1351"/>
      <c r="J5097" s="1352"/>
      <c r="K5097" s="237"/>
      <c r="L5097" s="237"/>
      <c r="M5097" s="7" t="str">
        <f>(IF($E5230&lt;&gt;0,$M$2,IF($L5230&lt;&gt;0,$M$2,"")))</f>
        <v/>
      </c>
    </row>
    <row r="5098" spans="1:14" ht="18.75" hidden="1">
      <c r="A5098" s="22">
        <v>805</v>
      </c>
      <c r="B5098" s="1867" t="str">
        <f>$B$9</f>
        <v>ДГ Радост Каблешково</v>
      </c>
      <c r="C5098" s="1868"/>
      <c r="D5098" s="1869"/>
      <c r="E5098" s="115">
        <f>$E$9</f>
        <v>45658</v>
      </c>
      <c r="F5098" s="226">
        <f>$F$9</f>
        <v>45747</v>
      </c>
      <c r="G5098" s="237"/>
      <c r="H5098" s="237"/>
      <c r="I5098" s="237"/>
      <c r="J5098" s="237"/>
      <c r="K5098" s="237"/>
      <c r="L5098" s="237"/>
      <c r="M5098" s="7" t="str">
        <f>(IF($E5230&lt;&gt;0,$M$2,IF($L5230&lt;&gt;0,$M$2,"")))</f>
        <v/>
      </c>
    </row>
    <row r="5099" spans="1:14" hidden="1">
      <c r="A5099" s="23">
        <v>810</v>
      </c>
      <c r="B5099" s="227" t="str">
        <f>$B$10</f>
        <v>(наименование на разпоредителя с бюджет)</v>
      </c>
      <c r="C5099" s="228"/>
      <c r="D5099" s="229"/>
      <c r="E5099" s="237"/>
      <c r="F5099" s="237"/>
      <c r="G5099" s="237"/>
      <c r="H5099" s="237"/>
      <c r="I5099" s="237"/>
      <c r="J5099" s="237"/>
      <c r="K5099" s="237"/>
      <c r="L5099" s="237"/>
      <c r="M5099" s="7" t="str">
        <f>(IF($E5230&lt;&gt;0,$M$2,IF($L5230&lt;&gt;0,$M$2,"")))</f>
        <v/>
      </c>
    </row>
    <row r="5100" spans="1:14" hidden="1">
      <c r="A5100" s="23">
        <v>815</v>
      </c>
      <c r="B5100" s="227"/>
      <c r="C5100" s="228"/>
      <c r="D5100" s="229"/>
      <c r="E5100" s="237"/>
      <c r="F5100" s="237"/>
      <c r="G5100" s="237"/>
      <c r="H5100" s="237"/>
      <c r="I5100" s="237"/>
      <c r="J5100" s="237"/>
      <c r="K5100" s="237"/>
      <c r="L5100" s="237"/>
      <c r="M5100" s="7" t="str">
        <f>(IF($E5230&lt;&gt;0,$M$2,IF($L5230&lt;&gt;0,$M$2,"")))</f>
        <v/>
      </c>
    </row>
    <row r="5101" spans="1:14" ht="19.5" hidden="1">
      <c r="A5101" s="28">
        <v>525</v>
      </c>
      <c r="B5101" s="1870" t="str">
        <f>$B$12</f>
        <v>Поморие</v>
      </c>
      <c r="C5101" s="1871"/>
      <c r="D5101" s="1872"/>
      <c r="E5101" s="410" t="s">
        <v>874</v>
      </c>
      <c r="F5101" s="1348" t="str">
        <f>$F$12</f>
        <v>5207</v>
      </c>
      <c r="G5101" s="237"/>
      <c r="H5101" s="237"/>
      <c r="I5101" s="237"/>
      <c r="J5101" s="237"/>
      <c r="K5101" s="237"/>
      <c r="L5101" s="237"/>
      <c r="M5101" s="7" t="str">
        <f>(IF($E5230&lt;&gt;0,$M$2,IF($L5230&lt;&gt;0,$M$2,"")))</f>
        <v/>
      </c>
    </row>
    <row r="5102" spans="1:14" hidden="1">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t="str">
        <f>(IF($E5230&lt;&gt;0,$M$2,IF($L5230&lt;&gt;0,$M$2,"")))</f>
        <v/>
      </c>
    </row>
    <row r="5103" spans="1:14" ht="19.5" hidden="1">
      <c r="A5103" s="23">
        <v>821</v>
      </c>
      <c r="B5103" s="236"/>
      <c r="C5103" s="237"/>
      <c r="D5103" s="124" t="s">
        <v>875</v>
      </c>
      <c r="E5103" s="238">
        <f>$E$15</f>
        <v>0</v>
      </c>
      <c r="F5103" s="414" t="str">
        <f>$F$15</f>
        <v>БЮДЖЕТ</v>
      </c>
      <c r="G5103" s="218"/>
      <c r="H5103" s="218"/>
      <c r="I5103" s="218"/>
      <c r="J5103" s="218"/>
      <c r="K5103" s="218"/>
      <c r="L5103" s="218"/>
      <c r="M5103" s="7" t="str">
        <f>(IF($E5230&lt;&gt;0,$M$2,IF($L5230&lt;&gt;0,$M$2,"")))</f>
        <v/>
      </c>
    </row>
    <row r="5104" spans="1:14" hidden="1">
      <c r="A5104" s="23">
        <v>822</v>
      </c>
      <c r="B5104" s="228"/>
      <c r="C5104" s="391"/>
      <c r="D5104" s="400"/>
      <c r="E5104" s="237"/>
      <c r="F5104" s="409"/>
      <c r="G5104" s="409"/>
      <c r="H5104" s="409"/>
      <c r="I5104" s="409"/>
      <c r="J5104" s="409"/>
      <c r="K5104" s="409"/>
      <c r="L5104" s="1365" t="s">
        <v>458</v>
      </c>
      <c r="M5104" s="7" t="str">
        <f>(IF($E5230&lt;&gt;0,$M$2,IF($L5230&lt;&gt;0,$M$2,"")))</f>
        <v/>
      </c>
    </row>
    <row r="5105" spans="1:14" ht="24.95" hidden="1" customHeight="1">
      <c r="A5105" s="23">
        <v>823</v>
      </c>
      <c r="B5105" s="247"/>
      <c r="C5105" s="248"/>
      <c r="D5105" s="249" t="s">
        <v>698</v>
      </c>
      <c r="E5105" s="1853" t="str">
        <f>CONCATENATE("Уточнен план ",$C$3)</f>
        <v>Уточнен план 2025</v>
      </c>
      <c r="F5105" s="1854"/>
      <c r="G5105" s="1854"/>
      <c r="H5105" s="1855"/>
      <c r="I5105" s="1856" t="str">
        <f>CONCATENATE("Отчет ",$C$3)</f>
        <v>Отчет 2025</v>
      </c>
      <c r="J5105" s="1857"/>
      <c r="K5105" s="1857"/>
      <c r="L5105" s="1858"/>
      <c r="M5105" s="7" t="str">
        <f>(IF($E5230&lt;&gt;0,$M$2,IF($L5230&lt;&gt;0,$M$2,"")))</f>
        <v/>
      </c>
    </row>
    <row r="5106" spans="1:14" ht="54.95" hidden="1" customHeight="1" thickBot="1">
      <c r="A5106" s="23">
        <v>825</v>
      </c>
      <c r="B5106" s="250" t="s">
        <v>62</v>
      </c>
      <c r="C5106" s="251" t="s">
        <v>459</v>
      </c>
      <c r="D5106" s="252" t="s">
        <v>699</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570" t="str">
        <f>$L$20</f>
        <v>ОТЧЕТ                                    ОБЩО</v>
      </c>
      <c r="M5106" s="7" t="str">
        <f>(IF($E5230&lt;&gt;0,$M$2,IF($L5230&lt;&gt;0,$M$2,"")))</f>
        <v/>
      </c>
    </row>
    <row r="5107" spans="1:14" ht="18.75" hidden="1">
      <c r="A5107" s="23"/>
      <c r="B5107" s="258"/>
      <c r="C5107" s="259"/>
      <c r="D5107" s="260" t="s">
        <v>728</v>
      </c>
      <c r="E5107" s="1442" t="str">
        <f>$E$21</f>
        <v>(1)</v>
      </c>
      <c r="F5107" s="143" t="str">
        <f>$F$21</f>
        <v>(2)</v>
      </c>
      <c r="G5107" s="144" t="str">
        <f>$G$21</f>
        <v>(3)</v>
      </c>
      <c r="H5107" s="145" t="str">
        <f>$H$21</f>
        <v>(4)</v>
      </c>
      <c r="I5107" s="261" t="str">
        <f>$I$21</f>
        <v>(5)</v>
      </c>
      <c r="J5107" s="262" t="str">
        <f>$J$21</f>
        <v>(6)</v>
      </c>
      <c r="K5107" s="263" t="str">
        <f>$K$21</f>
        <v>(7)</v>
      </c>
      <c r="L5107" s="264" t="str">
        <f>$L$21</f>
        <v>(8)</v>
      </c>
      <c r="M5107" s="7" t="str">
        <f>(IF($E5230&lt;&gt;0,$M$2,IF($L5230&lt;&gt;0,$M$2,"")))</f>
        <v/>
      </c>
    </row>
    <row r="5108" spans="1:14" hidden="1">
      <c r="A5108" s="23"/>
      <c r="B5108" s="1439"/>
      <c r="C5108" s="1540" t="e">
        <f>VLOOKUP(D5108,OP_LIST2,2,FALSE)</f>
        <v>#N/A</v>
      </c>
      <c r="D5108" s="1445"/>
      <c r="E5108" s="389"/>
      <c r="F5108" s="1429"/>
      <c r="G5108" s="1430"/>
      <c r="H5108" s="1431"/>
      <c r="I5108" s="1429"/>
      <c r="J5108" s="1430"/>
      <c r="K5108" s="1431"/>
      <c r="L5108" s="1428"/>
      <c r="M5108" s="7" t="str">
        <f>(IF($E5230&lt;&gt;0,$M$2,IF($L5230&lt;&gt;0,$M$2,"")))</f>
        <v/>
      </c>
    </row>
    <row r="5109" spans="1:14" hidden="1">
      <c r="A5109" s="23"/>
      <c r="B5109" s="1608" t="s">
        <v>2003</v>
      </c>
      <c r="C5109" s="1446">
        <f>VLOOKUP(D5110,EBK_DEIN2,2,FALSE)</f>
        <v>6601</v>
      </c>
      <c r="D5109" s="1445" t="s">
        <v>777</v>
      </c>
      <c r="E5109" s="389"/>
      <c r="F5109" s="1432"/>
      <c r="G5109" s="1433"/>
      <c r="H5109" s="1434"/>
      <c r="I5109" s="1432"/>
      <c r="J5109" s="1433"/>
      <c r="K5109" s="1434"/>
      <c r="L5109" s="1428"/>
      <c r="M5109" s="7" t="str">
        <f>(IF($E5230&lt;&gt;0,$M$2,IF($L5230&lt;&gt;0,$M$2,"")))</f>
        <v/>
      </c>
    </row>
    <row r="5110" spans="1:14" ht="31.5" hidden="1">
      <c r="A5110" s="23"/>
      <c r="B5110" s="1438"/>
      <c r="C5110" s="1531">
        <f>+C5109</f>
        <v>6601</v>
      </c>
      <c r="D5110" s="1440" t="s">
        <v>573</v>
      </c>
      <c r="E5110" s="389"/>
      <c r="F5110" s="1432"/>
      <c r="G5110" s="1433"/>
      <c r="H5110" s="1434"/>
      <c r="I5110" s="1432"/>
      <c r="J5110" s="1433"/>
      <c r="K5110" s="1434"/>
      <c r="L5110" s="1428"/>
      <c r="M5110" s="7" t="str">
        <f>(IF($E5230&lt;&gt;0,$M$2,IF($L5230&lt;&gt;0,$M$2,"")))</f>
        <v/>
      </c>
    </row>
    <row r="5111" spans="1:14" hidden="1">
      <c r="A5111" s="23"/>
      <c r="B5111" s="1443"/>
      <c r="C5111" s="1441"/>
      <c r="D5111" s="1444" t="s">
        <v>700</v>
      </c>
      <c r="E5111" s="389"/>
      <c r="F5111" s="1435"/>
      <c r="G5111" s="1436"/>
      <c r="H5111" s="1437"/>
      <c r="I5111" s="1435"/>
      <c r="J5111" s="1436"/>
      <c r="K5111" s="1437"/>
      <c r="L5111" s="1428"/>
      <c r="M5111" s="7" t="str">
        <f>(IF($E5230&lt;&gt;0,$M$2,IF($L5230&lt;&gt;0,$M$2,"")))</f>
        <v/>
      </c>
    </row>
    <row r="5112" spans="1:14" hidden="1">
      <c r="A5112" s="23"/>
      <c r="B5112" s="272">
        <v>100</v>
      </c>
      <c r="C5112" s="1859" t="s">
        <v>729</v>
      </c>
      <c r="D5112" s="1860"/>
      <c r="E5112" s="273">
        <f t="shared" ref="E5112:L5112" si="1192">SUM(E5113:E5114)</f>
        <v>0</v>
      </c>
      <c r="F5112" s="274">
        <f t="shared" si="1192"/>
        <v>0</v>
      </c>
      <c r="G5112" s="275">
        <f t="shared" si="1192"/>
        <v>0</v>
      </c>
      <c r="H5112" s="276">
        <f>SUM(H5113:H5114)</f>
        <v>0</v>
      </c>
      <c r="I5112" s="274">
        <f t="shared" si="1192"/>
        <v>0</v>
      </c>
      <c r="J5112" s="275">
        <f t="shared" si="1192"/>
        <v>0</v>
      </c>
      <c r="K5112" s="276">
        <f t="shared" si="1192"/>
        <v>0</v>
      </c>
      <c r="L5112" s="273">
        <f t="shared" si="1192"/>
        <v>0</v>
      </c>
      <c r="M5112" s="12" t="str">
        <f>(IF($E5112&lt;&gt;0,$M$2,IF($L5112&lt;&gt;0,$M$2,"")))</f>
        <v/>
      </c>
      <c r="N5112" s="13"/>
    </row>
    <row r="5113" spans="1:14" hidden="1">
      <c r="A5113" s="23"/>
      <c r="B5113" s="278"/>
      <c r="C5113" s="279">
        <v>101</v>
      </c>
      <c r="D5113" s="280" t="s">
        <v>730</v>
      </c>
      <c r="E5113" s="281">
        <f>F5113+G5113+H5113</f>
        <v>0</v>
      </c>
      <c r="F5113" s="152">
        <v>0</v>
      </c>
      <c r="G5113" s="153">
        <v>0</v>
      </c>
      <c r="H5113" s="1406">
        <v>0</v>
      </c>
      <c r="I5113" s="152">
        <v>0</v>
      </c>
      <c r="J5113" s="153">
        <v>0</v>
      </c>
      <c r="K5113" s="1406">
        <v>0</v>
      </c>
      <c r="L5113" s="281">
        <f>I5113+J5113+K5113</f>
        <v>0</v>
      </c>
      <c r="M5113" s="12" t="str">
        <f t="shared" ref="M5113:M5176" si="1193">(IF($E5113&lt;&gt;0,$M$2,IF($L5113&lt;&gt;0,$M$2,"")))</f>
        <v/>
      </c>
      <c r="N5113" s="13"/>
    </row>
    <row r="5114" spans="1:14" hidden="1">
      <c r="A5114" s="10"/>
      <c r="B5114" s="278"/>
      <c r="C5114" s="285">
        <v>102</v>
      </c>
      <c r="D5114" s="286" t="s">
        <v>731</v>
      </c>
      <c r="E5114" s="287">
        <f>F5114+G5114+H5114</f>
        <v>0</v>
      </c>
      <c r="F5114" s="173">
        <v>0</v>
      </c>
      <c r="G5114" s="174">
        <v>0</v>
      </c>
      <c r="H5114" s="1409">
        <v>0</v>
      </c>
      <c r="I5114" s="173">
        <v>0</v>
      </c>
      <c r="J5114" s="174">
        <v>0</v>
      </c>
      <c r="K5114" s="1409">
        <v>0</v>
      </c>
      <c r="L5114" s="287">
        <f>I5114+J5114+K5114</f>
        <v>0</v>
      </c>
      <c r="M5114" s="12" t="str">
        <f t="shared" si="1193"/>
        <v/>
      </c>
      <c r="N5114" s="13"/>
    </row>
    <row r="5115" spans="1:14" hidden="1">
      <c r="A5115" s="10"/>
      <c r="B5115" s="272">
        <v>200</v>
      </c>
      <c r="C5115" s="1851" t="s">
        <v>732</v>
      </c>
      <c r="D5115" s="1852"/>
      <c r="E5115" s="273">
        <f t="shared" ref="E5115:L5115" si="1194">SUM(E5116:E5120)</f>
        <v>0</v>
      </c>
      <c r="F5115" s="274">
        <f t="shared" si="1194"/>
        <v>0</v>
      </c>
      <c r="G5115" s="275">
        <f t="shared" si="1194"/>
        <v>0</v>
      </c>
      <c r="H5115" s="276">
        <f>SUM(H5116:H5120)</f>
        <v>0</v>
      </c>
      <c r="I5115" s="274">
        <f t="shared" si="1194"/>
        <v>0</v>
      </c>
      <c r="J5115" s="275">
        <f t="shared" si="1194"/>
        <v>0</v>
      </c>
      <c r="K5115" s="276">
        <f t="shared" si="1194"/>
        <v>0</v>
      </c>
      <c r="L5115" s="273">
        <f t="shared" si="1194"/>
        <v>0</v>
      </c>
      <c r="M5115" s="12" t="str">
        <f t="shared" si="1193"/>
        <v/>
      </c>
      <c r="N5115" s="13"/>
    </row>
    <row r="5116" spans="1:14" hidden="1">
      <c r="A5116" s="10"/>
      <c r="B5116" s="291"/>
      <c r="C5116" s="279">
        <v>201</v>
      </c>
      <c r="D5116" s="280" t="s">
        <v>733</v>
      </c>
      <c r="E5116" s="281">
        <f>F5116+G5116+H5116</f>
        <v>0</v>
      </c>
      <c r="F5116" s="152">
        <v>0</v>
      </c>
      <c r="G5116" s="153">
        <v>0</v>
      </c>
      <c r="H5116" s="1406">
        <v>0</v>
      </c>
      <c r="I5116" s="152">
        <v>0</v>
      </c>
      <c r="J5116" s="153">
        <v>0</v>
      </c>
      <c r="K5116" s="1406">
        <v>0</v>
      </c>
      <c r="L5116" s="281">
        <f>I5116+J5116+K5116</f>
        <v>0</v>
      </c>
      <c r="M5116" s="12" t="str">
        <f t="shared" si="1193"/>
        <v/>
      </c>
      <c r="N5116" s="13"/>
    </row>
    <row r="5117" spans="1:14" hidden="1">
      <c r="A5117" s="10"/>
      <c r="B5117" s="292"/>
      <c r="C5117" s="293">
        <v>202</v>
      </c>
      <c r="D5117" s="294" t="s">
        <v>734</v>
      </c>
      <c r="E5117" s="295">
        <f>F5117+G5117+H5117</f>
        <v>0</v>
      </c>
      <c r="F5117" s="158">
        <v>0</v>
      </c>
      <c r="G5117" s="159">
        <v>0</v>
      </c>
      <c r="H5117" s="1408">
        <v>0</v>
      </c>
      <c r="I5117" s="158">
        <v>0</v>
      </c>
      <c r="J5117" s="159">
        <v>0</v>
      </c>
      <c r="K5117" s="1408">
        <v>0</v>
      </c>
      <c r="L5117" s="295">
        <f>I5117+J5117+K5117</f>
        <v>0</v>
      </c>
      <c r="M5117" s="12" t="str">
        <f t="shared" si="1193"/>
        <v/>
      </c>
      <c r="N5117" s="13"/>
    </row>
    <row r="5118" spans="1:14" ht="31.5" hidden="1">
      <c r="A5118" s="10"/>
      <c r="B5118" s="299"/>
      <c r="C5118" s="293">
        <v>205</v>
      </c>
      <c r="D5118" s="294" t="s">
        <v>585</v>
      </c>
      <c r="E5118" s="295">
        <f>F5118+G5118+H5118</f>
        <v>0</v>
      </c>
      <c r="F5118" s="158">
        <v>0</v>
      </c>
      <c r="G5118" s="159">
        <v>0</v>
      </c>
      <c r="H5118" s="1408">
        <v>0</v>
      </c>
      <c r="I5118" s="158">
        <v>0</v>
      </c>
      <c r="J5118" s="159">
        <v>0</v>
      </c>
      <c r="K5118" s="1408">
        <v>0</v>
      </c>
      <c r="L5118" s="295">
        <f>I5118+J5118+K5118</f>
        <v>0</v>
      </c>
      <c r="M5118" s="12" t="str">
        <f t="shared" si="1193"/>
        <v/>
      </c>
      <c r="N5118" s="13"/>
    </row>
    <row r="5119" spans="1:14" hidden="1">
      <c r="A5119" s="10"/>
      <c r="B5119" s="299"/>
      <c r="C5119" s="293">
        <v>208</v>
      </c>
      <c r="D5119" s="300" t="s">
        <v>586</v>
      </c>
      <c r="E5119" s="295">
        <f>F5119+G5119+H5119</f>
        <v>0</v>
      </c>
      <c r="F5119" s="158">
        <v>0</v>
      </c>
      <c r="G5119" s="159">
        <v>0</v>
      </c>
      <c r="H5119" s="1408">
        <v>0</v>
      </c>
      <c r="I5119" s="158">
        <v>0</v>
      </c>
      <c r="J5119" s="159">
        <v>0</v>
      </c>
      <c r="K5119" s="1408">
        <v>0</v>
      </c>
      <c r="L5119" s="295">
        <f>I5119+J5119+K5119</f>
        <v>0</v>
      </c>
      <c r="M5119" s="12" t="str">
        <f t="shared" si="1193"/>
        <v/>
      </c>
      <c r="N5119" s="13"/>
    </row>
    <row r="5120" spans="1:14" hidden="1">
      <c r="A5120" s="10"/>
      <c r="B5120" s="291"/>
      <c r="C5120" s="285">
        <v>209</v>
      </c>
      <c r="D5120" s="301" t="s">
        <v>587</v>
      </c>
      <c r="E5120" s="287">
        <f>F5120+G5120+H5120</f>
        <v>0</v>
      </c>
      <c r="F5120" s="173">
        <v>0</v>
      </c>
      <c r="G5120" s="174">
        <v>0</v>
      </c>
      <c r="H5120" s="1409">
        <v>0</v>
      </c>
      <c r="I5120" s="173">
        <v>0</v>
      </c>
      <c r="J5120" s="174">
        <v>0</v>
      </c>
      <c r="K5120" s="1409">
        <v>0</v>
      </c>
      <c r="L5120" s="287">
        <f>I5120+J5120+K5120</f>
        <v>0</v>
      </c>
      <c r="M5120" s="12" t="str">
        <f t="shared" si="1193"/>
        <v/>
      </c>
      <c r="N5120" s="13"/>
    </row>
    <row r="5121" spans="1:14" hidden="1">
      <c r="A5121" s="10"/>
      <c r="B5121" s="272">
        <v>500</v>
      </c>
      <c r="C5121" s="1861" t="s">
        <v>188</v>
      </c>
      <c r="D5121" s="1862"/>
      <c r="E5121" s="273">
        <f t="shared" ref="E5121:L5121" si="1195">SUM(E5122:E5128)</f>
        <v>0</v>
      </c>
      <c r="F5121" s="274">
        <f t="shared" si="1195"/>
        <v>0</v>
      </c>
      <c r="G5121" s="275">
        <f t="shared" si="1195"/>
        <v>0</v>
      </c>
      <c r="H5121" s="276">
        <f>SUM(H5122:H5128)</f>
        <v>0</v>
      </c>
      <c r="I5121" s="274">
        <f t="shared" si="1195"/>
        <v>0</v>
      </c>
      <c r="J5121" s="275">
        <f t="shared" si="1195"/>
        <v>0</v>
      </c>
      <c r="K5121" s="276">
        <f t="shared" si="1195"/>
        <v>0</v>
      </c>
      <c r="L5121" s="273">
        <f t="shared" si="1195"/>
        <v>0</v>
      </c>
      <c r="M5121" s="12" t="str">
        <f t="shared" si="1193"/>
        <v/>
      </c>
      <c r="N5121" s="13"/>
    </row>
    <row r="5122" spans="1:14" ht="18" hidden="1" customHeight="1">
      <c r="A5122" s="10"/>
      <c r="B5122" s="291"/>
      <c r="C5122" s="302">
        <v>551</v>
      </c>
      <c r="D5122" s="303" t="s">
        <v>189</v>
      </c>
      <c r="E5122" s="281">
        <f t="shared" ref="E5122:E5129" si="1196">F5122+G5122+H5122</f>
        <v>0</v>
      </c>
      <c r="F5122" s="152">
        <v>0</v>
      </c>
      <c r="G5122" s="153">
        <v>0</v>
      </c>
      <c r="H5122" s="1406">
        <v>0</v>
      </c>
      <c r="I5122" s="152">
        <v>0</v>
      </c>
      <c r="J5122" s="153">
        <v>0</v>
      </c>
      <c r="K5122" s="1406">
        <v>0</v>
      </c>
      <c r="L5122" s="281">
        <f t="shared" ref="L5122:L5129" si="1197">I5122+J5122+K5122</f>
        <v>0</v>
      </c>
      <c r="M5122" s="12" t="str">
        <f t="shared" si="1193"/>
        <v/>
      </c>
      <c r="N5122" s="13"/>
    </row>
    <row r="5123" spans="1:14" hidden="1">
      <c r="A5123" s="10"/>
      <c r="B5123" s="291"/>
      <c r="C5123" s="304">
        <v>552</v>
      </c>
      <c r="D5123" s="305" t="s">
        <v>893</v>
      </c>
      <c r="E5123" s="295">
        <f t="shared" si="1196"/>
        <v>0</v>
      </c>
      <c r="F5123" s="158">
        <v>0</v>
      </c>
      <c r="G5123" s="159">
        <v>0</v>
      </c>
      <c r="H5123" s="1408">
        <v>0</v>
      </c>
      <c r="I5123" s="158">
        <v>0</v>
      </c>
      <c r="J5123" s="159">
        <v>0</v>
      </c>
      <c r="K5123" s="1408">
        <v>0</v>
      </c>
      <c r="L5123" s="295">
        <f t="shared" si="1197"/>
        <v>0</v>
      </c>
      <c r="M5123" s="12" t="str">
        <f t="shared" si="1193"/>
        <v/>
      </c>
      <c r="N5123" s="13"/>
    </row>
    <row r="5124" spans="1:14" hidden="1">
      <c r="A5124" s="10"/>
      <c r="B5124" s="306"/>
      <c r="C5124" s="304">
        <v>558</v>
      </c>
      <c r="D5124" s="307" t="s">
        <v>855</v>
      </c>
      <c r="E5124" s="295">
        <f>F5124+G5124+H5124</f>
        <v>0</v>
      </c>
      <c r="F5124" s="484">
        <v>0</v>
      </c>
      <c r="G5124" s="485">
        <v>0</v>
      </c>
      <c r="H5124" s="160">
        <v>0</v>
      </c>
      <c r="I5124" s="484">
        <v>0</v>
      </c>
      <c r="J5124" s="485">
        <v>0</v>
      </c>
      <c r="K5124" s="160">
        <v>0</v>
      </c>
      <c r="L5124" s="295">
        <f>I5124+J5124+K5124</f>
        <v>0</v>
      </c>
      <c r="M5124" s="12" t="str">
        <f t="shared" si="1193"/>
        <v/>
      </c>
      <c r="N5124" s="13"/>
    </row>
    <row r="5125" spans="1:14" hidden="1">
      <c r="A5125" s="10"/>
      <c r="B5125" s="306"/>
      <c r="C5125" s="304">
        <v>560</v>
      </c>
      <c r="D5125" s="307" t="s">
        <v>190</v>
      </c>
      <c r="E5125" s="295">
        <f t="shared" si="1196"/>
        <v>0</v>
      </c>
      <c r="F5125" s="158">
        <v>0</v>
      </c>
      <c r="G5125" s="159">
        <v>0</v>
      </c>
      <c r="H5125" s="1408">
        <v>0</v>
      </c>
      <c r="I5125" s="158">
        <v>0</v>
      </c>
      <c r="J5125" s="159">
        <v>0</v>
      </c>
      <c r="K5125" s="1408">
        <v>0</v>
      </c>
      <c r="L5125" s="295">
        <f t="shared" si="1197"/>
        <v>0</v>
      </c>
      <c r="M5125" s="12" t="str">
        <f t="shared" si="1193"/>
        <v/>
      </c>
      <c r="N5125" s="13"/>
    </row>
    <row r="5126" spans="1:14" hidden="1">
      <c r="A5126" s="10"/>
      <c r="B5126" s="306"/>
      <c r="C5126" s="304">
        <v>580</v>
      </c>
      <c r="D5126" s="305" t="s">
        <v>191</v>
      </c>
      <c r="E5126" s="295">
        <f t="shared" si="1196"/>
        <v>0</v>
      </c>
      <c r="F5126" s="158">
        <v>0</v>
      </c>
      <c r="G5126" s="159">
        <v>0</v>
      </c>
      <c r="H5126" s="1408">
        <v>0</v>
      </c>
      <c r="I5126" s="158">
        <v>0</v>
      </c>
      <c r="J5126" s="159">
        <v>0</v>
      </c>
      <c r="K5126" s="1408">
        <v>0</v>
      </c>
      <c r="L5126" s="295">
        <f t="shared" si="1197"/>
        <v>0</v>
      </c>
      <c r="M5126" s="12" t="str">
        <f t="shared" si="1193"/>
        <v/>
      </c>
      <c r="N5126" s="13"/>
    </row>
    <row r="5127" spans="1:14" hidden="1">
      <c r="A5127" s="10"/>
      <c r="B5127" s="291"/>
      <c r="C5127" s="304">
        <v>588</v>
      </c>
      <c r="D5127" s="305" t="s">
        <v>857</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863" t="s">
        <v>193</v>
      </c>
      <c r="D5129" s="1864"/>
      <c r="E5129" s="310">
        <f t="shared" si="1196"/>
        <v>0</v>
      </c>
      <c r="F5129" s="1410"/>
      <c r="G5129" s="1411"/>
      <c r="H5129" s="1412"/>
      <c r="I5129" s="1410"/>
      <c r="J5129" s="1411"/>
      <c r="K5129" s="1412"/>
      <c r="L5129" s="310">
        <f t="shared" si="1197"/>
        <v>0</v>
      </c>
      <c r="M5129" s="12" t="str">
        <f t="shared" si="1193"/>
        <v/>
      </c>
      <c r="N5129" s="13"/>
    </row>
    <row r="5130" spans="1:14" hidden="1">
      <c r="A5130" s="23">
        <v>10</v>
      </c>
      <c r="B5130" s="272">
        <v>1000</v>
      </c>
      <c r="C5130" s="1851" t="s">
        <v>194</v>
      </c>
      <c r="D5130" s="1852"/>
      <c r="E5130" s="310">
        <f t="shared" ref="E5130:L5130" si="1198">SUM(E5131:E5147)</f>
        <v>0</v>
      </c>
      <c r="F5130" s="274">
        <f t="shared" si="1198"/>
        <v>0</v>
      </c>
      <c r="G5130" s="275">
        <f t="shared" si="1198"/>
        <v>0</v>
      </c>
      <c r="H5130" s="276">
        <f>SUM(H5131:H5147)</f>
        <v>0</v>
      </c>
      <c r="I5130" s="274">
        <f t="shared" si="1198"/>
        <v>0</v>
      </c>
      <c r="J5130" s="275">
        <f t="shared" si="1198"/>
        <v>0</v>
      </c>
      <c r="K5130" s="276">
        <f t="shared" si="1198"/>
        <v>0</v>
      </c>
      <c r="L5130" s="310">
        <f t="shared" si="1198"/>
        <v>0</v>
      </c>
      <c r="M5130" s="12" t="str">
        <f t="shared" si="1193"/>
        <v/>
      </c>
      <c r="N5130" s="13"/>
    </row>
    <row r="5131" spans="1:14" hidden="1">
      <c r="A5131" s="23">
        <v>15</v>
      </c>
      <c r="B5131" s="292"/>
      <c r="C5131" s="279">
        <v>1011</v>
      </c>
      <c r="D5131" s="311" t="s">
        <v>195</v>
      </c>
      <c r="E5131" s="281">
        <f t="shared" ref="E5131:E5147" si="1199">F5131+G5131+H5131</f>
        <v>0</v>
      </c>
      <c r="F5131" s="152">
        <v>0</v>
      </c>
      <c r="G5131" s="153">
        <v>0</v>
      </c>
      <c r="H5131" s="1406">
        <v>0</v>
      </c>
      <c r="I5131" s="152">
        <v>0</v>
      </c>
      <c r="J5131" s="153">
        <v>0</v>
      </c>
      <c r="K5131" s="1406">
        <v>0</v>
      </c>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v>0</v>
      </c>
      <c r="G5132" s="159">
        <v>0</v>
      </c>
      <c r="H5132" s="1408">
        <v>0</v>
      </c>
      <c r="I5132" s="158">
        <v>0</v>
      </c>
      <c r="J5132" s="159">
        <v>0</v>
      </c>
      <c r="K5132" s="1408">
        <v>0</v>
      </c>
      <c r="L5132" s="295">
        <f t="shared" si="1200"/>
        <v>0</v>
      </c>
      <c r="M5132" s="12" t="str">
        <f t="shared" si="1193"/>
        <v/>
      </c>
      <c r="N5132" s="13"/>
    </row>
    <row r="5133" spans="1:14" hidden="1">
      <c r="A5133" s="23">
        <v>40</v>
      </c>
      <c r="B5133" s="292"/>
      <c r="C5133" s="293">
        <v>1013</v>
      </c>
      <c r="D5133" s="294" t="s">
        <v>197</v>
      </c>
      <c r="E5133" s="295">
        <f t="shared" si="1199"/>
        <v>0</v>
      </c>
      <c r="F5133" s="158">
        <v>0</v>
      </c>
      <c r="G5133" s="159">
        <v>0</v>
      </c>
      <c r="H5133" s="1408">
        <v>0</v>
      </c>
      <c r="I5133" s="158">
        <v>0</v>
      </c>
      <c r="J5133" s="159">
        <v>0</v>
      </c>
      <c r="K5133" s="1408">
        <v>0</v>
      </c>
      <c r="L5133" s="295">
        <f t="shared" si="1200"/>
        <v>0</v>
      </c>
      <c r="M5133" s="12" t="str">
        <f t="shared" si="1193"/>
        <v/>
      </c>
      <c r="N5133" s="13"/>
    </row>
    <row r="5134" spans="1:14" hidden="1">
      <c r="A5134" s="23">
        <v>45</v>
      </c>
      <c r="B5134" s="292"/>
      <c r="C5134" s="293">
        <v>1014</v>
      </c>
      <c r="D5134" s="294" t="s">
        <v>198</v>
      </c>
      <c r="E5134" s="295">
        <f t="shared" si="1199"/>
        <v>0</v>
      </c>
      <c r="F5134" s="158">
        <v>0</v>
      </c>
      <c r="G5134" s="159">
        <v>0</v>
      </c>
      <c r="H5134" s="1408">
        <v>0</v>
      </c>
      <c r="I5134" s="158">
        <v>0</v>
      </c>
      <c r="J5134" s="159">
        <v>0</v>
      </c>
      <c r="K5134" s="1408">
        <v>0</v>
      </c>
      <c r="L5134" s="295">
        <f t="shared" si="1200"/>
        <v>0</v>
      </c>
      <c r="M5134" s="12" t="str">
        <f t="shared" si="1193"/>
        <v/>
      </c>
      <c r="N5134" s="13"/>
    </row>
    <row r="5135" spans="1:14" hidden="1">
      <c r="A5135" s="23">
        <v>50</v>
      </c>
      <c r="B5135" s="292"/>
      <c r="C5135" s="293">
        <v>1015</v>
      </c>
      <c r="D5135" s="294" t="s">
        <v>199</v>
      </c>
      <c r="E5135" s="295">
        <f t="shared" si="1199"/>
        <v>0</v>
      </c>
      <c r="F5135" s="158">
        <v>0</v>
      </c>
      <c r="G5135" s="159">
        <v>0</v>
      </c>
      <c r="H5135" s="1408">
        <v>0</v>
      </c>
      <c r="I5135" s="158">
        <v>0</v>
      </c>
      <c r="J5135" s="159">
        <v>0</v>
      </c>
      <c r="K5135" s="1408">
        <v>0</v>
      </c>
      <c r="L5135" s="295">
        <f t="shared" si="1200"/>
        <v>0</v>
      </c>
      <c r="M5135" s="12" t="str">
        <f t="shared" si="1193"/>
        <v/>
      </c>
      <c r="N5135" s="13"/>
    </row>
    <row r="5136" spans="1:14" hidden="1">
      <c r="A5136" s="23">
        <v>55</v>
      </c>
      <c r="B5136" s="292"/>
      <c r="C5136" s="312">
        <v>1016</v>
      </c>
      <c r="D5136" s="313" t="s">
        <v>200</v>
      </c>
      <c r="E5136" s="314">
        <f t="shared" si="1199"/>
        <v>0</v>
      </c>
      <c r="F5136" s="164">
        <v>0</v>
      </c>
      <c r="G5136" s="165">
        <v>0</v>
      </c>
      <c r="H5136" s="1407">
        <v>0</v>
      </c>
      <c r="I5136" s="164">
        <v>0</v>
      </c>
      <c r="J5136" s="165">
        <v>0</v>
      </c>
      <c r="K5136" s="1407">
        <v>0</v>
      </c>
      <c r="L5136" s="314">
        <f t="shared" si="1200"/>
        <v>0</v>
      </c>
      <c r="M5136" s="12" t="str">
        <f t="shared" si="1193"/>
        <v/>
      </c>
      <c r="N5136" s="13"/>
    </row>
    <row r="5137" spans="1:14" hidden="1">
      <c r="A5137" s="23">
        <v>60</v>
      </c>
      <c r="B5137" s="278"/>
      <c r="C5137" s="318">
        <v>1020</v>
      </c>
      <c r="D5137" s="319" t="s">
        <v>201</v>
      </c>
      <c r="E5137" s="320">
        <f t="shared" si="1199"/>
        <v>0</v>
      </c>
      <c r="F5137" s="450">
        <v>0</v>
      </c>
      <c r="G5137" s="451">
        <v>0</v>
      </c>
      <c r="H5137" s="1416">
        <v>0</v>
      </c>
      <c r="I5137" s="450">
        <v>0</v>
      </c>
      <c r="J5137" s="451">
        <v>0</v>
      </c>
      <c r="K5137" s="1416">
        <v>0</v>
      </c>
      <c r="L5137" s="320">
        <f t="shared" si="1200"/>
        <v>0</v>
      </c>
      <c r="M5137" s="12" t="str">
        <f t="shared" si="1193"/>
        <v/>
      </c>
      <c r="N5137" s="13"/>
    </row>
    <row r="5138" spans="1:14" hidden="1">
      <c r="A5138" s="22">
        <v>65</v>
      </c>
      <c r="B5138" s="292"/>
      <c r="C5138" s="324">
        <v>1030</v>
      </c>
      <c r="D5138" s="325" t="s">
        <v>202</v>
      </c>
      <c r="E5138" s="326">
        <f t="shared" si="1199"/>
        <v>0</v>
      </c>
      <c r="F5138" s="445">
        <v>0</v>
      </c>
      <c r="G5138" s="446">
        <v>0</v>
      </c>
      <c r="H5138" s="1413">
        <v>0</v>
      </c>
      <c r="I5138" s="445">
        <v>0</v>
      </c>
      <c r="J5138" s="446">
        <v>0</v>
      </c>
      <c r="K5138" s="1413">
        <v>0</v>
      </c>
      <c r="L5138" s="326">
        <f t="shared" si="1200"/>
        <v>0</v>
      </c>
      <c r="M5138" s="12" t="str">
        <f t="shared" si="1193"/>
        <v/>
      </c>
      <c r="N5138" s="13"/>
    </row>
    <row r="5139" spans="1:14" hidden="1">
      <c r="A5139" s="23">
        <v>70</v>
      </c>
      <c r="B5139" s="292"/>
      <c r="C5139" s="318">
        <v>1051</v>
      </c>
      <c r="D5139" s="331" t="s">
        <v>203</v>
      </c>
      <c r="E5139" s="320">
        <f t="shared" si="1199"/>
        <v>0</v>
      </c>
      <c r="F5139" s="450">
        <v>0</v>
      </c>
      <c r="G5139" s="451">
        <v>0</v>
      </c>
      <c r="H5139" s="1416">
        <v>0</v>
      </c>
      <c r="I5139" s="450">
        <v>0</v>
      </c>
      <c r="J5139" s="451">
        <v>0</v>
      </c>
      <c r="K5139" s="1416">
        <v>0</v>
      </c>
      <c r="L5139" s="320">
        <f t="shared" si="1200"/>
        <v>0</v>
      </c>
      <c r="M5139" s="12" t="str">
        <f t="shared" si="1193"/>
        <v/>
      </c>
      <c r="N5139" s="13"/>
    </row>
    <row r="5140" spans="1:14" hidden="1">
      <c r="A5140" s="23">
        <v>75</v>
      </c>
      <c r="B5140" s="292"/>
      <c r="C5140" s="293">
        <v>1052</v>
      </c>
      <c r="D5140" s="294" t="s">
        <v>204</v>
      </c>
      <c r="E5140" s="295">
        <f t="shared" si="1199"/>
        <v>0</v>
      </c>
      <c r="F5140" s="158">
        <v>0</v>
      </c>
      <c r="G5140" s="159"/>
      <c r="H5140" s="1408"/>
      <c r="I5140" s="158">
        <v>0</v>
      </c>
      <c r="J5140" s="159"/>
      <c r="K5140" s="1408"/>
      <c r="L5140" s="295">
        <f t="shared" si="1200"/>
        <v>0</v>
      </c>
      <c r="M5140" s="12" t="str">
        <f t="shared" si="1193"/>
        <v/>
      </c>
      <c r="N5140" s="13"/>
    </row>
    <row r="5141" spans="1:14" hidden="1">
      <c r="A5141" s="23">
        <v>80</v>
      </c>
      <c r="B5141" s="292"/>
      <c r="C5141" s="324">
        <v>1053</v>
      </c>
      <c r="D5141" s="325" t="s">
        <v>858</v>
      </c>
      <c r="E5141" s="326">
        <f t="shared" si="1199"/>
        <v>0</v>
      </c>
      <c r="F5141" s="445"/>
      <c r="G5141" s="446"/>
      <c r="H5141" s="1413"/>
      <c r="I5141" s="445"/>
      <c r="J5141" s="446"/>
      <c r="K5141" s="1413"/>
      <c r="L5141" s="326">
        <f t="shared" si="1200"/>
        <v>0</v>
      </c>
      <c r="M5141" s="12" t="str">
        <f t="shared" si="1193"/>
        <v/>
      </c>
      <c r="N5141" s="13"/>
    </row>
    <row r="5142" spans="1:14" hidden="1">
      <c r="A5142" s="23">
        <v>80</v>
      </c>
      <c r="B5142" s="292"/>
      <c r="C5142" s="318">
        <v>1062</v>
      </c>
      <c r="D5142" s="319" t="s">
        <v>205</v>
      </c>
      <c r="E5142" s="320">
        <f t="shared" si="1199"/>
        <v>0</v>
      </c>
      <c r="F5142" s="450">
        <v>0</v>
      </c>
      <c r="G5142" s="451">
        <v>0</v>
      </c>
      <c r="H5142" s="1416">
        <v>0</v>
      </c>
      <c r="I5142" s="450">
        <v>0</v>
      </c>
      <c r="J5142" s="451">
        <v>0</v>
      </c>
      <c r="K5142" s="1416">
        <v>0</v>
      </c>
      <c r="L5142" s="320">
        <f t="shared" si="1200"/>
        <v>0</v>
      </c>
      <c r="M5142" s="12" t="str">
        <f t="shared" si="1193"/>
        <v/>
      </c>
      <c r="N5142" s="13"/>
    </row>
    <row r="5143" spans="1:14" hidden="1">
      <c r="A5143" s="23">
        <v>85</v>
      </c>
      <c r="B5143" s="292"/>
      <c r="C5143" s="324">
        <v>1063</v>
      </c>
      <c r="D5143" s="332" t="s">
        <v>786</v>
      </c>
      <c r="E5143" s="326">
        <f t="shared" si="1199"/>
        <v>0</v>
      </c>
      <c r="F5143" s="445">
        <v>0</v>
      </c>
      <c r="G5143" s="446">
        <v>0</v>
      </c>
      <c r="H5143" s="1413">
        <v>0</v>
      </c>
      <c r="I5143" s="445">
        <v>0</v>
      </c>
      <c r="J5143" s="446">
        <v>0</v>
      </c>
      <c r="K5143" s="1413">
        <v>0</v>
      </c>
      <c r="L5143" s="326">
        <f t="shared" si="1200"/>
        <v>0</v>
      </c>
      <c r="M5143" s="12" t="str">
        <f t="shared" si="1193"/>
        <v/>
      </c>
      <c r="N5143" s="13"/>
    </row>
    <row r="5144" spans="1:14" hidden="1">
      <c r="A5144" s="23">
        <v>90</v>
      </c>
      <c r="B5144" s="292"/>
      <c r="C5144" s="333">
        <v>1069</v>
      </c>
      <c r="D5144" s="334" t="s">
        <v>206</v>
      </c>
      <c r="E5144" s="335">
        <f t="shared" si="1199"/>
        <v>0</v>
      </c>
      <c r="F5144" s="589">
        <v>0</v>
      </c>
      <c r="G5144" s="590">
        <v>0</v>
      </c>
      <c r="H5144" s="1415">
        <v>0</v>
      </c>
      <c r="I5144" s="589">
        <v>0</v>
      </c>
      <c r="J5144" s="590">
        <v>0</v>
      </c>
      <c r="K5144" s="1415">
        <v>0</v>
      </c>
      <c r="L5144" s="335">
        <f t="shared" si="1200"/>
        <v>0</v>
      </c>
      <c r="M5144" s="12" t="str">
        <f t="shared" si="1193"/>
        <v/>
      </c>
      <c r="N5144" s="13"/>
    </row>
    <row r="5145" spans="1:14" hidden="1">
      <c r="A5145" s="23">
        <v>90</v>
      </c>
      <c r="B5145" s="278"/>
      <c r="C5145" s="318">
        <v>1091</v>
      </c>
      <c r="D5145" s="331" t="s">
        <v>894</v>
      </c>
      <c r="E5145" s="320">
        <f t="shared" si="1199"/>
        <v>0</v>
      </c>
      <c r="F5145" s="450">
        <v>0</v>
      </c>
      <c r="G5145" s="451">
        <v>0</v>
      </c>
      <c r="H5145" s="1416">
        <v>0</v>
      </c>
      <c r="I5145" s="450">
        <v>0</v>
      </c>
      <c r="J5145" s="451">
        <v>0</v>
      </c>
      <c r="K5145" s="1416">
        <v>0</v>
      </c>
      <c r="L5145" s="320">
        <f t="shared" si="1200"/>
        <v>0</v>
      </c>
      <c r="M5145" s="12" t="str">
        <f t="shared" si="1193"/>
        <v/>
      </c>
      <c r="N5145" s="13"/>
    </row>
    <row r="5146" spans="1:14" hidden="1">
      <c r="A5146" s="22">
        <v>115</v>
      </c>
      <c r="B5146" s="292"/>
      <c r="C5146" s="293">
        <v>1092</v>
      </c>
      <c r="D5146" s="294" t="s">
        <v>298</v>
      </c>
      <c r="E5146" s="295">
        <f t="shared" si="1199"/>
        <v>0</v>
      </c>
      <c r="F5146" s="158">
        <v>0</v>
      </c>
      <c r="G5146" s="159">
        <v>0</v>
      </c>
      <c r="H5146" s="1408">
        <v>0</v>
      </c>
      <c r="I5146" s="158">
        <v>0</v>
      </c>
      <c r="J5146" s="159">
        <v>0</v>
      </c>
      <c r="K5146" s="1408">
        <v>0</v>
      </c>
      <c r="L5146" s="295">
        <f t="shared" si="1200"/>
        <v>0</v>
      </c>
      <c r="M5146" s="12" t="str">
        <f t="shared" si="1193"/>
        <v/>
      </c>
      <c r="N5146" s="13"/>
    </row>
    <row r="5147" spans="1:14" hidden="1">
      <c r="A5147" s="22">
        <v>125</v>
      </c>
      <c r="B5147" s="292"/>
      <c r="C5147" s="285">
        <v>1098</v>
      </c>
      <c r="D5147" s="339" t="s">
        <v>207</v>
      </c>
      <c r="E5147" s="287">
        <f t="shared" si="1199"/>
        <v>0</v>
      </c>
      <c r="F5147" s="173">
        <v>0</v>
      </c>
      <c r="G5147" s="174">
        <v>0</v>
      </c>
      <c r="H5147" s="1409">
        <v>0</v>
      </c>
      <c r="I5147" s="173">
        <v>0</v>
      </c>
      <c r="J5147" s="174">
        <v>0</v>
      </c>
      <c r="K5147" s="1409">
        <v>0</v>
      </c>
      <c r="L5147" s="287">
        <f t="shared" si="1200"/>
        <v>0</v>
      </c>
      <c r="M5147" s="12" t="str">
        <f t="shared" si="1193"/>
        <v/>
      </c>
      <c r="N5147" s="13"/>
    </row>
    <row r="5148" spans="1:14" hidden="1">
      <c r="A5148" s="23">
        <v>130</v>
      </c>
      <c r="B5148" s="272">
        <v>1900</v>
      </c>
      <c r="C5148" s="1845" t="s">
        <v>265</v>
      </c>
      <c r="D5148" s="1846"/>
      <c r="E5148" s="310">
        <f t="shared" ref="E5148:L5148" si="1201">SUM(E5149:E5151)</f>
        <v>0</v>
      </c>
      <c r="F5148" s="274">
        <f t="shared" si="1201"/>
        <v>0</v>
      </c>
      <c r="G5148" s="275">
        <f t="shared" si="1201"/>
        <v>0</v>
      </c>
      <c r="H5148" s="276">
        <f>SUM(H5149:H5151)</f>
        <v>0</v>
      </c>
      <c r="I5148" s="274">
        <f t="shared" si="1201"/>
        <v>0</v>
      </c>
      <c r="J5148" s="275">
        <f t="shared" si="1201"/>
        <v>0</v>
      </c>
      <c r="K5148" s="276">
        <f t="shared" si="1201"/>
        <v>0</v>
      </c>
      <c r="L5148" s="310">
        <f t="shared" si="1201"/>
        <v>0</v>
      </c>
      <c r="M5148" s="12" t="str">
        <f t="shared" si="1193"/>
        <v/>
      </c>
      <c r="N5148" s="13"/>
    </row>
    <row r="5149" spans="1:14" hidden="1">
      <c r="A5149" s="23">
        <v>135</v>
      </c>
      <c r="B5149" s="292"/>
      <c r="C5149" s="279">
        <v>1901</v>
      </c>
      <c r="D5149" s="340" t="s">
        <v>895</v>
      </c>
      <c r="E5149" s="281">
        <f>F5149+G5149+H5149</f>
        <v>0</v>
      </c>
      <c r="F5149" s="152">
        <v>0</v>
      </c>
      <c r="G5149" s="153">
        <v>0</v>
      </c>
      <c r="H5149" s="1406">
        <v>0</v>
      </c>
      <c r="I5149" s="152">
        <v>0</v>
      </c>
      <c r="J5149" s="153">
        <v>0</v>
      </c>
      <c r="K5149" s="1406">
        <v>0</v>
      </c>
      <c r="L5149" s="281">
        <f>I5149+J5149+K5149</f>
        <v>0</v>
      </c>
      <c r="M5149" s="12" t="str">
        <f t="shared" si="1193"/>
        <v/>
      </c>
      <c r="N5149" s="13"/>
    </row>
    <row r="5150" spans="1:14" hidden="1">
      <c r="A5150" s="23">
        <v>140</v>
      </c>
      <c r="B5150" s="341"/>
      <c r="C5150" s="293">
        <v>1981</v>
      </c>
      <c r="D5150" s="342" t="s">
        <v>896</v>
      </c>
      <c r="E5150" s="295">
        <f>F5150+G5150+H5150</f>
        <v>0</v>
      </c>
      <c r="F5150" s="158">
        <v>0</v>
      </c>
      <c r="G5150" s="159">
        <v>0</v>
      </c>
      <c r="H5150" s="1408">
        <v>0</v>
      </c>
      <c r="I5150" s="158">
        <v>0</v>
      </c>
      <c r="J5150" s="159">
        <v>0</v>
      </c>
      <c r="K5150" s="1408">
        <v>0</v>
      </c>
      <c r="L5150" s="295">
        <f>I5150+J5150+K5150</f>
        <v>0</v>
      </c>
      <c r="M5150" s="12" t="str">
        <f t="shared" si="1193"/>
        <v/>
      </c>
      <c r="N5150" s="13"/>
    </row>
    <row r="5151" spans="1:14" hidden="1">
      <c r="A5151" s="23">
        <v>145</v>
      </c>
      <c r="B5151" s="292"/>
      <c r="C5151" s="285">
        <v>1991</v>
      </c>
      <c r="D5151" s="343" t="s">
        <v>897</v>
      </c>
      <c r="E5151" s="287">
        <f>F5151+G5151+H5151</f>
        <v>0</v>
      </c>
      <c r="F5151" s="173"/>
      <c r="G5151" s="174">
        <v>0</v>
      </c>
      <c r="H5151" s="1409">
        <v>0</v>
      </c>
      <c r="I5151" s="173"/>
      <c r="J5151" s="174">
        <v>0</v>
      </c>
      <c r="K5151" s="1409">
        <v>0</v>
      </c>
      <c r="L5151" s="287">
        <f>I5151+J5151+K5151</f>
        <v>0</v>
      </c>
      <c r="M5151" s="12" t="str">
        <f t="shared" si="1193"/>
        <v/>
      </c>
      <c r="N5151" s="13"/>
    </row>
    <row r="5152" spans="1:14" hidden="1">
      <c r="A5152" s="23">
        <v>150</v>
      </c>
      <c r="B5152" s="272">
        <v>2100</v>
      </c>
      <c r="C5152" s="1845" t="s">
        <v>707</v>
      </c>
      <c r="D5152" s="1846"/>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v>0</v>
      </c>
      <c r="G5153" s="153">
        <v>0</v>
      </c>
      <c r="H5153" s="1406">
        <v>0</v>
      </c>
      <c r="I5153" s="152">
        <v>0</v>
      </c>
      <c r="J5153" s="153">
        <v>0</v>
      </c>
      <c r="K5153" s="1406">
        <v>0</v>
      </c>
      <c r="L5153" s="281">
        <f>I5153+J5153+K5153</f>
        <v>0</v>
      </c>
      <c r="M5153" s="12" t="str">
        <f t="shared" si="1193"/>
        <v/>
      </c>
      <c r="N5153" s="13"/>
    </row>
    <row r="5154" spans="1:14" hidden="1">
      <c r="A5154" s="23">
        <v>160</v>
      </c>
      <c r="B5154" s="341"/>
      <c r="C5154" s="293">
        <v>2120</v>
      </c>
      <c r="D5154" s="300" t="s">
        <v>209</v>
      </c>
      <c r="E5154" s="295">
        <f>F5154+G5154+H5154</f>
        <v>0</v>
      </c>
      <c r="F5154" s="158">
        <v>0</v>
      </c>
      <c r="G5154" s="159">
        <v>0</v>
      </c>
      <c r="H5154" s="1408">
        <v>0</v>
      </c>
      <c r="I5154" s="158">
        <v>0</v>
      </c>
      <c r="J5154" s="159">
        <v>0</v>
      </c>
      <c r="K5154" s="1408">
        <v>0</v>
      </c>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v>0</v>
      </c>
      <c r="G5157" s="174">
        <v>0</v>
      </c>
      <c r="H5157" s="1409">
        <v>0</v>
      </c>
      <c r="I5157" s="173"/>
      <c r="J5157" s="174"/>
      <c r="K5157" s="1409">
        <v>0</v>
      </c>
      <c r="L5157" s="287">
        <f>I5157+J5157+K5157</f>
        <v>0</v>
      </c>
      <c r="M5157" s="12" t="str">
        <f t="shared" si="1193"/>
        <v/>
      </c>
      <c r="N5157" s="13"/>
    </row>
    <row r="5158" spans="1:14" hidden="1">
      <c r="A5158" s="23">
        <v>185</v>
      </c>
      <c r="B5158" s="272">
        <v>2200</v>
      </c>
      <c r="C5158" s="1845" t="s">
        <v>213</v>
      </c>
      <c r="D5158" s="1846"/>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299</v>
      </c>
      <c r="E5159" s="281">
        <f>F5159+G5159+H5159</f>
        <v>0</v>
      </c>
      <c r="F5159" s="152">
        <v>0</v>
      </c>
      <c r="G5159" s="153">
        <v>0</v>
      </c>
      <c r="H5159" s="1406">
        <v>0</v>
      </c>
      <c r="I5159" s="152">
        <v>0</v>
      </c>
      <c r="J5159" s="153">
        <v>0</v>
      </c>
      <c r="K5159" s="1406">
        <v>0</v>
      </c>
      <c r="L5159" s="281">
        <f>I5159+J5159+K5159</f>
        <v>0</v>
      </c>
      <c r="M5159" s="12" t="str">
        <f t="shared" si="1193"/>
        <v/>
      </c>
      <c r="N5159" s="13"/>
    </row>
    <row r="5160" spans="1:14" hidden="1">
      <c r="A5160" s="23">
        <v>200</v>
      </c>
      <c r="B5160" s="292"/>
      <c r="C5160" s="285">
        <v>2224</v>
      </c>
      <c r="D5160" s="286" t="s">
        <v>214</v>
      </c>
      <c r="E5160" s="287">
        <f>F5160+G5160+H5160</f>
        <v>0</v>
      </c>
      <c r="F5160" s="173">
        <v>0</v>
      </c>
      <c r="G5160" s="174">
        <v>0</v>
      </c>
      <c r="H5160" s="1409">
        <v>0</v>
      </c>
      <c r="I5160" s="173">
        <v>0</v>
      </c>
      <c r="J5160" s="174">
        <v>0</v>
      </c>
      <c r="K5160" s="1409">
        <v>0</v>
      </c>
      <c r="L5160" s="287">
        <f>I5160+J5160+K5160</f>
        <v>0</v>
      </c>
      <c r="M5160" s="12" t="str">
        <f t="shared" si="1193"/>
        <v/>
      </c>
      <c r="N5160" s="13"/>
    </row>
    <row r="5161" spans="1:14" hidden="1">
      <c r="A5161" s="23">
        <v>200</v>
      </c>
      <c r="B5161" s="272">
        <v>2500</v>
      </c>
      <c r="C5161" s="1845" t="s">
        <v>215</v>
      </c>
      <c r="D5161" s="1846"/>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849" t="s">
        <v>216</v>
      </c>
      <c r="D5162" s="1850"/>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849" t="s">
        <v>217</v>
      </c>
      <c r="D5163" s="1850"/>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849" t="s">
        <v>1643</v>
      </c>
      <c r="D5164" s="1850"/>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2078</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2079</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2080</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845" t="s">
        <v>218</v>
      </c>
      <c r="D5168" s="1846"/>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1935</v>
      </c>
      <c r="E5169" s="281">
        <f>F5169+G5169+H5169</f>
        <v>0</v>
      </c>
      <c r="F5169" s="152">
        <v>0</v>
      </c>
      <c r="G5169" s="153"/>
      <c r="H5169" s="1406"/>
      <c r="I5169" s="152">
        <v>0</v>
      </c>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1954</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1985</v>
      </c>
      <c r="D5177" s="1759"/>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701</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2081</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1996</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845" t="s">
        <v>227</v>
      </c>
      <c r="D5183" s="1846"/>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845" t="s">
        <v>228</v>
      </c>
      <c r="D5184" s="1846"/>
      <c r="E5184" s="310">
        <f t="shared" si="1210"/>
        <v>0</v>
      </c>
      <c r="F5184" s="1410">
        <v>0</v>
      </c>
      <c r="G5184" s="1411">
        <v>0</v>
      </c>
      <c r="H5184" s="1412">
        <v>0</v>
      </c>
      <c r="I5184" s="1410">
        <v>0</v>
      </c>
      <c r="J5184" s="1411">
        <v>0</v>
      </c>
      <c r="K5184" s="1412">
        <v>0</v>
      </c>
      <c r="L5184" s="310">
        <f t="shared" si="1211"/>
        <v>0</v>
      </c>
      <c r="M5184" s="12" t="str">
        <f t="shared" si="1209"/>
        <v/>
      </c>
      <c r="N5184" s="13"/>
    </row>
    <row r="5185" spans="1:14" hidden="1">
      <c r="A5185" s="22">
        <v>350</v>
      </c>
      <c r="B5185" s="272">
        <v>4100</v>
      </c>
      <c r="C5185" s="1845" t="s">
        <v>229</v>
      </c>
      <c r="D5185" s="1846"/>
      <c r="E5185" s="310">
        <f t="shared" si="1210"/>
        <v>0</v>
      </c>
      <c r="F5185" s="1459">
        <v>0</v>
      </c>
      <c r="G5185" s="1459">
        <v>0</v>
      </c>
      <c r="H5185" s="1460">
        <v>0</v>
      </c>
      <c r="I5185" s="1606">
        <v>0</v>
      </c>
      <c r="J5185" s="1459">
        <v>0</v>
      </c>
      <c r="K5185" s="1459">
        <v>0</v>
      </c>
      <c r="L5185" s="310">
        <f t="shared" si="1211"/>
        <v>0</v>
      </c>
      <c r="M5185" s="12" t="str">
        <f t="shared" si="1209"/>
        <v/>
      </c>
      <c r="N5185" s="13"/>
    </row>
    <row r="5186" spans="1:14" hidden="1">
      <c r="A5186" s="23">
        <v>355</v>
      </c>
      <c r="B5186" s="272">
        <v>4200</v>
      </c>
      <c r="C5186" s="1845" t="s">
        <v>230</v>
      </c>
      <c r="D5186" s="1846"/>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v>0</v>
      </c>
      <c r="G5189" s="159">
        <v>0</v>
      </c>
      <c r="H5189" s="1408">
        <v>0</v>
      </c>
      <c r="I5189" s="158">
        <v>0</v>
      </c>
      <c r="J5189" s="159">
        <v>0</v>
      </c>
      <c r="K5189" s="1408">
        <v>0</v>
      </c>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v>0</v>
      </c>
      <c r="G5192" s="174">
        <v>0</v>
      </c>
      <c r="H5192" s="1409">
        <v>0</v>
      </c>
      <c r="I5192" s="173">
        <v>0</v>
      </c>
      <c r="J5192" s="174">
        <v>0</v>
      </c>
      <c r="K5192" s="1409">
        <v>0</v>
      </c>
      <c r="L5192" s="287">
        <f t="shared" si="1214"/>
        <v>0</v>
      </c>
      <c r="M5192" s="12" t="str">
        <f t="shared" si="1209"/>
        <v/>
      </c>
      <c r="N5192" s="13"/>
    </row>
    <row r="5193" spans="1:14" hidden="1">
      <c r="A5193" s="23">
        <v>395</v>
      </c>
      <c r="B5193" s="272">
        <v>4300</v>
      </c>
      <c r="C5193" s="1845" t="s">
        <v>1644</v>
      </c>
      <c r="D5193" s="1846"/>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v>0</v>
      </c>
      <c r="G5194" s="153">
        <v>0</v>
      </c>
      <c r="H5194" s="1406">
        <v>0</v>
      </c>
      <c r="I5194" s="152">
        <v>0</v>
      </c>
      <c r="J5194" s="153">
        <v>0</v>
      </c>
      <c r="K5194" s="1406">
        <v>0</v>
      </c>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845" t="s">
        <v>1641</v>
      </c>
      <c r="D5197" s="1846"/>
      <c r="E5197" s="310">
        <f t="shared" si="1216"/>
        <v>0</v>
      </c>
      <c r="F5197" s="1410">
        <v>0</v>
      </c>
      <c r="G5197" s="1411">
        <v>0</v>
      </c>
      <c r="H5197" s="1412">
        <v>0</v>
      </c>
      <c r="I5197" s="1410">
        <v>0</v>
      </c>
      <c r="J5197" s="1411">
        <v>0</v>
      </c>
      <c r="K5197" s="1412">
        <v>0</v>
      </c>
      <c r="L5197" s="310">
        <f t="shared" si="1217"/>
        <v>0</v>
      </c>
      <c r="M5197" s="12" t="str">
        <f t="shared" si="1209"/>
        <v/>
      </c>
      <c r="N5197" s="13"/>
    </row>
    <row r="5198" spans="1:14" hidden="1">
      <c r="A5198" s="14">
        <v>401</v>
      </c>
      <c r="B5198" s="272">
        <v>4500</v>
      </c>
      <c r="C5198" s="1845" t="s">
        <v>1642</v>
      </c>
      <c r="D5198" s="1846"/>
      <c r="E5198" s="310">
        <f t="shared" si="1216"/>
        <v>0</v>
      </c>
      <c r="F5198" s="1410">
        <v>0</v>
      </c>
      <c r="G5198" s="1411">
        <v>0</v>
      </c>
      <c r="H5198" s="1412">
        <v>0</v>
      </c>
      <c r="I5198" s="1410">
        <v>0</v>
      </c>
      <c r="J5198" s="1411">
        <v>0</v>
      </c>
      <c r="K5198" s="1412">
        <v>0</v>
      </c>
      <c r="L5198" s="310">
        <f t="shared" si="1217"/>
        <v>0</v>
      </c>
      <c r="M5198" s="12" t="str">
        <f t="shared" si="1209"/>
        <v/>
      </c>
      <c r="N5198" s="13"/>
    </row>
    <row r="5199" spans="1:14" hidden="1">
      <c r="A5199" s="40">
        <v>404</v>
      </c>
      <c r="B5199" s="272">
        <v>4600</v>
      </c>
      <c r="C5199" s="1849" t="s">
        <v>240</v>
      </c>
      <c r="D5199" s="1850"/>
      <c r="E5199" s="310">
        <f t="shared" si="1216"/>
        <v>0</v>
      </c>
      <c r="F5199" s="1410">
        <v>0</v>
      </c>
      <c r="G5199" s="1411">
        <v>0</v>
      </c>
      <c r="H5199" s="1412">
        <v>0</v>
      </c>
      <c r="I5199" s="1410">
        <v>0</v>
      </c>
      <c r="J5199" s="1411">
        <v>0</v>
      </c>
      <c r="K5199" s="1412">
        <v>0</v>
      </c>
      <c r="L5199" s="310">
        <f t="shared" si="1217"/>
        <v>0</v>
      </c>
      <c r="M5199" s="12" t="str">
        <f t="shared" si="1209"/>
        <v/>
      </c>
      <c r="N5199" s="13"/>
    </row>
    <row r="5200" spans="1:14" hidden="1">
      <c r="A5200" s="40">
        <v>404</v>
      </c>
      <c r="B5200" s="272">
        <v>4900</v>
      </c>
      <c r="C5200" s="1845" t="s">
        <v>266</v>
      </c>
      <c r="D5200" s="1846"/>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267</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268</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843" t="s">
        <v>241</v>
      </c>
      <c r="D5203" s="1844"/>
      <c r="E5203" s="310">
        <f>F5203+G5203+H5203</f>
        <v>0</v>
      </c>
      <c r="F5203" s="1410">
        <v>0</v>
      </c>
      <c r="G5203" s="1411">
        <v>0</v>
      </c>
      <c r="H5203" s="1412">
        <v>0</v>
      </c>
      <c r="I5203" s="1410">
        <v>0</v>
      </c>
      <c r="J5203" s="1411">
        <v>0</v>
      </c>
      <c r="K5203" s="1412">
        <v>0</v>
      </c>
      <c r="L5203" s="310">
        <f>I5203+J5203+K5203</f>
        <v>0</v>
      </c>
      <c r="M5203" s="12" t="str">
        <f t="shared" si="1209"/>
        <v/>
      </c>
      <c r="N5203" s="13"/>
    </row>
    <row r="5204" spans="1:14" hidden="1">
      <c r="A5204" s="23">
        <v>500</v>
      </c>
      <c r="B5204" s="365">
        <v>5200</v>
      </c>
      <c r="C5204" s="1843" t="s">
        <v>242</v>
      </c>
      <c r="D5204" s="1844"/>
      <c r="E5204" s="310">
        <f t="shared" ref="E5204:L5204" si="1219">SUM(E5205:E5211)</f>
        <v>0</v>
      </c>
      <c r="F5204" s="274">
        <f t="shared" si="1219"/>
        <v>0</v>
      </c>
      <c r="G5204" s="275">
        <f t="shared" si="1219"/>
        <v>0</v>
      </c>
      <c r="H5204" s="276">
        <f>SUM(H5205:H5211)</f>
        <v>0</v>
      </c>
      <c r="I5204" s="274">
        <f t="shared" si="1219"/>
        <v>0</v>
      </c>
      <c r="J5204" s="275">
        <f t="shared" si="1219"/>
        <v>0</v>
      </c>
      <c r="K5204" s="276">
        <f t="shared" si="1219"/>
        <v>0</v>
      </c>
      <c r="L5204" s="310">
        <f t="shared" si="1219"/>
        <v>0</v>
      </c>
      <c r="M5204" s="12" t="str">
        <f t="shared" si="1209"/>
        <v/>
      </c>
      <c r="N5204" s="13"/>
    </row>
    <row r="5205" spans="1:14" hidden="1">
      <c r="A5205" s="23">
        <v>505</v>
      </c>
      <c r="B5205" s="366"/>
      <c r="C5205" s="367">
        <v>5201</v>
      </c>
      <c r="D5205" s="368" t="s">
        <v>243</v>
      </c>
      <c r="E5205" s="281">
        <f t="shared" ref="E5205:E5211" si="1220">F5205+G5205+H5205</f>
        <v>0</v>
      </c>
      <c r="F5205" s="152">
        <v>0</v>
      </c>
      <c r="G5205" s="153">
        <v>0</v>
      </c>
      <c r="H5205" s="1406">
        <v>0</v>
      </c>
      <c r="I5205" s="152">
        <v>0</v>
      </c>
      <c r="J5205" s="153">
        <v>0</v>
      </c>
      <c r="K5205" s="1406">
        <v>0</v>
      </c>
      <c r="L5205" s="281">
        <f t="shared" ref="L5205:L5211" si="1221">I5205+J5205+K5205</f>
        <v>0</v>
      </c>
      <c r="M5205" s="12" t="str">
        <f t="shared" si="1209"/>
        <v/>
      </c>
      <c r="N5205" s="13"/>
    </row>
    <row r="5206" spans="1:14" hidden="1">
      <c r="A5206" s="23">
        <v>510</v>
      </c>
      <c r="B5206" s="366"/>
      <c r="C5206" s="369">
        <v>5202</v>
      </c>
      <c r="D5206" s="370" t="s">
        <v>244</v>
      </c>
      <c r="E5206" s="295">
        <f t="shared" si="1220"/>
        <v>0</v>
      </c>
      <c r="F5206" s="158">
        <v>0</v>
      </c>
      <c r="G5206" s="159">
        <v>0</v>
      </c>
      <c r="H5206" s="1408">
        <v>0</v>
      </c>
      <c r="I5206" s="158">
        <v>0</v>
      </c>
      <c r="J5206" s="159">
        <v>0</v>
      </c>
      <c r="K5206" s="1408">
        <v>0</v>
      </c>
      <c r="L5206" s="295">
        <f t="shared" si="1221"/>
        <v>0</v>
      </c>
      <c r="M5206" s="12" t="str">
        <f t="shared" si="1209"/>
        <v/>
      </c>
      <c r="N5206" s="13"/>
    </row>
    <row r="5207" spans="1:14" hidden="1">
      <c r="A5207" s="23">
        <v>515</v>
      </c>
      <c r="B5207" s="366"/>
      <c r="C5207" s="369">
        <v>5203</v>
      </c>
      <c r="D5207" s="370" t="s">
        <v>608</v>
      </c>
      <c r="E5207" s="295">
        <f t="shared" si="1220"/>
        <v>0</v>
      </c>
      <c r="F5207" s="158">
        <v>0</v>
      </c>
      <c r="G5207" s="159">
        <v>0</v>
      </c>
      <c r="H5207" s="1408">
        <v>0</v>
      </c>
      <c r="I5207" s="158">
        <v>0</v>
      </c>
      <c r="J5207" s="159">
        <v>0</v>
      </c>
      <c r="K5207" s="1408">
        <v>0</v>
      </c>
      <c r="L5207" s="295">
        <f t="shared" si="1221"/>
        <v>0</v>
      </c>
      <c r="M5207" s="12" t="str">
        <f t="shared" si="1209"/>
        <v/>
      </c>
      <c r="N5207" s="13"/>
    </row>
    <row r="5208" spans="1:14" hidden="1">
      <c r="A5208" s="23">
        <v>520</v>
      </c>
      <c r="B5208" s="366"/>
      <c r="C5208" s="369">
        <v>5204</v>
      </c>
      <c r="D5208" s="370" t="s">
        <v>609</v>
      </c>
      <c r="E5208" s="295">
        <f t="shared" si="1220"/>
        <v>0</v>
      </c>
      <c r="F5208" s="158">
        <v>0</v>
      </c>
      <c r="G5208" s="159">
        <v>0</v>
      </c>
      <c r="H5208" s="1408">
        <v>0</v>
      </c>
      <c r="I5208" s="158">
        <v>0</v>
      </c>
      <c r="J5208" s="159">
        <v>0</v>
      </c>
      <c r="K5208" s="1408">
        <v>0</v>
      </c>
      <c r="L5208" s="295">
        <f t="shared" si="1221"/>
        <v>0</v>
      </c>
      <c r="M5208" s="12" t="str">
        <f t="shared" si="1209"/>
        <v/>
      </c>
      <c r="N5208" s="13"/>
    </row>
    <row r="5209" spans="1:14" hidden="1">
      <c r="A5209" s="23">
        <v>525</v>
      </c>
      <c r="B5209" s="366"/>
      <c r="C5209" s="369">
        <v>5205</v>
      </c>
      <c r="D5209" s="370" t="s">
        <v>610</v>
      </c>
      <c r="E5209" s="295">
        <f t="shared" si="1220"/>
        <v>0</v>
      </c>
      <c r="F5209" s="158">
        <v>0</v>
      </c>
      <c r="G5209" s="159">
        <v>0</v>
      </c>
      <c r="H5209" s="1408">
        <v>0</v>
      </c>
      <c r="I5209" s="158">
        <v>0</v>
      </c>
      <c r="J5209" s="159">
        <v>0</v>
      </c>
      <c r="K5209" s="1408">
        <v>0</v>
      </c>
      <c r="L5209" s="295">
        <f t="shared" si="1221"/>
        <v>0</v>
      </c>
      <c r="M5209" s="12" t="str">
        <f t="shared" si="1209"/>
        <v/>
      </c>
      <c r="N5209" s="13"/>
    </row>
    <row r="5210" spans="1:14" hidden="1">
      <c r="A5210" s="22">
        <v>635</v>
      </c>
      <c r="B5210" s="366"/>
      <c r="C5210" s="369">
        <v>5206</v>
      </c>
      <c r="D5210" s="370" t="s">
        <v>611</v>
      </c>
      <c r="E5210" s="295">
        <f t="shared" si="1220"/>
        <v>0</v>
      </c>
      <c r="F5210" s="158">
        <v>0</v>
      </c>
      <c r="G5210" s="159">
        <v>0</v>
      </c>
      <c r="H5210" s="1408">
        <v>0</v>
      </c>
      <c r="I5210" s="158">
        <v>0</v>
      </c>
      <c r="J5210" s="159">
        <v>0</v>
      </c>
      <c r="K5210" s="1408">
        <v>0</v>
      </c>
      <c r="L5210" s="295">
        <f t="shared" si="1221"/>
        <v>0</v>
      </c>
      <c r="M5210" s="12" t="str">
        <f t="shared" si="1209"/>
        <v/>
      </c>
      <c r="N5210" s="13"/>
    </row>
    <row r="5211" spans="1:14" hidden="1">
      <c r="A5211" s="23">
        <v>640</v>
      </c>
      <c r="B5211" s="366"/>
      <c r="C5211" s="371">
        <v>5219</v>
      </c>
      <c r="D5211" s="372" t="s">
        <v>612</v>
      </c>
      <c r="E5211" s="287">
        <f t="shared" si="1220"/>
        <v>0</v>
      </c>
      <c r="F5211" s="173">
        <v>0</v>
      </c>
      <c r="G5211" s="174">
        <v>0</v>
      </c>
      <c r="H5211" s="1409">
        <v>0</v>
      </c>
      <c r="I5211" s="173">
        <v>0</v>
      </c>
      <c r="J5211" s="174">
        <v>0</v>
      </c>
      <c r="K5211" s="1409">
        <v>0</v>
      </c>
      <c r="L5211" s="287">
        <f t="shared" si="1221"/>
        <v>0</v>
      </c>
      <c r="M5211" s="12" t="str">
        <f t="shared" si="1209"/>
        <v/>
      </c>
      <c r="N5211" s="13"/>
    </row>
    <row r="5212" spans="1:14" hidden="1">
      <c r="A5212" s="23">
        <v>645</v>
      </c>
      <c r="B5212" s="365">
        <v>5300</v>
      </c>
      <c r="C5212" s="1843" t="s">
        <v>613</v>
      </c>
      <c r="D5212" s="1844"/>
      <c r="E5212" s="310">
        <f t="shared" ref="E5212:L5212" si="1222">SUM(E5213:E5214)</f>
        <v>0</v>
      </c>
      <c r="F5212" s="274">
        <f t="shared" si="1222"/>
        <v>0</v>
      </c>
      <c r="G5212" s="275">
        <f t="shared" si="1222"/>
        <v>0</v>
      </c>
      <c r="H5212" s="276">
        <f>SUM(H5213:H5214)</f>
        <v>0</v>
      </c>
      <c r="I5212" s="274">
        <f t="shared" si="1222"/>
        <v>0</v>
      </c>
      <c r="J5212" s="275">
        <f t="shared" si="1222"/>
        <v>0</v>
      </c>
      <c r="K5212" s="276">
        <f t="shared" si="1222"/>
        <v>0</v>
      </c>
      <c r="L5212" s="310">
        <f t="shared" si="1222"/>
        <v>0</v>
      </c>
      <c r="M5212" s="12" t="str">
        <f t="shared" si="1209"/>
        <v/>
      </c>
      <c r="N5212" s="13"/>
    </row>
    <row r="5213" spans="1:14" hidden="1">
      <c r="A5213" s="23">
        <v>650</v>
      </c>
      <c r="B5213" s="366"/>
      <c r="C5213" s="367">
        <v>5301</v>
      </c>
      <c r="D5213" s="368" t="s">
        <v>300</v>
      </c>
      <c r="E5213" s="281">
        <f>F5213+G5213+H5213</f>
        <v>0</v>
      </c>
      <c r="F5213" s="152">
        <v>0</v>
      </c>
      <c r="G5213" s="153">
        <v>0</v>
      </c>
      <c r="H5213" s="1406">
        <v>0</v>
      </c>
      <c r="I5213" s="152">
        <v>0</v>
      </c>
      <c r="J5213" s="153">
        <v>0</v>
      </c>
      <c r="K5213" s="1406">
        <v>0</v>
      </c>
      <c r="L5213" s="281">
        <f>I5213+J5213+K5213</f>
        <v>0</v>
      </c>
      <c r="M5213" s="12" t="str">
        <f t="shared" si="1209"/>
        <v/>
      </c>
      <c r="N5213" s="13"/>
    </row>
    <row r="5214" spans="1:14" hidden="1">
      <c r="A5214" s="22">
        <v>655</v>
      </c>
      <c r="B5214" s="366"/>
      <c r="C5214" s="371">
        <v>5309</v>
      </c>
      <c r="D5214" s="372" t="s">
        <v>614</v>
      </c>
      <c r="E5214" s="287">
        <f>F5214+G5214+H5214</f>
        <v>0</v>
      </c>
      <c r="F5214" s="173">
        <v>0</v>
      </c>
      <c r="G5214" s="174">
        <v>0</v>
      </c>
      <c r="H5214" s="1409">
        <v>0</v>
      </c>
      <c r="I5214" s="173">
        <v>0</v>
      </c>
      <c r="J5214" s="174">
        <v>0</v>
      </c>
      <c r="K5214" s="1409">
        <v>0</v>
      </c>
      <c r="L5214" s="287">
        <f>I5214+J5214+K5214</f>
        <v>0</v>
      </c>
      <c r="M5214" s="12" t="str">
        <f t="shared" si="1209"/>
        <v/>
      </c>
      <c r="N5214" s="13"/>
    </row>
    <row r="5215" spans="1:14" hidden="1">
      <c r="A5215" s="22">
        <v>665</v>
      </c>
      <c r="B5215" s="365">
        <v>5400</v>
      </c>
      <c r="C5215" s="1843" t="s">
        <v>671</v>
      </c>
      <c r="D5215" s="1844"/>
      <c r="E5215" s="310">
        <f>F5215+G5215+H5215</f>
        <v>0</v>
      </c>
      <c r="F5215" s="1410"/>
      <c r="G5215" s="1411">
        <v>0</v>
      </c>
      <c r="H5215" s="1412">
        <v>0</v>
      </c>
      <c r="I5215" s="1410">
        <v>0</v>
      </c>
      <c r="J5215" s="1411"/>
      <c r="K5215" s="1412">
        <v>0</v>
      </c>
      <c r="L5215" s="310">
        <f>I5215+J5215+K5215</f>
        <v>0</v>
      </c>
      <c r="M5215" s="12" t="str">
        <f t="shared" si="1209"/>
        <v/>
      </c>
      <c r="N5215" s="13"/>
    </row>
    <row r="5216" spans="1:14" hidden="1">
      <c r="A5216" s="22">
        <v>675</v>
      </c>
      <c r="B5216" s="272">
        <v>5500</v>
      </c>
      <c r="C5216" s="1845" t="s">
        <v>672</v>
      </c>
      <c r="D5216" s="1846"/>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673</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674</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675</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676</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847" t="s">
        <v>898</v>
      </c>
      <c r="D5221" s="1848"/>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677</v>
      </c>
      <c r="E5222" s="281">
        <f>F5222+G5222+H5222</f>
        <v>0</v>
      </c>
      <c r="F5222" s="1459">
        <v>0</v>
      </c>
      <c r="G5222" s="1459">
        <v>0</v>
      </c>
      <c r="H5222" s="1460">
        <v>0</v>
      </c>
      <c r="I5222" s="1606">
        <v>0</v>
      </c>
      <c r="J5222" s="1459">
        <v>0</v>
      </c>
      <c r="K5222" s="1459">
        <v>0</v>
      </c>
      <c r="L5222" s="281">
        <f>I5222+J5222+K5222</f>
        <v>0</v>
      </c>
      <c r="M5222" s="12" t="str">
        <f t="shared" si="1209"/>
        <v/>
      </c>
      <c r="N5222" s="13"/>
    </row>
    <row r="5223" spans="1:14" hidden="1">
      <c r="A5223" s="23">
        <v>720</v>
      </c>
      <c r="B5223" s="366"/>
      <c r="C5223" s="373">
        <v>5702</v>
      </c>
      <c r="D5223" s="374" t="s">
        <v>678</v>
      </c>
      <c r="E5223" s="314">
        <f>F5223+G5223+H5223</f>
        <v>0</v>
      </c>
      <c r="F5223" s="1459">
        <v>0</v>
      </c>
      <c r="G5223" s="1459">
        <v>0</v>
      </c>
      <c r="H5223" s="1460">
        <v>0</v>
      </c>
      <c r="I5223" s="1606">
        <v>0</v>
      </c>
      <c r="J5223" s="1459">
        <v>0</v>
      </c>
      <c r="K5223" s="1459">
        <v>0</v>
      </c>
      <c r="L5223" s="314">
        <f>I5223+J5223+K5223</f>
        <v>0</v>
      </c>
      <c r="M5223" s="12" t="str">
        <f t="shared" si="1209"/>
        <v/>
      </c>
      <c r="N5223" s="13"/>
    </row>
    <row r="5224" spans="1:14" hidden="1">
      <c r="A5224" s="23">
        <v>725</v>
      </c>
      <c r="B5224" s="292"/>
      <c r="C5224" s="375">
        <v>4071</v>
      </c>
      <c r="D5224" s="376" t="s">
        <v>679</v>
      </c>
      <c r="E5224" s="377">
        <f>F5224+G5224+H5224</f>
        <v>0</v>
      </c>
      <c r="F5224" s="1459">
        <v>0</v>
      </c>
      <c r="G5224" s="1459">
        <v>0</v>
      </c>
      <c r="H5224" s="1460">
        <v>0</v>
      </c>
      <c r="I5224" s="1606">
        <v>0</v>
      </c>
      <c r="J5224" s="1459">
        <v>0</v>
      </c>
      <c r="K5224" s="1459">
        <v>0</v>
      </c>
      <c r="L5224" s="377">
        <f>I5224+J5224+K5224</f>
        <v>0</v>
      </c>
      <c r="M5224" s="12" t="str">
        <f t="shared" si="1209"/>
        <v/>
      </c>
      <c r="N5224" s="13"/>
    </row>
    <row r="5225" spans="1:14" hidden="1">
      <c r="A5225" s="23">
        <v>730</v>
      </c>
      <c r="B5225" s="571"/>
      <c r="C5225" s="1841" t="s">
        <v>680</v>
      </c>
      <c r="D5225" s="1842"/>
      <c r="E5225" s="1426"/>
      <c r="F5225" s="1426"/>
      <c r="G5225" s="1426"/>
      <c r="H5225" s="1426"/>
      <c r="I5225" s="1426"/>
      <c r="J5225" s="1426"/>
      <c r="K5225" s="1426"/>
      <c r="L5225" s="1427"/>
      <c r="M5225" s="12" t="str">
        <f t="shared" si="1209"/>
        <v/>
      </c>
      <c r="N5225" s="13"/>
    </row>
    <row r="5226" spans="1:14" hidden="1">
      <c r="A5226" s="23">
        <v>735</v>
      </c>
      <c r="B5226" s="381">
        <v>98</v>
      </c>
      <c r="C5226" s="1841" t="s">
        <v>680</v>
      </c>
      <c r="D5226" s="1842"/>
      <c r="E5226" s="382">
        <f>F5226+G5226+H5226</f>
        <v>0</v>
      </c>
      <c r="F5226" s="1417"/>
      <c r="G5226" s="1418"/>
      <c r="H5226" s="1419"/>
      <c r="I5226" s="1448">
        <v>0</v>
      </c>
      <c r="J5226" s="1449">
        <v>0</v>
      </c>
      <c r="K5226" s="1450">
        <v>0</v>
      </c>
      <c r="L5226" s="382">
        <f>I5226+J5226+K5226</f>
        <v>0</v>
      </c>
      <c r="M5226" s="12" t="str">
        <f t="shared" si="1209"/>
        <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6</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hidden="1" thickBot="1">
      <c r="A5230" s="23">
        <v>755</v>
      </c>
      <c r="B5230" s="1451"/>
      <c r="C5230" s="393" t="s">
        <v>726</v>
      </c>
      <c r="D5230" s="1420">
        <f>+B5230</f>
        <v>0</v>
      </c>
      <c r="E5230" s="395">
        <f t="shared" ref="E5230:L5230" si="1224">SUM(E5112,E5115,E5121,E5129,E5130,E5148,E5152,E5158,E5161,E5162,E5163,E5164,E5168,E5177,E5183,E5184,E5185,E5186,E5193,E5197,E5198,E5199,E5200,E5203,E5204,E5212,E5215,E5216,E5221)+E5226</f>
        <v>0</v>
      </c>
      <c r="F5230" s="396">
        <f t="shared" si="1224"/>
        <v>0</v>
      </c>
      <c r="G5230" s="397">
        <f t="shared" si="1224"/>
        <v>0</v>
      </c>
      <c r="H5230" s="398">
        <f t="shared" si="1224"/>
        <v>0</v>
      </c>
      <c r="I5230" s="396">
        <f t="shared" si="1224"/>
        <v>0</v>
      </c>
      <c r="J5230" s="397">
        <f t="shared" si="1224"/>
        <v>0</v>
      </c>
      <c r="K5230" s="398">
        <f t="shared" si="1224"/>
        <v>0</v>
      </c>
      <c r="L5230" s="395">
        <f t="shared" si="1224"/>
        <v>0</v>
      </c>
      <c r="M5230" s="1652" t="str">
        <f t="shared" si="1209"/>
        <v/>
      </c>
      <c r="N5230" s="65"/>
    </row>
    <row r="5231" spans="1:14" ht="18.75" hidden="1">
      <c r="A5231" s="23">
        <v>760</v>
      </c>
      <c r="B5231" s="79" t="s">
        <v>120</v>
      </c>
      <c r="C5231" s="1"/>
      <c r="L5231" s="6"/>
      <c r="M5231" s="1652" t="str">
        <f>(IF($E5230&lt;&gt;0,$M$2,IF($L5230&lt;&gt;0,$M$2,"")))</f>
        <v/>
      </c>
      <c r="N5231" s="65"/>
    </row>
    <row r="5232" spans="1:14" ht="18.75" hidden="1">
      <c r="A5232" s="22">
        <v>765</v>
      </c>
      <c r="B5232" s="1355"/>
      <c r="C5232" s="1355"/>
      <c r="D5232" s="1356"/>
      <c r="E5232" s="1355"/>
      <c r="F5232" s="1355"/>
      <c r="G5232" s="1355"/>
      <c r="H5232" s="1355"/>
      <c r="I5232" s="1355"/>
      <c r="J5232" s="1355"/>
      <c r="K5232" s="1355"/>
      <c r="L5232" s="1357"/>
      <c r="M5232" s="1652" t="str">
        <f>(IF($E5230&lt;&gt;0,$M$2,IF($L5230&lt;&gt;0,$M$2,"")))</f>
        <v/>
      </c>
      <c r="N5232" s="65"/>
    </row>
    <row r="5233" spans="1:14" ht="18.75" hidden="1">
      <c r="A5233" s="22">
        <v>775</v>
      </c>
      <c r="B5233" s="65"/>
      <c r="C5233" s="65"/>
      <c r="D5233" s="65"/>
      <c r="E5233" s="65"/>
      <c r="F5233" s="65"/>
      <c r="G5233" s="65"/>
      <c r="H5233" s="65"/>
      <c r="I5233" s="65"/>
      <c r="J5233" s="65"/>
      <c r="K5233" s="65"/>
      <c r="L5233" s="77"/>
      <c r="M5233" s="74" t="str">
        <f>(IF(E5230&lt;&gt;0,$G$2,IF(L5230&lt;&gt;0,$G$2,"")))</f>
        <v/>
      </c>
      <c r="N5233" s="65"/>
    </row>
    <row r="5234" spans="1:14" hidden="1">
      <c r="A5234" s="23">
        <v>780</v>
      </c>
      <c r="B5234" s="6"/>
      <c r="C5234" s="6"/>
      <c r="D5234" s="517"/>
      <c r="E5234" s="38"/>
      <c r="F5234" s="38"/>
      <c r="G5234" s="38"/>
      <c r="H5234" s="38"/>
      <c r="I5234" s="38"/>
      <c r="J5234" s="38"/>
      <c r="K5234" s="38"/>
      <c r="L5234" s="38"/>
      <c r="M5234" s="7" t="str">
        <f>(IF($E5370&lt;&gt;0,$M$2,IF($L5370&lt;&gt;0,$M$2,"")))</f>
        <v/>
      </c>
    </row>
    <row r="5235" spans="1:14" hidden="1">
      <c r="A5235" s="23">
        <v>785</v>
      </c>
      <c r="B5235" s="6"/>
      <c r="C5235" s="1353"/>
      <c r="D5235" s="1354"/>
      <c r="E5235" s="38"/>
      <c r="F5235" s="38"/>
      <c r="G5235" s="38"/>
      <c r="H5235" s="38"/>
      <c r="I5235" s="38"/>
      <c r="J5235" s="38"/>
      <c r="K5235" s="38"/>
      <c r="L5235" s="38"/>
      <c r="M5235" s="7" t="str">
        <f>(IF($E5370&lt;&gt;0,$M$2,IF($L5370&lt;&gt;0,$M$2,"")))</f>
        <v/>
      </c>
    </row>
    <row r="5236" spans="1:14" hidden="1">
      <c r="A5236" s="23">
        <v>790</v>
      </c>
      <c r="B5236" s="1865" t="str">
        <f>$B$7</f>
        <v>ОТЧЕТНИ ДАННИ ПО ЕБК ЗА ИЗПЪЛНЕНИЕТО НА БЮДЖЕТА</v>
      </c>
      <c r="C5236" s="1866"/>
      <c r="D5236" s="1866"/>
      <c r="E5236" s="242"/>
      <c r="F5236" s="242"/>
      <c r="G5236" s="237"/>
      <c r="H5236" s="237"/>
      <c r="I5236" s="237"/>
      <c r="J5236" s="237"/>
      <c r="K5236" s="237"/>
      <c r="L5236" s="237"/>
      <c r="M5236" s="7" t="str">
        <f>(IF($E5370&lt;&gt;0,$M$2,IF($L5370&lt;&gt;0,$M$2,"")))</f>
        <v/>
      </c>
    </row>
    <row r="5237" spans="1:14" hidden="1">
      <c r="A5237" s="23">
        <v>795</v>
      </c>
      <c r="B5237" s="228"/>
      <c r="C5237" s="391"/>
      <c r="D5237" s="400"/>
      <c r="E5237" s="406" t="s">
        <v>457</v>
      </c>
      <c r="F5237" s="406" t="s">
        <v>819</v>
      </c>
      <c r="G5237" s="237"/>
      <c r="H5237" s="1350" t="s">
        <v>1234</v>
      </c>
      <c r="I5237" s="1351"/>
      <c r="J5237" s="1352"/>
      <c r="K5237" s="237"/>
      <c r="L5237" s="237"/>
      <c r="M5237" s="7" t="str">
        <f>(IF($E5370&lt;&gt;0,$M$2,IF($L5370&lt;&gt;0,$M$2,"")))</f>
        <v/>
      </c>
    </row>
    <row r="5238" spans="1:14" ht="18.75" hidden="1">
      <c r="A5238" s="22">
        <v>805</v>
      </c>
      <c r="B5238" s="1867" t="str">
        <f>$B$9</f>
        <v>ДГ Радост Каблешково</v>
      </c>
      <c r="C5238" s="1868"/>
      <c r="D5238" s="1869"/>
      <c r="E5238" s="115">
        <f>$E$9</f>
        <v>45658</v>
      </c>
      <c r="F5238" s="226">
        <f>$F$9</f>
        <v>45747</v>
      </c>
      <c r="G5238" s="237"/>
      <c r="H5238" s="237"/>
      <c r="I5238" s="237"/>
      <c r="J5238" s="237"/>
      <c r="K5238" s="237"/>
      <c r="L5238" s="237"/>
      <c r="M5238" s="7" t="str">
        <f>(IF($E5370&lt;&gt;0,$M$2,IF($L5370&lt;&gt;0,$M$2,"")))</f>
        <v/>
      </c>
    </row>
    <row r="5239" spans="1:14" hidden="1">
      <c r="A5239" s="23">
        <v>810</v>
      </c>
      <c r="B5239" s="227" t="str">
        <f>$B$10</f>
        <v>(наименование на разпоредителя с бюджет)</v>
      </c>
      <c r="C5239" s="228"/>
      <c r="D5239" s="229"/>
      <c r="E5239" s="237"/>
      <c r="F5239" s="237"/>
      <c r="G5239" s="237"/>
      <c r="H5239" s="237"/>
      <c r="I5239" s="237"/>
      <c r="J5239" s="237"/>
      <c r="K5239" s="237"/>
      <c r="L5239" s="237"/>
      <c r="M5239" s="7" t="str">
        <f>(IF($E5370&lt;&gt;0,$M$2,IF($L5370&lt;&gt;0,$M$2,"")))</f>
        <v/>
      </c>
    </row>
    <row r="5240" spans="1:14" hidden="1">
      <c r="A5240" s="23">
        <v>815</v>
      </c>
      <c r="B5240" s="227"/>
      <c r="C5240" s="228"/>
      <c r="D5240" s="229"/>
      <c r="E5240" s="237"/>
      <c r="F5240" s="237"/>
      <c r="G5240" s="237"/>
      <c r="H5240" s="237"/>
      <c r="I5240" s="237"/>
      <c r="J5240" s="237"/>
      <c r="K5240" s="237"/>
      <c r="L5240" s="237"/>
      <c r="M5240" s="7" t="str">
        <f>(IF($E5370&lt;&gt;0,$M$2,IF($L5370&lt;&gt;0,$M$2,"")))</f>
        <v/>
      </c>
    </row>
    <row r="5241" spans="1:14" ht="19.5" hidden="1">
      <c r="A5241" s="28">
        <v>525</v>
      </c>
      <c r="B5241" s="1870" t="str">
        <f>$B$12</f>
        <v>Поморие</v>
      </c>
      <c r="C5241" s="1871"/>
      <c r="D5241" s="1872"/>
      <c r="E5241" s="410" t="s">
        <v>874</v>
      </c>
      <c r="F5241" s="1348" t="str">
        <f>$F$12</f>
        <v>5207</v>
      </c>
      <c r="G5241" s="237"/>
      <c r="H5241" s="237"/>
      <c r="I5241" s="237"/>
      <c r="J5241" s="237"/>
      <c r="K5241" s="237"/>
      <c r="L5241" s="237"/>
      <c r="M5241" s="7" t="str">
        <f>(IF($E5370&lt;&gt;0,$M$2,IF($L5370&lt;&gt;0,$M$2,"")))</f>
        <v/>
      </c>
    </row>
    <row r="5242" spans="1:14" hidden="1">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t="str">
        <f>(IF($E5370&lt;&gt;0,$M$2,IF($L5370&lt;&gt;0,$M$2,"")))</f>
        <v/>
      </c>
    </row>
    <row r="5243" spans="1:14" ht="19.5" hidden="1">
      <c r="A5243" s="23">
        <v>821</v>
      </c>
      <c r="B5243" s="236"/>
      <c r="C5243" s="237"/>
      <c r="D5243" s="124" t="s">
        <v>875</v>
      </c>
      <c r="E5243" s="238">
        <f>$E$15</f>
        <v>0</v>
      </c>
      <c r="F5243" s="414" t="str">
        <f>$F$15</f>
        <v>БЮДЖЕТ</v>
      </c>
      <c r="G5243" s="218"/>
      <c r="H5243" s="218"/>
      <c r="I5243" s="218"/>
      <c r="J5243" s="218"/>
      <c r="K5243" s="218"/>
      <c r="L5243" s="218"/>
      <c r="M5243" s="7" t="str">
        <f>(IF($E5370&lt;&gt;0,$M$2,IF($L5370&lt;&gt;0,$M$2,"")))</f>
        <v/>
      </c>
    </row>
    <row r="5244" spans="1:14" hidden="1">
      <c r="A5244" s="23">
        <v>822</v>
      </c>
      <c r="B5244" s="228"/>
      <c r="C5244" s="391"/>
      <c r="D5244" s="400"/>
      <c r="E5244" s="237"/>
      <c r="F5244" s="409"/>
      <c r="G5244" s="409"/>
      <c r="H5244" s="409"/>
      <c r="I5244" s="409"/>
      <c r="J5244" s="409"/>
      <c r="K5244" s="409"/>
      <c r="L5244" s="1365" t="s">
        <v>458</v>
      </c>
      <c r="M5244" s="7" t="str">
        <f>(IF($E5370&lt;&gt;0,$M$2,IF($L5370&lt;&gt;0,$M$2,"")))</f>
        <v/>
      </c>
    </row>
    <row r="5245" spans="1:14" ht="24.95" hidden="1" customHeight="1">
      <c r="A5245" s="23">
        <v>823</v>
      </c>
      <c r="B5245" s="247"/>
      <c r="C5245" s="248"/>
      <c r="D5245" s="249" t="s">
        <v>698</v>
      </c>
      <c r="E5245" s="1853" t="str">
        <f>CONCATENATE("Уточнен план ",$C$3)</f>
        <v>Уточнен план 2025</v>
      </c>
      <c r="F5245" s="1854"/>
      <c r="G5245" s="1854"/>
      <c r="H5245" s="1855"/>
      <c r="I5245" s="1856" t="str">
        <f>CONCATENATE("Отчет ",$C$3)</f>
        <v>Отчет 2025</v>
      </c>
      <c r="J5245" s="1857"/>
      <c r="K5245" s="1857"/>
      <c r="L5245" s="1858"/>
      <c r="M5245" s="7" t="str">
        <f>(IF($E5370&lt;&gt;0,$M$2,IF($L5370&lt;&gt;0,$M$2,"")))</f>
        <v/>
      </c>
    </row>
    <row r="5246" spans="1:14" ht="54.95" hidden="1" customHeight="1" thickBot="1">
      <c r="A5246" s="23">
        <v>825</v>
      </c>
      <c r="B5246" s="250" t="s">
        <v>62</v>
      </c>
      <c r="C5246" s="251" t="s">
        <v>459</v>
      </c>
      <c r="D5246" s="252" t="s">
        <v>699</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570" t="str">
        <f>$L$20</f>
        <v>ОТЧЕТ                                    ОБЩО</v>
      </c>
      <c r="M5246" s="7" t="str">
        <f>(IF($E5370&lt;&gt;0,$M$2,IF($L5370&lt;&gt;0,$M$2,"")))</f>
        <v/>
      </c>
    </row>
    <row r="5247" spans="1:14" ht="18.75" hidden="1">
      <c r="A5247" s="23"/>
      <c r="B5247" s="258"/>
      <c r="C5247" s="259"/>
      <c r="D5247" s="260" t="s">
        <v>728</v>
      </c>
      <c r="E5247" s="1442" t="str">
        <f>$E$21</f>
        <v>(1)</v>
      </c>
      <c r="F5247" s="143" t="str">
        <f>$F$21</f>
        <v>(2)</v>
      </c>
      <c r="G5247" s="144" t="str">
        <f>$G$21</f>
        <v>(3)</v>
      </c>
      <c r="H5247" s="145" t="str">
        <f>$H$21</f>
        <v>(4)</v>
      </c>
      <c r="I5247" s="261" t="str">
        <f>$I$21</f>
        <v>(5)</v>
      </c>
      <c r="J5247" s="262" t="str">
        <f>$J$21</f>
        <v>(6)</v>
      </c>
      <c r="K5247" s="263" t="str">
        <f>$K$21</f>
        <v>(7)</v>
      </c>
      <c r="L5247" s="264" t="str">
        <f>$L$21</f>
        <v>(8)</v>
      </c>
      <c r="M5247" s="7" t="str">
        <f>(IF($E5370&lt;&gt;0,$M$2,IF($L5370&lt;&gt;0,$M$2,"")))</f>
        <v/>
      </c>
    </row>
    <row r="5248" spans="1:14" hidden="1">
      <c r="A5248" s="23"/>
      <c r="B5248" s="1439"/>
      <c r="C5248" s="1540" t="e">
        <f>VLOOKUP(D5248,OP_LIST2,2,FALSE)</f>
        <v>#N/A</v>
      </c>
      <c r="D5248" s="1445"/>
      <c r="E5248" s="389"/>
      <c r="F5248" s="1429"/>
      <c r="G5248" s="1430"/>
      <c r="H5248" s="1431"/>
      <c r="I5248" s="1429"/>
      <c r="J5248" s="1430"/>
      <c r="K5248" s="1431"/>
      <c r="L5248" s="1428"/>
      <c r="M5248" s="7" t="str">
        <f>(IF($E5370&lt;&gt;0,$M$2,IF($L5370&lt;&gt;0,$M$2,"")))</f>
        <v/>
      </c>
    </row>
    <row r="5249" spans="1:14" hidden="1">
      <c r="A5249" s="23"/>
      <c r="B5249" s="1608" t="s">
        <v>2003</v>
      </c>
      <c r="C5249" s="1446">
        <f>VLOOKUP(D5250,EBK_DEIN2,2,FALSE)</f>
        <v>6603</v>
      </c>
      <c r="D5249" s="1445" t="s">
        <v>777</v>
      </c>
      <c r="E5249" s="389"/>
      <c r="F5249" s="1432"/>
      <c r="G5249" s="1433"/>
      <c r="H5249" s="1434"/>
      <c r="I5249" s="1432"/>
      <c r="J5249" s="1433"/>
      <c r="K5249" s="1434"/>
      <c r="L5249" s="1428"/>
      <c r="M5249" s="7" t="str">
        <f>(IF($E5370&lt;&gt;0,$M$2,IF($L5370&lt;&gt;0,$M$2,"")))</f>
        <v/>
      </c>
    </row>
    <row r="5250" spans="1:14" hidden="1">
      <c r="A5250" s="23"/>
      <c r="B5250" s="1438"/>
      <c r="C5250" s="1531">
        <f>+C5249</f>
        <v>6603</v>
      </c>
      <c r="D5250" s="1440" t="s">
        <v>575</v>
      </c>
      <c r="E5250" s="389"/>
      <c r="F5250" s="1432"/>
      <c r="G5250" s="1433"/>
      <c r="H5250" s="1434"/>
      <c r="I5250" s="1432"/>
      <c r="J5250" s="1433"/>
      <c r="K5250" s="1434"/>
      <c r="L5250" s="1428"/>
      <c r="M5250" s="7" t="str">
        <f>(IF($E5370&lt;&gt;0,$M$2,IF($L5370&lt;&gt;0,$M$2,"")))</f>
        <v/>
      </c>
    </row>
    <row r="5251" spans="1:14" hidden="1">
      <c r="A5251" s="23"/>
      <c r="B5251" s="1443"/>
      <c r="C5251" s="1441"/>
      <c r="D5251" s="1444" t="s">
        <v>700</v>
      </c>
      <c r="E5251" s="389"/>
      <c r="F5251" s="1435"/>
      <c r="G5251" s="1436"/>
      <c r="H5251" s="1437"/>
      <c r="I5251" s="1435"/>
      <c r="J5251" s="1436"/>
      <c r="K5251" s="1437"/>
      <c r="L5251" s="1428"/>
      <c r="M5251" s="7" t="str">
        <f>(IF($E5370&lt;&gt;0,$M$2,IF($L5370&lt;&gt;0,$M$2,"")))</f>
        <v/>
      </c>
    </row>
    <row r="5252" spans="1:14" hidden="1">
      <c r="A5252" s="23"/>
      <c r="B5252" s="272">
        <v>100</v>
      </c>
      <c r="C5252" s="1859" t="s">
        <v>729</v>
      </c>
      <c r="D5252" s="1860"/>
      <c r="E5252" s="273">
        <f t="shared" ref="E5252:L5252" si="1225">SUM(E5253:E5254)</f>
        <v>0</v>
      </c>
      <c r="F5252" s="274">
        <f t="shared" si="1225"/>
        <v>0</v>
      </c>
      <c r="G5252" s="275">
        <f t="shared" si="1225"/>
        <v>0</v>
      </c>
      <c r="H5252" s="276">
        <f>SUM(H5253:H5254)</f>
        <v>0</v>
      </c>
      <c r="I5252" s="274">
        <f t="shared" si="1225"/>
        <v>0</v>
      </c>
      <c r="J5252" s="275">
        <f t="shared" si="1225"/>
        <v>0</v>
      </c>
      <c r="K5252" s="276">
        <f t="shared" si="1225"/>
        <v>0</v>
      </c>
      <c r="L5252" s="273">
        <f t="shared" si="1225"/>
        <v>0</v>
      </c>
      <c r="M5252" s="12" t="str">
        <f>(IF($E5252&lt;&gt;0,$M$2,IF($L5252&lt;&gt;0,$M$2,"")))</f>
        <v/>
      </c>
      <c r="N5252" s="13"/>
    </row>
    <row r="5253" spans="1:14" hidden="1">
      <c r="A5253" s="23"/>
      <c r="B5253" s="278"/>
      <c r="C5253" s="279">
        <v>101</v>
      </c>
      <c r="D5253" s="280" t="s">
        <v>730</v>
      </c>
      <c r="E5253" s="281">
        <f>F5253+G5253+H5253</f>
        <v>0</v>
      </c>
      <c r="F5253" s="152">
        <v>0</v>
      </c>
      <c r="G5253" s="153">
        <v>0</v>
      </c>
      <c r="H5253" s="1406">
        <v>0</v>
      </c>
      <c r="I5253" s="152">
        <v>0</v>
      </c>
      <c r="J5253" s="153">
        <v>0</v>
      </c>
      <c r="K5253" s="1406">
        <v>0</v>
      </c>
      <c r="L5253" s="281">
        <f>I5253+J5253+K5253</f>
        <v>0</v>
      </c>
      <c r="M5253" s="12" t="str">
        <f t="shared" ref="M5253:M5316" si="1226">(IF($E5253&lt;&gt;0,$M$2,IF($L5253&lt;&gt;0,$M$2,"")))</f>
        <v/>
      </c>
      <c r="N5253" s="13"/>
    </row>
    <row r="5254" spans="1:14" hidden="1">
      <c r="A5254" s="10"/>
      <c r="B5254" s="278"/>
      <c r="C5254" s="285">
        <v>102</v>
      </c>
      <c r="D5254" s="286" t="s">
        <v>731</v>
      </c>
      <c r="E5254" s="287">
        <f>F5254+G5254+H5254</f>
        <v>0</v>
      </c>
      <c r="F5254" s="173">
        <v>0</v>
      </c>
      <c r="G5254" s="174">
        <v>0</v>
      </c>
      <c r="H5254" s="1409">
        <v>0</v>
      </c>
      <c r="I5254" s="173">
        <v>0</v>
      </c>
      <c r="J5254" s="174">
        <v>0</v>
      </c>
      <c r="K5254" s="1409">
        <v>0</v>
      </c>
      <c r="L5254" s="287">
        <f>I5254+J5254+K5254</f>
        <v>0</v>
      </c>
      <c r="M5254" s="12" t="str">
        <f t="shared" si="1226"/>
        <v/>
      </c>
      <c r="N5254" s="13"/>
    </row>
    <row r="5255" spans="1:14" hidden="1">
      <c r="A5255" s="10"/>
      <c r="B5255" s="272">
        <v>200</v>
      </c>
      <c r="C5255" s="1851" t="s">
        <v>732</v>
      </c>
      <c r="D5255" s="1852"/>
      <c r="E5255" s="273">
        <f t="shared" ref="E5255:L5255" si="1227">SUM(E5256:E5260)</f>
        <v>0</v>
      </c>
      <c r="F5255" s="274">
        <f t="shared" si="1227"/>
        <v>0</v>
      </c>
      <c r="G5255" s="275">
        <f t="shared" si="1227"/>
        <v>0</v>
      </c>
      <c r="H5255" s="276">
        <f>SUM(H5256:H5260)</f>
        <v>0</v>
      </c>
      <c r="I5255" s="274">
        <f t="shared" si="1227"/>
        <v>0</v>
      </c>
      <c r="J5255" s="275">
        <f t="shared" si="1227"/>
        <v>0</v>
      </c>
      <c r="K5255" s="276">
        <f t="shared" si="1227"/>
        <v>0</v>
      </c>
      <c r="L5255" s="273">
        <f t="shared" si="1227"/>
        <v>0</v>
      </c>
      <c r="M5255" s="12" t="str">
        <f t="shared" si="1226"/>
        <v/>
      </c>
      <c r="N5255" s="13"/>
    </row>
    <row r="5256" spans="1:14" hidden="1">
      <c r="A5256" s="10"/>
      <c r="B5256" s="291"/>
      <c r="C5256" s="279">
        <v>201</v>
      </c>
      <c r="D5256" s="280" t="s">
        <v>733</v>
      </c>
      <c r="E5256" s="281">
        <f>F5256+G5256+H5256</f>
        <v>0</v>
      </c>
      <c r="F5256" s="152">
        <v>0</v>
      </c>
      <c r="G5256" s="153">
        <v>0</v>
      </c>
      <c r="H5256" s="1406">
        <v>0</v>
      </c>
      <c r="I5256" s="152">
        <v>0</v>
      </c>
      <c r="J5256" s="153">
        <v>0</v>
      </c>
      <c r="K5256" s="1406">
        <v>0</v>
      </c>
      <c r="L5256" s="281">
        <f>I5256+J5256+K5256</f>
        <v>0</v>
      </c>
      <c r="M5256" s="12" t="str">
        <f t="shared" si="1226"/>
        <v/>
      </c>
      <c r="N5256" s="13"/>
    </row>
    <row r="5257" spans="1:14" hidden="1">
      <c r="A5257" s="10"/>
      <c r="B5257" s="292"/>
      <c r="C5257" s="293">
        <v>202</v>
      </c>
      <c r="D5257" s="294" t="s">
        <v>734</v>
      </c>
      <c r="E5257" s="295">
        <f>F5257+G5257+H5257</f>
        <v>0</v>
      </c>
      <c r="F5257" s="158">
        <v>0</v>
      </c>
      <c r="G5257" s="159">
        <v>0</v>
      </c>
      <c r="H5257" s="1408">
        <v>0</v>
      </c>
      <c r="I5257" s="158">
        <v>0</v>
      </c>
      <c r="J5257" s="159">
        <v>0</v>
      </c>
      <c r="K5257" s="1408">
        <v>0</v>
      </c>
      <c r="L5257" s="295">
        <f>I5257+J5257+K5257</f>
        <v>0</v>
      </c>
      <c r="M5257" s="12" t="str">
        <f t="shared" si="1226"/>
        <v/>
      </c>
      <c r="N5257" s="13"/>
    </row>
    <row r="5258" spans="1:14" ht="31.5" hidden="1">
      <c r="A5258" s="10"/>
      <c r="B5258" s="299"/>
      <c r="C5258" s="293">
        <v>205</v>
      </c>
      <c r="D5258" s="294" t="s">
        <v>585</v>
      </c>
      <c r="E5258" s="295">
        <f>F5258+G5258+H5258</f>
        <v>0</v>
      </c>
      <c r="F5258" s="158">
        <v>0</v>
      </c>
      <c r="G5258" s="159">
        <v>0</v>
      </c>
      <c r="H5258" s="1408">
        <v>0</v>
      </c>
      <c r="I5258" s="158">
        <v>0</v>
      </c>
      <c r="J5258" s="159">
        <v>0</v>
      </c>
      <c r="K5258" s="1408">
        <v>0</v>
      </c>
      <c r="L5258" s="295">
        <f>I5258+J5258+K5258</f>
        <v>0</v>
      </c>
      <c r="M5258" s="12" t="str">
        <f t="shared" si="1226"/>
        <v/>
      </c>
      <c r="N5258" s="13"/>
    </row>
    <row r="5259" spans="1:14" hidden="1">
      <c r="A5259" s="10"/>
      <c r="B5259" s="299"/>
      <c r="C5259" s="293">
        <v>208</v>
      </c>
      <c r="D5259" s="300" t="s">
        <v>586</v>
      </c>
      <c r="E5259" s="295">
        <f>F5259+G5259+H5259</f>
        <v>0</v>
      </c>
      <c r="F5259" s="158">
        <v>0</v>
      </c>
      <c r="G5259" s="159">
        <v>0</v>
      </c>
      <c r="H5259" s="1408">
        <v>0</v>
      </c>
      <c r="I5259" s="158">
        <v>0</v>
      </c>
      <c r="J5259" s="159">
        <v>0</v>
      </c>
      <c r="K5259" s="1408">
        <v>0</v>
      </c>
      <c r="L5259" s="295">
        <f>I5259+J5259+K5259</f>
        <v>0</v>
      </c>
      <c r="M5259" s="12" t="str">
        <f t="shared" si="1226"/>
        <v/>
      </c>
      <c r="N5259" s="13"/>
    </row>
    <row r="5260" spans="1:14" hidden="1">
      <c r="A5260" s="10"/>
      <c r="B5260" s="291"/>
      <c r="C5260" s="285">
        <v>209</v>
      </c>
      <c r="D5260" s="301" t="s">
        <v>587</v>
      </c>
      <c r="E5260" s="287">
        <f>F5260+G5260+H5260</f>
        <v>0</v>
      </c>
      <c r="F5260" s="173">
        <v>0</v>
      </c>
      <c r="G5260" s="174">
        <v>0</v>
      </c>
      <c r="H5260" s="1409">
        <v>0</v>
      </c>
      <c r="I5260" s="173">
        <v>0</v>
      </c>
      <c r="J5260" s="174">
        <v>0</v>
      </c>
      <c r="K5260" s="1409">
        <v>0</v>
      </c>
      <c r="L5260" s="287">
        <f>I5260+J5260+K5260</f>
        <v>0</v>
      </c>
      <c r="M5260" s="12" t="str">
        <f t="shared" si="1226"/>
        <v/>
      </c>
      <c r="N5260" s="13"/>
    </row>
    <row r="5261" spans="1:14" hidden="1">
      <c r="A5261" s="10"/>
      <c r="B5261" s="272">
        <v>500</v>
      </c>
      <c r="C5261" s="1861" t="s">
        <v>188</v>
      </c>
      <c r="D5261" s="1862"/>
      <c r="E5261" s="273">
        <f t="shared" ref="E5261:L5261" si="1228">SUM(E5262:E5268)</f>
        <v>0</v>
      </c>
      <c r="F5261" s="274">
        <f t="shared" si="1228"/>
        <v>0</v>
      </c>
      <c r="G5261" s="275">
        <f t="shared" si="1228"/>
        <v>0</v>
      </c>
      <c r="H5261" s="276">
        <f>SUM(H5262:H5268)</f>
        <v>0</v>
      </c>
      <c r="I5261" s="274">
        <f t="shared" si="1228"/>
        <v>0</v>
      </c>
      <c r="J5261" s="275">
        <f t="shared" si="1228"/>
        <v>0</v>
      </c>
      <c r="K5261" s="276">
        <f t="shared" si="1228"/>
        <v>0</v>
      </c>
      <c r="L5261" s="273">
        <f t="shared" si="1228"/>
        <v>0</v>
      </c>
      <c r="M5261" s="12" t="str">
        <f t="shared" si="1226"/>
        <v/>
      </c>
      <c r="N5261" s="13"/>
    </row>
    <row r="5262" spans="1:14" ht="18" hidden="1" customHeight="1">
      <c r="A5262" s="10"/>
      <c r="B5262" s="291"/>
      <c r="C5262" s="302">
        <v>551</v>
      </c>
      <c r="D5262" s="303" t="s">
        <v>189</v>
      </c>
      <c r="E5262" s="281">
        <f t="shared" ref="E5262:E5269" si="1229">F5262+G5262+H5262</f>
        <v>0</v>
      </c>
      <c r="F5262" s="152">
        <v>0</v>
      </c>
      <c r="G5262" s="153">
        <v>0</v>
      </c>
      <c r="H5262" s="1406">
        <v>0</v>
      </c>
      <c r="I5262" s="152">
        <v>0</v>
      </c>
      <c r="J5262" s="153">
        <v>0</v>
      </c>
      <c r="K5262" s="1406">
        <v>0</v>
      </c>
      <c r="L5262" s="281">
        <f t="shared" ref="L5262:L5269" si="1230">I5262+J5262+K5262</f>
        <v>0</v>
      </c>
      <c r="M5262" s="12" t="str">
        <f t="shared" si="1226"/>
        <v/>
      </c>
      <c r="N5262" s="13"/>
    </row>
    <row r="5263" spans="1:14" hidden="1">
      <c r="A5263" s="10"/>
      <c r="B5263" s="291"/>
      <c r="C5263" s="304">
        <v>552</v>
      </c>
      <c r="D5263" s="305" t="s">
        <v>893</v>
      </c>
      <c r="E5263" s="295">
        <f t="shared" si="1229"/>
        <v>0</v>
      </c>
      <c r="F5263" s="158">
        <v>0</v>
      </c>
      <c r="G5263" s="159">
        <v>0</v>
      </c>
      <c r="H5263" s="1408">
        <v>0</v>
      </c>
      <c r="I5263" s="158">
        <v>0</v>
      </c>
      <c r="J5263" s="159">
        <v>0</v>
      </c>
      <c r="K5263" s="1408">
        <v>0</v>
      </c>
      <c r="L5263" s="295">
        <f t="shared" si="1230"/>
        <v>0</v>
      </c>
      <c r="M5263" s="12" t="str">
        <f t="shared" si="1226"/>
        <v/>
      </c>
      <c r="N5263" s="13"/>
    </row>
    <row r="5264" spans="1:14" hidden="1">
      <c r="A5264" s="10"/>
      <c r="B5264" s="306"/>
      <c r="C5264" s="304">
        <v>558</v>
      </c>
      <c r="D5264" s="307" t="s">
        <v>855</v>
      </c>
      <c r="E5264" s="295">
        <f>F5264+G5264+H5264</f>
        <v>0</v>
      </c>
      <c r="F5264" s="484">
        <v>0</v>
      </c>
      <c r="G5264" s="485">
        <v>0</v>
      </c>
      <c r="H5264" s="160">
        <v>0</v>
      </c>
      <c r="I5264" s="484">
        <v>0</v>
      </c>
      <c r="J5264" s="485">
        <v>0</v>
      </c>
      <c r="K5264" s="160">
        <v>0</v>
      </c>
      <c r="L5264" s="295">
        <f>I5264+J5264+K5264</f>
        <v>0</v>
      </c>
      <c r="M5264" s="12" t="str">
        <f t="shared" si="1226"/>
        <v/>
      </c>
      <c r="N5264" s="13"/>
    </row>
    <row r="5265" spans="1:14" hidden="1">
      <c r="A5265" s="10"/>
      <c r="B5265" s="306"/>
      <c r="C5265" s="304">
        <v>560</v>
      </c>
      <c r="D5265" s="307" t="s">
        <v>190</v>
      </c>
      <c r="E5265" s="295">
        <f t="shared" si="1229"/>
        <v>0</v>
      </c>
      <c r="F5265" s="158">
        <v>0</v>
      </c>
      <c r="G5265" s="159">
        <v>0</v>
      </c>
      <c r="H5265" s="1408">
        <v>0</v>
      </c>
      <c r="I5265" s="158">
        <v>0</v>
      </c>
      <c r="J5265" s="159">
        <v>0</v>
      </c>
      <c r="K5265" s="1408">
        <v>0</v>
      </c>
      <c r="L5265" s="295">
        <f t="shared" si="1230"/>
        <v>0</v>
      </c>
      <c r="M5265" s="12" t="str">
        <f t="shared" si="1226"/>
        <v/>
      </c>
      <c r="N5265" s="13"/>
    </row>
    <row r="5266" spans="1:14" hidden="1">
      <c r="A5266" s="10"/>
      <c r="B5266" s="306"/>
      <c r="C5266" s="304">
        <v>580</v>
      </c>
      <c r="D5266" s="305" t="s">
        <v>191</v>
      </c>
      <c r="E5266" s="295">
        <f t="shared" si="1229"/>
        <v>0</v>
      </c>
      <c r="F5266" s="158">
        <v>0</v>
      </c>
      <c r="G5266" s="159">
        <v>0</v>
      </c>
      <c r="H5266" s="1408">
        <v>0</v>
      </c>
      <c r="I5266" s="158">
        <v>0</v>
      </c>
      <c r="J5266" s="159">
        <v>0</v>
      </c>
      <c r="K5266" s="1408">
        <v>0</v>
      </c>
      <c r="L5266" s="295">
        <f t="shared" si="1230"/>
        <v>0</v>
      </c>
      <c r="M5266" s="12" t="str">
        <f t="shared" si="1226"/>
        <v/>
      </c>
      <c r="N5266" s="13"/>
    </row>
    <row r="5267" spans="1:14" hidden="1">
      <c r="A5267" s="10"/>
      <c r="B5267" s="291"/>
      <c r="C5267" s="304">
        <v>588</v>
      </c>
      <c r="D5267" s="305" t="s">
        <v>857</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863" t="s">
        <v>193</v>
      </c>
      <c r="D5269" s="1864"/>
      <c r="E5269" s="310">
        <f t="shared" si="1229"/>
        <v>0</v>
      </c>
      <c r="F5269" s="1410"/>
      <c r="G5269" s="1411"/>
      <c r="H5269" s="1412"/>
      <c r="I5269" s="1410"/>
      <c r="J5269" s="1411"/>
      <c r="K5269" s="1412"/>
      <c r="L5269" s="310">
        <f t="shared" si="1230"/>
        <v>0</v>
      </c>
      <c r="M5269" s="12" t="str">
        <f t="shared" si="1226"/>
        <v/>
      </c>
      <c r="N5269" s="13"/>
    </row>
    <row r="5270" spans="1:14" hidden="1">
      <c r="A5270" s="23">
        <v>10</v>
      </c>
      <c r="B5270" s="272">
        <v>1000</v>
      </c>
      <c r="C5270" s="1851" t="s">
        <v>194</v>
      </c>
      <c r="D5270" s="1852"/>
      <c r="E5270" s="310">
        <f t="shared" ref="E5270:L5270" si="1231">SUM(E5271:E5287)</f>
        <v>0</v>
      </c>
      <c r="F5270" s="274">
        <f t="shared" si="1231"/>
        <v>0</v>
      </c>
      <c r="G5270" s="275">
        <f t="shared" si="1231"/>
        <v>0</v>
      </c>
      <c r="H5270" s="276">
        <f>SUM(H5271:H5287)</f>
        <v>0</v>
      </c>
      <c r="I5270" s="274">
        <f t="shared" si="1231"/>
        <v>0</v>
      </c>
      <c r="J5270" s="275">
        <f t="shared" si="1231"/>
        <v>0</v>
      </c>
      <c r="K5270" s="276">
        <f t="shared" si="1231"/>
        <v>0</v>
      </c>
      <c r="L5270" s="310">
        <f t="shared" si="1231"/>
        <v>0</v>
      </c>
      <c r="M5270" s="12" t="str">
        <f t="shared" si="1226"/>
        <v/>
      </c>
      <c r="N5270" s="13"/>
    </row>
    <row r="5271" spans="1:14" hidden="1">
      <c r="A5271" s="23">
        <v>15</v>
      </c>
      <c r="B5271" s="292"/>
      <c r="C5271" s="279">
        <v>1011</v>
      </c>
      <c r="D5271" s="311" t="s">
        <v>195</v>
      </c>
      <c r="E5271" s="281">
        <f t="shared" ref="E5271:E5287" si="1232">F5271+G5271+H5271</f>
        <v>0</v>
      </c>
      <c r="F5271" s="152">
        <v>0</v>
      </c>
      <c r="G5271" s="153">
        <v>0</v>
      </c>
      <c r="H5271" s="1406">
        <v>0</v>
      </c>
      <c r="I5271" s="152">
        <v>0</v>
      </c>
      <c r="J5271" s="153">
        <v>0</v>
      </c>
      <c r="K5271" s="1406">
        <v>0</v>
      </c>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v>0</v>
      </c>
      <c r="G5272" s="159">
        <v>0</v>
      </c>
      <c r="H5272" s="1408">
        <v>0</v>
      </c>
      <c r="I5272" s="158">
        <v>0</v>
      </c>
      <c r="J5272" s="159">
        <v>0</v>
      </c>
      <c r="K5272" s="1408">
        <v>0</v>
      </c>
      <c r="L5272" s="295">
        <f t="shared" si="1233"/>
        <v>0</v>
      </c>
      <c r="M5272" s="12" t="str">
        <f t="shared" si="1226"/>
        <v/>
      </c>
      <c r="N5272" s="13"/>
    </row>
    <row r="5273" spans="1:14" hidden="1">
      <c r="A5273" s="23">
        <v>40</v>
      </c>
      <c r="B5273" s="292"/>
      <c r="C5273" s="293">
        <v>1013</v>
      </c>
      <c r="D5273" s="294" t="s">
        <v>197</v>
      </c>
      <c r="E5273" s="295">
        <f t="shared" si="1232"/>
        <v>0</v>
      </c>
      <c r="F5273" s="158">
        <v>0</v>
      </c>
      <c r="G5273" s="159">
        <v>0</v>
      </c>
      <c r="H5273" s="1408">
        <v>0</v>
      </c>
      <c r="I5273" s="158">
        <v>0</v>
      </c>
      <c r="J5273" s="159">
        <v>0</v>
      </c>
      <c r="K5273" s="1408">
        <v>0</v>
      </c>
      <c r="L5273" s="295">
        <f t="shared" si="1233"/>
        <v>0</v>
      </c>
      <c r="M5273" s="12" t="str">
        <f t="shared" si="1226"/>
        <v/>
      </c>
      <c r="N5273" s="13"/>
    </row>
    <row r="5274" spans="1:14" hidden="1">
      <c r="A5274" s="23">
        <v>45</v>
      </c>
      <c r="B5274" s="292"/>
      <c r="C5274" s="293">
        <v>1014</v>
      </c>
      <c r="D5274" s="294" t="s">
        <v>198</v>
      </c>
      <c r="E5274" s="295">
        <f t="shared" si="1232"/>
        <v>0</v>
      </c>
      <c r="F5274" s="158">
        <v>0</v>
      </c>
      <c r="G5274" s="159">
        <v>0</v>
      </c>
      <c r="H5274" s="1408">
        <v>0</v>
      </c>
      <c r="I5274" s="158">
        <v>0</v>
      </c>
      <c r="J5274" s="159">
        <v>0</v>
      </c>
      <c r="K5274" s="1408">
        <v>0</v>
      </c>
      <c r="L5274" s="295">
        <f t="shared" si="1233"/>
        <v>0</v>
      </c>
      <c r="M5274" s="12" t="str">
        <f t="shared" si="1226"/>
        <v/>
      </c>
      <c r="N5274" s="13"/>
    </row>
    <row r="5275" spans="1:14" hidden="1">
      <c r="A5275" s="23">
        <v>50</v>
      </c>
      <c r="B5275" s="292"/>
      <c r="C5275" s="293">
        <v>1015</v>
      </c>
      <c r="D5275" s="294" t="s">
        <v>199</v>
      </c>
      <c r="E5275" s="295">
        <f t="shared" si="1232"/>
        <v>0</v>
      </c>
      <c r="F5275" s="158">
        <v>0</v>
      </c>
      <c r="G5275" s="159">
        <v>0</v>
      </c>
      <c r="H5275" s="1408">
        <v>0</v>
      </c>
      <c r="I5275" s="158">
        <v>0</v>
      </c>
      <c r="J5275" s="159">
        <v>0</v>
      </c>
      <c r="K5275" s="1408">
        <v>0</v>
      </c>
      <c r="L5275" s="295">
        <f t="shared" si="1233"/>
        <v>0</v>
      </c>
      <c r="M5275" s="12" t="str">
        <f t="shared" si="1226"/>
        <v/>
      </c>
      <c r="N5275" s="13"/>
    </row>
    <row r="5276" spans="1:14" hidden="1">
      <c r="A5276" s="23">
        <v>55</v>
      </c>
      <c r="B5276" s="292"/>
      <c r="C5276" s="312">
        <v>1016</v>
      </c>
      <c r="D5276" s="313" t="s">
        <v>200</v>
      </c>
      <c r="E5276" s="314">
        <f t="shared" si="1232"/>
        <v>0</v>
      </c>
      <c r="F5276" s="164">
        <v>0</v>
      </c>
      <c r="G5276" s="165">
        <v>0</v>
      </c>
      <c r="H5276" s="1407">
        <v>0</v>
      </c>
      <c r="I5276" s="164">
        <v>0</v>
      </c>
      <c r="J5276" s="165">
        <v>0</v>
      </c>
      <c r="K5276" s="1407">
        <v>0</v>
      </c>
      <c r="L5276" s="314">
        <f t="shared" si="1233"/>
        <v>0</v>
      </c>
      <c r="M5276" s="12" t="str">
        <f t="shared" si="1226"/>
        <v/>
      </c>
      <c r="N5276" s="13"/>
    </row>
    <row r="5277" spans="1:14" hidden="1">
      <c r="A5277" s="23">
        <v>60</v>
      </c>
      <c r="B5277" s="278"/>
      <c r="C5277" s="318">
        <v>1020</v>
      </c>
      <c r="D5277" s="319" t="s">
        <v>201</v>
      </c>
      <c r="E5277" s="320">
        <f t="shared" si="1232"/>
        <v>0</v>
      </c>
      <c r="F5277" s="450">
        <v>0</v>
      </c>
      <c r="G5277" s="451">
        <v>0</v>
      </c>
      <c r="H5277" s="1416">
        <v>0</v>
      </c>
      <c r="I5277" s="450">
        <v>0</v>
      </c>
      <c r="J5277" s="451">
        <v>0</v>
      </c>
      <c r="K5277" s="1416">
        <v>0</v>
      </c>
      <c r="L5277" s="320">
        <f t="shared" si="1233"/>
        <v>0</v>
      </c>
      <c r="M5277" s="12" t="str">
        <f t="shared" si="1226"/>
        <v/>
      </c>
      <c r="N5277" s="13"/>
    </row>
    <row r="5278" spans="1:14" hidden="1">
      <c r="A5278" s="22">
        <v>65</v>
      </c>
      <c r="B5278" s="292"/>
      <c r="C5278" s="324">
        <v>1030</v>
      </c>
      <c r="D5278" s="325" t="s">
        <v>202</v>
      </c>
      <c r="E5278" s="326">
        <f t="shared" si="1232"/>
        <v>0</v>
      </c>
      <c r="F5278" s="445">
        <v>0</v>
      </c>
      <c r="G5278" s="446">
        <v>0</v>
      </c>
      <c r="H5278" s="1413">
        <v>0</v>
      </c>
      <c r="I5278" s="445">
        <v>0</v>
      </c>
      <c r="J5278" s="446">
        <v>0</v>
      </c>
      <c r="K5278" s="1413">
        <v>0</v>
      </c>
      <c r="L5278" s="326">
        <f t="shared" si="1233"/>
        <v>0</v>
      </c>
      <c r="M5278" s="12" t="str">
        <f t="shared" si="1226"/>
        <v/>
      </c>
      <c r="N5278" s="13"/>
    </row>
    <row r="5279" spans="1:14" hidden="1">
      <c r="A5279" s="23">
        <v>70</v>
      </c>
      <c r="B5279" s="292"/>
      <c r="C5279" s="318">
        <v>1051</v>
      </c>
      <c r="D5279" s="331" t="s">
        <v>203</v>
      </c>
      <c r="E5279" s="320">
        <f t="shared" si="1232"/>
        <v>0</v>
      </c>
      <c r="F5279" s="450">
        <v>0</v>
      </c>
      <c r="G5279" s="451">
        <v>0</v>
      </c>
      <c r="H5279" s="1416">
        <v>0</v>
      </c>
      <c r="I5279" s="450">
        <v>0</v>
      </c>
      <c r="J5279" s="451">
        <v>0</v>
      </c>
      <c r="K5279" s="1416">
        <v>0</v>
      </c>
      <c r="L5279" s="320">
        <f t="shared" si="1233"/>
        <v>0</v>
      </c>
      <c r="M5279" s="12" t="str">
        <f t="shared" si="1226"/>
        <v/>
      </c>
      <c r="N5279" s="13"/>
    </row>
    <row r="5280" spans="1:14" hidden="1">
      <c r="A5280" s="23">
        <v>75</v>
      </c>
      <c r="B5280" s="292"/>
      <c r="C5280" s="293">
        <v>1052</v>
      </c>
      <c r="D5280" s="294" t="s">
        <v>204</v>
      </c>
      <c r="E5280" s="295">
        <f t="shared" si="1232"/>
        <v>0</v>
      </c>
      <c r="F5280" s="158">
        <v>0</v>
      </c>
      <c r="G5280" s="159"/>
      <c r="H5280" s="1408"/>
      <c r="I5280" s="158">
        <v>0</v>
      </c>
      <c r="J5280" s="159"/>
      <c r="K5280" s="1408"/>
      <c r="L5280" s="295">
        <f t="shared" si="1233"/>
        <v>0</v>
      </c>
      <c r="M5280" s="12" t="str">
        <f t="shared" si="1226"/>
        <v/>
      </c>
      <c r="N5280" s="13"/>
    </row>
    <row r="5281" spans="1:14" hidden="1">
      <c r="A5281" s="23">
        <v>80</v>
      </c>
      <c r="B5281" s="292"/>
      <c r="C5281" s="324">
        <v>1053</v>
      </c>
      <c r="D5281" s="325" t="s">
        <v>858</v>
      </c>
      <c r="E5281" s="326">
        <f t="shared" si="1232"/>
        <v>0</v>
      </c>
      <c r="F5281" s="445"/>
      <c r="G5281" s="446"/>
      <c r="H5281" s="1413"/>
      <c r="I5281" s="445"/>
      <c r="J5281" s="446"/>
      <c r="K5281" s="1413"/>
      <c r="L5281" s="326">
        <f t="shared" si="1233"/>
        <v>0</v>
      </c>
      <c r="M5281" s="12" t="str">
        <f t="shared" si="1226"/>
        <v/>
      </c>
      <c r="N5281" s="13"/>
    </row>
    <row r="5282" spans="1:14" hidden="1">
      <c r="A5282" s="23">
        <v>80</v>
      </c>
      <c r="B5282" s="292"/>
      <c r="C5282" s="318">
        <v>1062</v>
      </c>
      <c r="D5282" s="319" t="s">
        <v>205</v>
      </c>
      <c r="E5282" s="320">
        <f t="shared" si="1232"/>
        <v>0</v>
      </c>
      <c r="F5282" s="450">
        <v>0</v>
      </c>
      <c r="G5282" s="451">
        <v>0</v>
      </c>
      <c r="H5282" s="1416">
        <v>0</v>
      </c>
      <c r="I5282" s="450">
        <v>0</v>
      </c>
      <c r="J5282" s="451">
        <v>0</v>
      </c>
      <c r="K5282" s="1416">
        <v>0</v>
      </c>
      <c r="L5282" s="320">
        <f t="shared" si="1233"/>
        <v>0</v>
      </c>
      <c r="M5282" s="12" t="str">
        <f t="shared" si="1226"/>
        <v/>
      </c>
      <c r="N5282" s="13"/>
    </row>
    <row r="5283" spans="1:14" hidden="1">
      <c r="A5283" s="23">
        <v>85</v>
      </c>
      <c r="B5283" s="292"/>
      <c r="C5283" s="324">
        <v>1063</v>
      </c>
      <c r="D5283" s="332" t="s">
        <v>786</v>
      </c>
      <c r="E5283" s="326">
        <f t="shared" si="1232"/>
        <v>0</v>
      </c>
      <c r="F5283" s="445">
        <v>0</v>
      </c>
      <c r="G5283" s="446">
        <v>0</v>
      </c>
      <c r="H5283" s="1413">
        <v>0</v>
      </c>
      <c r="I5283" s="445">
        <v>0</v>
      </c>
      <c r="J5283" s="446">
        <v>0</v>
      </c>
      <c r="K5283" s="1413">
        <v>0</v>
      </c>
      <c r="L5283" s="326">
        <f t="shared" si="1233"/>
        <v>0</v>
      </c>
      <c r="M5283" s="12" t="str">
        <f t="shared" si="1226"/>
        <v/>
      </c>
      <c r="N5283" s="13"/>
    </row>
    <row r="5284" spans="1:14" hidden="1">
      <c r="A5284" s="23">
        <v>90</v>
      </c>
      <c r="B5284" s="292"/>
      <c r="C5284" s="333">
        <v>1069</v>
      </c>
      <c r="D5284" s="334" t="s">
        <v>206</v>
      </c>
      <c r="E5284" s="335">
        <f t="shared" si="1232"/>
        <v>0</v>
      </c>
      <c r="F5284" s="589">
        <v>0</v>
      </c>
      <c r="G5284" s="590">
        <v>0</v>
      </c>
      <c r="H5284" s="1415">
        <v>0</v>
      </c>
      <c r="I5284" s="589">
        <v>0</v>
      </c>
      <c r="J5284" s="590">
        <v>0</v>
      </c>
      <c r="K5284" s="1415">
        <v>0</v>
      </c>
      <c r="L5284" s="335">
        <f t="shared" si="1233"/>
        <v>0</v>
      </c>
      <c r="M5284" s="12" t="str">
        <f t="shared" si="1226"/>
        <v/>
      </c>
      <c r="N5284" s="13"/>
    </row>
    <row r="5285" spans="1:14" hidden="1">
      <c r="A5285" s="23">
        <v>90</v>
      </c>
      <c r="B5285" s="278"/>
      <c r="C5285" s="318">
        <v>1091</v>
      </c>
      <c r="D5285" s="331" t="s">
        <v>894</v>
      </c>
      <c r="E5285" s="320">
        <f t="shared" si="1232"/>
        <v>0</v>
      </c>
      <c r="F5285" s="450">
        <v>0</v>
      </c>
      <c r="G5285" s="451">
        <v>0</v>
      </c>
      <c r="H5285" s="1416">
        <v>0</v>
      </c>
      <c r="I5285" s="450">
        <v>0</v>
      </c>
      <c r="J5285" s="451">
        <v>0</v>
      </c>
      <c r="K5285" s="1416">
        <v>0</v>
      </c>
      <c r="L5285" s="320">
        <f t="shared" si="1233"/>
        <v>0</v>
      </c>
      <c r="M5285" s="12" t="str">
        <f t="shared" si="1226"/>
        <v/>
      </c>
      <c r="N5285" s="13"/>
    </row>
    <row r="5286" spans="1:14" hidden="1">
      <c r="A5286" s="22">
        <v>115</v>
      </c>
      <c r="B5286" s="292"/>
      <c r="C5286" s="293">
        <v>1092</v>
      </c>
      <c r="D5286" s="294" t="s">
        <v>298</v>
      </c>
      <c r="E5286" s="295">
        <f t="shared" si="1232"/>
        <v>0</v>
      </c>
      <c r="F5286" s="158">
        <v>0</v>
      </c>
      <c r="G5286" s="159">
        <v>0</v>
      </c>
      <c r="H5286" s="1408">
        <v>0</v>
      </c>
      <c r="I5286" s="158">
        <v>0</v>
      </c>
      <c r="J5286" s="159">
        <v>0</v>
      </c>
      <c r="K5286" s="1408">
        <v>0</v>
      </c>
      <c r="L5286" s="295">
        <f t="shared" si="1233"/>
        <v>0</v>
      </c>
      <c r="M5286" s="12" t="str">
        <f t="shared" si="1226"/>
        <v/>
      </c>
      <c r="N5286" s="13"/>
    </row>
    <row r="5287" spans="1:14" hidden="1">
      <c r="A5287" s="22">
        <v>125</v>
      </c>
      <c r="B5287" s="292"/>
      <c r="C5287" s="285">
        <v>1098</v>
      </c>
      <c r="D5287" s="339" t="s">
        <v>207</v>
      </c>
      <c r="E5287" s="287">
        <f t="shared" si="1232"/>
        <v>0</v>
      </c>
      <c r="F5287" s="173">
        <v>0</v>
      </c>
      <c r="G5287" s="174">
        <v>0</v>
      </c>
      <c r="H5287" s="1409">
        <v>0</v>
      </c>
      <c r="I5287" s="173">
        <v>0</v>
      </c>
      <c r="J5287" s="174">
        <v>0</v>
      </c>
      <c r="K5287" s="1409">
        <v>0</v>
      </c>
      <c r="L5287" s="287">
        <f t="shared" si="1233"/>
        <v>0</v>
      </c>
      <c r="M5287" s="12" t="str">
        <f t="shared" si="1226"/>
        <v/>
      </c>
      <c r="N5287" s="13"/>
    </row>
    <row r="5288" spans="1:14" hidden="1">
      <c r="A5288" s="23">
        <v>130</v>
      </c>
      <c r="B5288" s="272">
        <v>1900</v>
      </c>
      <c r="C5288" s="1845" t="s">
        <v>265</v>
      </c>
      <c r="D5288" s="1846"/>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895</v>
      </c>
      <c r="E5289" s="281">
        <f>F5289+G5289+H5289</f>
        <v>0</v>
      </c>
      <c r="F5289" s="152">
        <v>0</v>
      </c>
      <c r="G5289" s="153">
        <v>0</v>
      </c>
      <c r="H5289" s="1406">
        <v>0</v>
      </c>
      <c r="I5289" s="152">
        <v>0</v>
      </c>
      <c r="J5289" s="153">
        <v>0</v>
      </c>
      <c r="K5289" s="1406">
        <v>0</v>
      </c>
      <c r="L5289" s="281">
        <f>I5289+J5289+K5289</f>
        <v>0</v>
      </c>
      <c r="M5289" s="12" t="str">
        <f t="shared" si="1226"/>
        <v/>
      </c>
      <c r="N5289" s="13"/>
    </row>
    <row r="5290" spans="1:14" hidden="1">
      <c r="A5290" s="23">
        <v>140</v>
      </c>
      <c r="B5290" s="341"/>
      <c r="C5290" s="293">
        <v>1981</v>
      </c>
      <c r="D5290" s="342" t="s">
        <v>896</v>
      </c>
      <c r="E5290" s="295">
        <f>F5290+G5290+H5290</f>
        <v>0</v>
      </c>
      <c r="F5290" s="158">
        <v>0</v>
      </c>
      <c r="G5290" s="159">
        <v>0</v>
      </c>
      <c r="H5290" s="1408">
        <v>0</v>
      </c>
      <c r="I5290" s="158">
        <v>0</v>
      </c>
      <c r="J5290" s="159">
        <v>0</v>
      </c>
      <c r="K5290" s="1408">
        <v>0</v>
      </c>
      <c r="L5290" s="295">
        <f>I5290+J5290+K5290</f>
        <v>0</v>
      </c>
      <c r="M5290" s="12" t="str">
        <f t="shared" si="1226"/>
        <v/>
      </c>
      <c r="N5290" s="13"/>
    </row>
    <row r="5291" spans="1:14" hidden="1">
      <c r="A5291" s="23">
        <v>145</v>
      </c>
      <c r="B5291" s="292"/>
      <c r="C5291" s="285">
        <v>1991</v>
      </c>
      <c r="D5291" s="343" t="s">
        <v>897</v>
      </c>
      <c r="E5291" s="287">
        <f>F5291+G5291+H5291</f>
        <v>0</v>
      </c>
      <c r="F5291" s="173"/>
      <c r="G5291" s="174">
        <v>0</v>
      </c>
      <c r="H5291" s="1409">
        <v>0</v>
      </c>
      <c r="I5291" s="173"/>
      <c r="J5291" s="174">
        <v>0</v>
      </c>
      <c r="K5291" s="1409">
        <v>0</v>
      </c>
      <c r="L5291" s="287">
        <f>I5291+J5291+K5291</f>
        <v>0</v>
      </c>
      <c r="M5291" s="12" t="str">
        <f t="shared" si="1226"/>
        <v/>
      </c>
      <c r="N5291" s="13"/>
    </row>
    <row r="5292" spans="1:14" hidden="1">
      <c r="A5292" s="23">
        <v>150</v>
      </c>
      <c r="B5292" s="272">
        <v>2100</v>
      </c>
      <c r="C5292" s="1845" t="s">
        <v>707</v>
      </c>
      <c r="D5292" s="1846"/>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v>0</v>
      </c>
      <c r="G5293" s="153">
        <v>0</v>
      </c>
      <c r="H5293" s="1406">
        <v>0</v>
      </c>
      <c r="I5293" s="152">
        <v>0</v>
      </c>
      <c r="J5293" s="153">
        <v>0</v>
      </c>
      <c r="K5293" s="1406">
        <v>0</v>
      </c>
      <c r="L5293" s="281">
        <f>I5293+J5293+K5293</f>
        <v>0</v>
      </c>
      <c r="M5293" s="12" t="str">
        <f t="shared" si="1226"/>
        <v/>
      </c>
      <c r="N5293" s="13"/>
    </row>
    <row r="5294" spans="1:14" hidden="1">
      <c r="A5294" s="23">
        <v>160</v>
      </c>
      <c r="B5294" s="341"/>
      <c r="C5294" s="293">
        <v>2120</v>
      </c>
      <c r="D5294" s="300" t="s">
        <v>209</v>
      </c>
      <c r="E5294" s="295">
        <f>F5294+G5294+H5294</f>
        <v>0</v>
      </c>
      <c r="F5294" s="158">
        <v>0</v>
      </c>
      <c r="G5294" s="159">
        <v>0</v>
      </c>
      <c r="H5294" s="1408">
        <v>0</v>
      </c>
      <c r="I5294" s="158">
        <v>0</v>
      </c>
      <c r="J5294" s="159">
        <v>0</v>
      </c>
      <c r="K5294" s="1408">
        <v>0</v>
      </c>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v>0</v>
      </c>
      <c r="G5297" s="174">
        <v>0</v>
      </c>
      <c r="H5297" s="1409">
        <v>0</v>
      </c>
      <c r="I5297" s="173">
        <v>0</v>
      </c>
      <c r="J5297" s="174">
        <v>0</v>
      </c>
      <c r="K5297" s="1409">
        <v>0</v>
      </c>
      <c r="L5297" s="287">
        <f>I5297+J5297+K5297</f>
        <v>0</v>
      </c>
      <c r="M5297" s="12" t="str">
        <f t="shared" si="1226"/>
        <v/>
      </c>
      <c r="N5297" s="13"/>
    </row>
    <row r="5298" spans="1:14" hidden="1">
      <c r="A5298" s="23">
        <v>185</v>
      </c>
      <c r="B5298" s="272">
        <v>2200</v>
      </c>
      <c r="C5298" s="1845" t="s">
        <v>213</v>
      </c>
      <c r="D5298" s="1846"/>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299</v>
      </c>
      <c r="E5299" s="281">
        <f>F5299+G5299+H5299</f>
        <v>0</v>
      </c>
      <c r="F5299" s="152">
        <v>0</v>
      </c>
      <c r="G5299" s="153">
        <v>0</v>
      </c>
      <c r="H5299" s="1406">
        <v>0</v>
      </c>
      <c r="I5299" s="152">
        <v>0</v>
      </c>
      <c r="J5299" s="153">
        <v>0</v>
      </c>
      <c r="K5299" s="1406">
        <v>0</v>
      </c>
      <c r="L5299" s="281">
        <f>I5299+J5299+K5299</f>
        <v>0</v>
      </c>
      <c r="M5299" s="12" t="str">
        <f t="shared" si="1226"/>
        <v/>
      </c>
      <c r="N5299" s="13"/>
    </row>
    <row r="5300" spans="1:14" hidden="1">
      <c r="A5300" s="23">
        <v>200</v>
      </c>
      <c r="B5300" s="292"/>
      <c r="C5300" s="285">
        <v>2224</v>
      </c>
      <c r="D5300" s="286" t="s">
        <v>214</v>
      </c>
      <c r="E5300" s="287">
        <f>F5300+G5300+H5300</f>
        <v>0</v>
      </c>
      <c r="F5300" s="173">
        <v>0</v>
      </c>
      <c r="G5300" s="174">
        <v>0</v>
      </c>
      <c r="H5300" s="1409">
        <v>0</v>
      </c>
      <c r="I5300" s="173">
        <v>0</v>
      </c>
      <c r="J5300" s="174">
        <v>0</v>
      </c>
      <c r="K5300" s="1409">
        <v>0</v>
      </c>
      <c r="L5300" s="287">
        <f>I5300+J5300+K5300</f>
        <v>0</v>
      </c>
      <c r="M5300" s="12" t="str">
        <f t="shared" si="1226"/>
        <v/>
      </c>
      <c r="N5300" s="13"/>
    </row>
    <row r="5301" spans="1:14" hidden="1">
      <c r="A5301" s="23">
        <v>200</v>
      </c>
      <c r="B5301" s="272">
        <v>2500</v>
      </c>
      <c r="C5301" s="1845" t="s">
        <v>215</v>
      </c>
      <c r="D5301" s="1846"/>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849" t="s">
        <v>216</v>
      </c>
      <c r="D5302" s="1850"/>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849" t="s">
        <v>217</v>
      </c>
      <c r="D5303" s="1850"/>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849" t="s">
        <v>1643</v>
      </c>
      <c r="D5304" s="1850"/>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2078</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2079</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2080</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845" t="s">
        <v>218</v>
      </c>
      <c r="D5308" s="1846"/>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1935</v>
      </c>
      <c r="E5309" s="281">
        <f>F5309+G5309+H5309</f>
        <v>0</v>
      </c>
      <c r="F5309" s="152">
        <v>0</v>
      </c>
      <c r="G5309" s="153"/>
      <c r="H5309" s="1406"/>
      <c r="I5309" s="152">
        <v>0</v>
      </c>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1954</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v>0</v>
      </c>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1985</v>
      </c>
      <c r="D5317" s="1759"/>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701</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2081</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1996</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845" t="s">
        <v>227</v>
      </c>
      <c r="D5323" s="1846"/>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845" t="s">
        <v>228</v>
      </c>
      <c r="D5324" s="1846"/>
      <c r="E5324" s="310">
        <f t="shared" si="1243"/>
        <v>0</v>
      </c>
      <c r="F5324" s="1410">
        <v>0</v>
      </c>
      <c r="G5324" s="1411">
        <v>0</v>
      </c>
      <c r="H5324" s="1412">
        <v>0</v>
      </c>
      <c r="I5324" s="1410">
        <v>0</v>
      </c>
      <c r="J5324" s="1411">
        <v>0</v>
      </c>
      <c r="K5324" s="1412">
        <v>0</v>
      </c>
      <c r="L5324" s="310">
        <f t="shared" si="1244"/>
        <v>0</v>
      </c>
      <c r="M5324" s="12" t="str">
        <f t="shared" si="1242"/>
        <v/>
      </c>
      <c r="N5324" s="13"/>
    </row>
    <row r="5325" spans="1:14" hidden="1">
      <c r="A5325" s="22">
        <v>350</v>
      </c>
      <c r="B5325" s="272">
        <v>4100</v>
      </c>
      <c r="C5325" s="1845" t="s">
        <v>229</v>
      </c>
      <c r="D5325" s="1846"/>
      <c r="E5325" s="310">
        <f t="shared" si="1243"/>
        <v>0</v>
      </c>
      <c r="F5325" s="1459">
        <v>0</v>
      </c>
      <c r="G5325" s="1459">
        <v>0</v>
      </c>
      <c r="H5325" s="1460">
        <v>0</v>
      </c>
      <c r="I5325" s="1606">
        <v>0</v>
      </c>
      <c r="J5325" s="1459">
        <v>0</v>
      </c>
      <c r="K5325" s="1459">
        <v>0</v>
      </c>
      <c r="L5325" s="310">
        <f t="shared" si="1244"/>
        <v>0</v>
      </c>
      <c r="M5325" s="12" t="str">
        <f t="shared" si="1242"/>
        <v/>
      </c>
      <c r="N5325" s="13"/>
    </row>
    <row r="5326" spans="1:14" hidden="1">
      <c r="A5326" s="23">
        <v>355</v>
      </c>
      <c r="B5326" s="272">
        <v>4200</v>
      </c>
      <c r="C5326" s="1845" t="s">
        <v>230</v>
      </c>
      <c r="D5326" s="1846"/>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v>0</v>
      </c>
      <c r="G5329" s="159">
        <v>0</v>
      </c>
      <c r="H5329" s="1408">
        <v>0</v>
      </c>
      <c r="I5329" s="158">
        <v>0</v>
      </c>
      <c r="J5329" s="159">
        <v>0</v>
      </c>
      <c r="K5329" s="1408">
        <v>0</v>
      </c>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v>0</v>
      </c>
      <c r="G5332" s="174">
        <v>0</v>
      </c>
      <c r="H5332" s="1409">
        <v>0</v>
      </c>
      <c r="I5332" s="173">
        <v>0</v>
      </c>
      <c r="J5332" s="174">
        <v>0</v>
      </c>
      <c r="K5332" s="1409">
        <v>0</v>
      </c>
      <c r="L5332" s="287">
        <f t="shared" si="1247"/>
        <v>0</v>
      </c>
      <c r="M5332" s="12" t="str">
        <f t="shared" si="1242"/>
        <v/>
      </c>
      <c r="N5332" s="13"/>
    </row>
    <row r="5333" spans="1:14" hidden="1">
      <c r="A5333" s="23">
        <v>395</v>
      </c>
      <c r="B5333" s="272">
        <v>4300</v>
      </c>
      <c r="C5333" s="1845" t="s">
        <v>1644</v>
      </c>
      <c r="D5333" s="1846"/>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v>0</v>
      </c>
      <c r="G5334" s="153">
        <v>0</v>
      </c>
      <c r="H5334" s="1406">
        <v>0</v>
      </c>
      <c r="I5334" s="152">
        <v>0</v>
      </c>
      <c r="J5334" s="153">
        <v>0</v>
      </c>
      <c r="K5334" s="1406">
        <v>0</v>
      </c>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845" t="s">
        <v>1641</v>
      </c>
      <c r="D5337" s="1846"/>
      <c r="E5337" s="310">
        <f t="shared" si="1249"/>
        <v>0</v>
      </c>
      <c r="F5337" s="1410">
        <v>0</v>
      </c>
      <c r="G5337" s="1411">
        <v>0</v>
      </c>
      <c r="H5337" s="1412">
        <v>0</v>
      </c>
      <c r="I5337" s="1410">
        <v>0</v>
      </c>
      <c r="J5337" s="1411">
        <v>0</v>
      </c>
      <c r="K5337" s="1412">
        <v>0</v>
      </c>
      <c r="L5337" s="310">
        <f t="shared" si="1250"/>
        <v>0</v>
      </c>
      <c r="M5337" s="12" t="str">
        <f t="shared" si="1242"/>
        <v/>
      </c>
      <c r="N5337" s="13"/>
    </row>
    <row r="5338" spans="1:14" hidden="1">
      <c r="A5338" s="14">
        <v>401</v>
      </c>
      <c r="B5338" s="272">
        <v>4500</v>
      </c>
      <c r="C5338" s="1845" t="s">
        <v>1642</v>
      </c>
      <c r="D5338" s="1846"/>
      <c r="E5338" s="310">
        <f t="shared" si="1249"/>
        <v>0</v>
      </c>
      <c r="F5338" s="1410">
        <v>0</v>
      </c>
      <c r="G5338" s="1411">
        <v>0</v>
      </c>
      <c r="H5338" s="1412">
        <v>0</v>
      </c>
      <c r="I5338" s="1410">
        <v>0</v>
      </c>
      <c r="J5338" s="1411">
        <v>0</v>
      </c>
      <c r="K5338" s="1412">
        <v>0</v>
      </c>
      <c r="L5338" s="310">
        <f t="shared" si="1250"/>
        <v>0</v>
      </c>
      <c r="M5338" s="12" t="str">
        <f t="shared" si="1242"/>
        <v/>
      </c>
      <c r="N5338" s="13"/>
    </row>
    <row r="5339" spans="1:14" hidden="1">
      <c r="A5339" s="40">
        <v>404</v>
      </c>
      <c r="B5339" s="272">
        <v>4600</v>
      </c>
      <c r="C5339" s="1849" t="s">
        <v>240</v>
      </c>
      <c r="D5339" s="1850"/>
      <c r="E5339" s="310">
        <f t="shared" si="1249"/>
        <v>0</v>
      </c>
      <c r="F5339" s="1410">
        <v>0</v>
      </c>
      <c r="G5339" s="1411">
        <v>0</v>
      </c>
      <c r="H5339" s="1412">
        <v>0</v>
      </c>
      <c r="I5339" s="1410">
        <v>0</v>
      </c>
      <c r="J5339" s="1411">
        <v>0</v>
      </c>
      <c r="K5339" s="1412">
        <v>0</v>
      </c>
      <c r="L5339" s="310">
        <f t="shared" si="1250"/>
        <v>0</v>
      </c>
      <c r="M5339" s="12" t="str">
        <f t="shared" si="1242"/>
        <v/>
      </c>
      <c r="N5339" s="13"/>
    </row>
    <row r="5340" spans="1:14" hidden="1">
      <c r="A5340" s="40">
        <v>404</v>
      </c>
      <c r="B5340" s="272">
        <v>4900</v>
      </c>
      <c r="C5340" s="1845" t="s">
        <v>266</v>
      </c>
      <c r="D5340" s="1846"/>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267</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268</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843" t="s">
        <v>241</v>
      </c>
      <c r="D5343" s="1844"/>
      <c r="E5343" s="310">
        <f>F5343+G5343+H5343</f>
        <v>0</v>
      </c>
      <c r="F5343" s="1410">
        <v>0</v>
      </c>
      <c r="G5343" s="1411">
        <v>0</v>
      </c>
      <c r="H5343" s="1412">
        <v>0</v>
      </c>
      <c r="I5343" s="1410">
        <v>0</v>
      </c>
      <c r="J5343" s="1411">
        <v>0</v>
      </c>
      <c r="K5343" s="1412">
        <v>0</v>
      </c>
      <c r="L5343" s="310">
        <f>I5343+J5343+K5343</f>
        <v>0</v>
      </c>
      <c r="M5343" s="12" t="str">
        <f t="shared" si="1242"/>
        <v/>
      </c>
      <c r="N5343" s="13"/>
    </row>
    <row r="5344" spans="1:14" hidden="1">
      <c r="A5344" s="23">
        <v>500</v>
      </c>
      <c r="B5344" s="365">
        <v>5200</v>
      </c>
      <c r="C5344" s="1843" t="s">
        <v>242</v>
      </c>
      <c r="D5344" s="1844"/>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v>0</v>
      </c>
      <c r="G5345" s="153">
        <v>0</v>
      </c>
      <c r="H5345" s="1406">
        <v>0</v>
      </c>
      <c r="I5345" s="152">
        <v>0</v>
      </c>
      <c r="J5345" s="153">
        <v>0</v>
      </c>
      <c r="K5345" s="1406">
        <v>0</v>
      </c>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v>0</v>
      </c>
      <c r="G5346" s="159">
        <v>0</v>
      </c>
      <c r="H5346" s="1408">
        <v>0</v>
      </c>
      <c r="I5346" s="158">
        <v>0</v>
      </c>
      <c r="J5346" s="159">
        <v>0</v>
      </c>
      <c r="K5346" s="1408">
        <v>0</v>
      </c>
      <c r="L5346" s="295">
        <f t="shared" si="1254"/>
        <v>0</v>
      </c>
      <c r="M5346" s="12" t="str">
        <f t="shared" si="1242"/>
        <v/>
      </c>
      <c r="N5346" s="13"/>
    </row>
    <row r="5347" spans="1:14" hidden="1">
      <c r="A5347" s="23">
        <v>515</v>
      </c>
      <c r="B5347" s="366"/>
      <c r="C5347" s="369">
        <v>5203</v>
      </c>
      <c r="D5347" s="370" t="s">
        <v>608</v>
      </c>
      <c r="E5347" s="295">
        <f t="shared" si="1253"/>
        <v>0</v>
      </c>
      <c r="F5347" s="158">
        <v>0</v>
      </c>
      <c r="G5347" s="159">
        <v>0</v>
      </c>
      <c r="H5347" s="1408">
        <v>0</v>
      </c>
      <c r="I5347" s="158">
        <v>0</v>
      </c>
      <c r="J5347" s="159">
        <v>0</v>
      </c>
      <c r="K5347" s="1408">
        <v>0</v>
      </c>
      <c r="L5347" s="295">
        <f t="shared" si="1254"/>
        <v>0</v>
      </c>
      <c r="M5347" s="12" t="str">
        <f t="shared" si="1242"/>
        <v/>
      </c>
      <c r="N5347" s="13"/>
    </row>
    <row r="5348" spans="1:14" hidden="1">
      <c r="A5348" s="23">
        <v>520</v>
      </c>
      <c r="B5348" s="366"/>
      <c r="C5348" s="369">
        <v>5204</v>
      </c>
      <c r="D5348" s="370" t="s">
        <v>609</v>
      </c>
      <c r="E5348" s="295">
        <f t="shared" si="1253"/>
        <v>0</v>
      </c>
      <c r="F5348" s="158">
        <v>0</v>
      </c>
      <c r="G5348" s="159">
        <v>0</v>
      </c>
      <c r="H5348" s="1408">
        <v>0</v>
      </c>
      <c r="I5348" s="158">
        <v>0</v>
      </c>
      <c r="J5348" s="159">
        <v>0</v>
      </c>
      <c r="K5348" s="1408">
        <v>0</v>
      </c>
      <c r="L5348" s="295">
        <f t="shared" si="1254"/>
        <v>0</v>
      </c>
      <c r="M5348" s="12" t="str">
        <f t="shared" si="1242"/>
        <v/>
      </c>
      <c r="N5348" s="13"/>
    </row>
    <row r="5349" spans="1:14" hidden="1">
      <c r="A5349" s="23">
        <v>525</v>
      </c>
      <c r="B5349" s="366"/>
      <c r="C5349" s="369">
        <v>5205</v>
      </c>
      <c r="D5349" s="370" t="s">
        <v>610</v>
      </c>
      <c r="E5349" s="295">
        <f t="shared" si="1253"/>
        <v>0</v>
      </c>
      <c r="F5349" s="158">
        <v>0</v>
      </c>
      <c r="G5349" s="159">
        <v>0</v>
      </c>
      <c r="H5349" s="1408">
        <v>0</v>
      </c>
      <c r="I5349" s="158">
        <v>0</v>
      </c>
      <c r="J5349" s="159">
        <v>0</v>
      </c>
      <c r="K5349" s="1408">
        <v>0</v>
      </c>
      <c r="L5349" s="295">
        <f t="shared" si="1254"/>
        <v>0</v>
      </c>
      <c r="M5349" s="12" t="str">
        <f t="shared" si="1242"/>
        <v/>
      </c>
      <c r="N5349" s="13"/>
    </row>
    <row r="5350" spans="1:14" hidden="1">
      <c r="A5350" s="22">
        <v>635</v>
      </c>
      <c r="B5350" s="366"/>
      <c r="C5350" s="369">
        <v>5206</v>
      </c>
      <c r="D5350" s="370" t="s">
        <v>611</v>
      </c>
      <c r="E5350" s="295">
        <f t="shared" si="1253"/>
        <v>0</v>
      </c>
      <c r="F5350" s="158">
        <v>0</v>
      </c>
      <c r="G5350" s="159">
        <v>0</v>
      </c>
      <c r="H5350" s="1408">
        <v>0</v>
      </c>
      <c r="I5350" s="158">
        <v>0</v>
      </c>
      <c r="J5350" s="159">
        <v>0</v>
      </c>
      <c r="K5350" s="1408">
        <v>0</v>
      </c>
      <c r="L5350" s="295">
        <f t="shared" si="1254"/>
        <v>0</v>
      </c>
      <c r="M5350" s="12" t="str">
        <f t="shared" si="1242"/>
        <v/>
      </c>
      <c r="N5350" s="13"/>
    </row>
    <row r="5351" spans="1:14" hidden="1">
      <c r="A5351" s="23">
        <v>640</v>
      </c>
      <c r="B5351" s="366"/>
      <c r="C5351" s="371">
        <v>5219</v>
      </c>
      <c r="D5351" s="372" t="s">
        <v>612</v>
      </c>
      <c r="E5351" s="287">
        <f t="shared" si="1253"/>
        <v>0</v>
      </c>
      <c r="F5351" s="173">
        <v>0</v>
      </c>
      <c r="G5351" s="174">
        <v>0</v>
      </c>
      <c r="H5351" s="1409">
        <v>0</v>
      </c>
      <c r="I5351" s="173">
        <v>0</v>
      </c>
      <c r="J5351" s="174">
        <v>0</v>
      </c>
      <c r="K5351" s="1409">
        <v>0</v>
      </c>
      <c r="L5351" s="287">
        <f t="shared" si="1254"/>
        <v>0</v>
      </c>
      <c r="M5351" s="12" t="str">
        <f t="shared" si="1242"/>
        <v/>
      </c>
      <c r="N5351" s="13"/>
    </row>
    <row r="5352" spans="1:14" hidden="1">
      <c r="A5352" s="23">
        <v>645</v>
      </c>
      <c r="B5352" s="365">
        <v>5300</v>
      </c>
      <c r="C5352" s="1843" t="s">
        <v>613</v>
      </c>
      <c r="D5352" s="1844"/>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300</v>
      </c>
      <c r="E5353" s="281">
        <f>F5353+G5353+H5353</f>
        <v>0</v>
      </c>
      <c r="F5353" s="152">
        <v>0</v>
      </c>
      <c r="G5353" s="153">
        <v>0</v>
      </c>
      <c r="H5353" s="1406">
        <v>0</v>
      </c>
      <c r="I5353" s="152">
        <v>0</v>
      </c>
      <c r="J5353" s="153">
        <v>0</v>
      </c>
      <c r="K5353" s="1406">
        <v>0</v>
      </c>
      <c r="L5353" s="281">
        <f>I5353+J5353+K5353</f>
        <v>0</v>
      </c>
      <c r="M5353" s="12" t="str">
        <f t="shared" si="1242"/>
        <v/>
      </c>
      <c r="N5353" s="13"/>
    </row>
    <row r="5354" spans="1:14" hidden="1">
      <c r="A5354" s="22">
        <v>655</v>
      </c>
      <c r="B5354" s="366"/>
      <c r="C5354" s="371">
        <v>5309</v>
      </c>
      <c r="D5354" s="372" t="s">
        <v>614</v>
      </c>
      <c r="E5354" s="287">
        <f>F5354+G5354+H5354</f>
        <v>0</v>
      </c>
      <c r="F5354" s="173">
        <v>0</v>
      </c>
      <c r="G5354" s="174">
        <v>0</v>
      </c>
      <c r="H5354" s="1409">
        <v>0</v>
      </c>
      <c r="I5354" s="173">
        <v>0</v>
      </c>
      <c r="J5354" s="174">
        <v>0</v>
      </c>
      <c r="K5354" s="1409">
        <v>0</v>
      </c>
      <c r="L5354" s="287">
        <f>I5354+J5354+K5354</f>
        <v>0</v>
      </c>
      <c r="M5354" s="12" t="str">
        <f t="shared" si="1242"/>
        <v/>
      </c>
      <c r="N5354" s="13"/>
    </row>
    <row r="5355" spans="1:14" hidden="1">
      <c r="A5355" s="22">
        <v>665</v>
      </c>
      <c r="B5355" s="365">
        <v>5400</v>
      </c>
      <c r="C5355" s="1843" t="s">
        <v>671</v>
      </c>
      <c r="D5355" s="1844"/>
      <c r="E5355" s="310">
        <f>F5355+G5355+H5355</f>
        <v>0</v>
      </c>
      <c r="F5355" s="1410"/>
      <c r="G5355" s="1411">
        <v>0</v>
      </c>
      <c r="H5355" s="1412">
        <v>0</v>
      </c>
      <c r="I5355" s="1410">
        <v>0</v>
      </c>
      <c r="J5355" s="1411"/>
      <c r="K5355" s="1412">
        <v>0</v>
      </c>
      <c r="L5355" s="310">
        <f>I5355+J5355+K5355</f>
        <v>0</v>
      </c>
      <c r="M5355" s="12" t="str">
        <f t="shared" si="1242"/>
        <v/>
      </c>
      <c r="N5355" s="13"/>
    </row>
    <row r="5356" spans="1:14" hidden="1">
      <c r="A5356" s="22">
        <v>675</v>
      </c>
      <c r="B5356" s="272">
        <v>5500</v>
      </c>
      <c r="C5356" s="1845" t="s">
        <v>672</v>
      </c>
      <c r="D5356" s="1846"/>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673</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674</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675</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676</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847" t="s">
        <v>898</v>
      </c>
      <c r="D5361" s="1848"/>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677</v>
      </c>
      <c r="E5362" s="281">
        <f>F5362+G5362+H5362</f>
        <v>0</v>
      </c>
      <c r="F5362" s="1459">
        <v>0</v>
      </c>
      <c r="G5362" s="1459">
        <v>0</v>
      </c>
      <c r="H5362" s="1460">
        <v>0</v>
      </c>
      <c r="I5362" s="1606">
        <v>0</v>
      </c>
      <c r="J5362" s="1459">
        <v>0</v>
      </c>
      <c r="K5362" s="1459">
        <v>0</v>
      </c>
      <c r="L5362" s="281">
        <f>I5362+J5362+K5362</f>
        <v>0</v>
      </c>
      <c r="M5362" s="12" t="str">
        <f t="shared" si="1242"/>
        <v/>
      </c>
      <c r="N5362" s="13"/>
    </row>
    <row r="5363" spans="1:14" hidden="1">
      <c r="A5363" s="23">
        <v>720</v>
      </c>
      <c r="B5363" s="366"/>
      <c r="C5363" s="373">
        <v>5702</v>
      </c>
      <c r="D5363" s="374" t="s">
        <v>678</v>
      </c>
      <c r="E5363" s="314">
        <f>F5363+G5363+H5363</f>
        <v>0</v>
      </c>
      <c r="F5363" s="1459">
        <v>0</v>
      </c>
      <c r="G5363" s="1459">
        <v>0</v>
      </c>
      <c r="H5363" s="1460">
        <v>0</v>
      </c>
      <c r="I5363" s="1606">
        <v>0</v>
      </c>
      <c r="J5363" s="1459">
        <v>0</v>
      </c>
      <c r="K5363" s="1459">
        <v>0</v>
      </c>
      <c r="L5363" s="314">
        <f>I5363+J5363+K5363</f>
        <v>0</v>
      </c>
      <c r="M5363" s="12" t="str">
        <f t="shared" si="1242"/>
        <v/>
      </c>
      <c r="N5363" s="13"/>
    </row>
    <row r="5364" spans="1:14" hidden="1">
      <c r="A5364" s="23">
        <v>725</v>
      </c>
      <c r="B5364" s="292"/>
      <c r="C5364" s="375">
        <v>4071</v>
      </c>
      <c r="D5364" s="376" t="s">
        <v>679</v>
      </c>
      <c r="E5364" s="377">
        <f>F5364+G5364+H5364</f>
        <v>0</v>
      </c>
      <c r="F5364" s="1459">
        <v>0</v>
      </c>
      <c r="G5364" s="1459">
        <v>0</v>
      </c>
      <c r="H5364" s="1460">
        <v>0</v>
      </c>
      <c r="I5364" s="1606">
        <v>0</v>
      </c>
      <c r="J5364" s="1459">
        <v>0</v>
      </c>
      <c r="K5364" s="1459">
        <v>0</v>
      </c>
      <c r="L5364" s="377">
        <f>I5364+J5364+K5364</f>
        <v>0</v>
      </c>
      <c r="M5364" s="12" t="str">
        <f t="shared" si="1242"/>
        <v/>
      </c>
      <c r="N5364" s="13"/>
    </row>
    <row r="5365" spans="1:14" hidden="1">
      <c r="A5365" s="23">
        <v>730</v>
      </c>
      <c r="B5365" s="571"/>
      <c r="C5365" s="1841" t="s">
        <v>680</v>
      </c>
      <c r="D5365" s="1842"/>
      <c r="E5365" s="1426"/>
      <c r="F5365" s="1426"/>
      <c r="G5365" s="1426"/>
      <c r="H5365" s="1426"/>
      <c r="I5365" s="1426"/>
      <c r="J5365" s="1426"/>
      <c r="K5365" s="1426"/>
      <c r="L5365" s="1427"/>
      <c r="M5365" s="12" t="str">
        <f t="shared" si="1242"/>
        <v/>
      </c>
      <c r="N5365" s="13"/>
    </row>
    <row r="5366" spans="1:14" hidden="1">
      <c r="A5366" s="23">
        <v>735</v>
      </c>
      <c r="B5366" s="381">
        <v>98</v>
      </c>
      <c r="C5366" s="1841" t="s">
        <v>680</v>
      </c>
      <c r="D5366" s="1842"/>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6</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hidden="1" thickBot="1">
      <c r="A5370" s="23">
        <v>755</v>
      </c>
      <c r="B5370" s="1451"/>
      <c r="C5370" s="393" t="s">
        <v>726</v>
      </c>
      <c r="D5370" s="1420">
        <f>+B5370</f>
        <v>0</v>
      </c>
      <c r="E5370" s="395">
        <f t="shared" ref="E5370:L5370" si="1257">SUM(E5252,E5255,E5261,E5269,E5270,E5288,E5292,E5298,E5301,E5302,E5303,E5304,E5308,E5317,E5323,E5324,E5325,E5326,E5333,E5337,E5338,E5339,E5340,E5343,E5344,E5352,E5355,E5356,E5361)+E5366</f>
        <v>0</v>
      </c>
      <c r="F5370" s="396">
        <f t="shared" si="1257"/>
        <v>0</v>
      </c>
      <c r="G5370" s="397">
        <f t="shared" si="1257"/>
        <v>0</v>
      </c>
      <c r="H5370" s="398">
        <f t="shared" si="1257"/>
        <v>0</v>
      </c>
      <c r="I5370" s="396">
        <f t="shared" si="1257"/>
        <v>0</v>
      </c>
      <c r="J5370" s="397">
        <f t="shared" si="1257"/>
        <v>0</v>
      </c>
      <c r="K5370" s="398">
        <f t="shared" si="1257"/>
        <v>0</v>
      </c>
      <c r="L5370" s="395">
        <f t="shared" si="1257"/>
        <v>0</v>
      </c>
      <c r="M5370" s="1652" t="str">
        <f t="shared" si="1242"/>
        <v/>
      </c>
      <c r="N5370" s="65"/>
    </row>
    <row r="5371" spans="1:14" ht="18.75" hidden="1">
      <c r="A5371" s="23">
        <v>760</v>
      </c>
      <c r="B5371" s="79" t="s">
        <v>120</v>
      </c>
      <c r="C5371" s="1"/>
      <c r="L5371" s="6"/>
      <c r="M5371" s="1652" t="str">
        <f>(IF($E5370&lt;&gt;0,$M$2,IF($L5370&lt;&gt;0,$M$2,"")))</f>
        <v/>
      </c>
      <c r="N5371" s="65"/>
    </row>
    <row r="5372" spans="1:14" ht="18.75" hidden="1">
      <c r="A5372" s="22">
        <v>765</v>
      </c>
      <c r="B5372" s="1355"/>
      <c r="C5372" s="1355"/>
      <c r="D5372" s="1356"/>
      <c r="E5372" s="1355"/>
      <c r="F5372" s="1355"/>
      <c r="G5372" s="1355"/>
      <c r="H5372" s="1355"/>
      <c r="I5372" s="1355"/>
      <c r="J5372" s="1355"/>
      <c r="K5372" s="1355"/>
      <c r="L5372" s="1357"/>
      <c r="M5372" s="1652" t="str">
        <f>(IF($E5370&lt;&gt;0,$M$2,IF($L5370&lt;&gt;0,$M$2,"")))</f>
        <v/>
      </c>
      <c r="N5372" s="65"/>
    </row>
    <row r="5373" spans="1:14" ht="18.75" hidden="1">
      <c r="A5373" s="22">
        <v>775</v>
      </c>
      <c r="B5373" s="65"/>
      <c r="C5373" s="65"/>
      <c r="D5373" s="65"/>
      <c r="E5373" s="65"/>
      <c r="F5373" s="65"/>
      <c r="G5373" s="65"/>
      <c r="H5373" s="65"/>
      <c r="I5373" s="65"/>
      <c r="J5373" s="65"/>
      <c r="K5373" s="65"/>
      <c r="L5373" s="77"/>
      <c r="M5373" s="74" t="str">
        <f>(IF(E5370&lt;&gt;0,$G$2,IF(L5370&lt;&gt;0,$G$2,"")))</f>
        <v/>
      </c>
      <c r="N5373" s="65"/>
    </row>
    <row r="5374" spans="1:14" hidden="1">
      <c r="A5374" s="23">
        <v>780</v>
      </c>
      <c r="B5374" s="6"/>
      <c r="C5374" s="6"/>
      <c r="D5374" s="517"/>
      <c r="E5374" s="38"/>
      <c r="F5374" s="38"/>
      <c r="G5374" s="38"/>
      <c r="H5374" s="38"/>
      <c r="I5374" s="38"/>
      <c r="J5374" s="38"/>
      <c r="K5374" s="38"/>
      <c r="L5374" s="38"/>
      <c r="M5374" s="7" t="str">
        <f>(IF($E5510&lt;&gt;0,$M$2,IF($L5510&lt;&gt;0,$M$2,"")))</f>
        <v/>
      </c>
    </row>
    <row r="5375" spans="1:14" hidden="1">
      <c r="A5375" s="23">
        <v>785</v>
      </c>
      <c r="B5375" s="6"/>
      <c r="C5375" s="1353"/>
      <c r="D5375" s="1354"/>
      <c r="E5375" s="38"/>
      <c r="F5375" s="38"/>
      <c r="G5375" s="38"/>
      <c r="H5375" s="38"/>
      <c r="I5375" s="38"/>
      <c r="J5375" s="38"/>
      <c r="K5375" s="38"/>
      <c r="L5375" s="38"/>
      <c r="M5375" s="7" t="str">
        <f>(IF($E5510&lt;&gt;0,$M$2,IF($L5510&lt;&gt;0,$M$2,"")))</f>
        <v/>
      </c>
    </row>
    <row r="5376" spans="1:14" hidden="1">
      <c r="A5376" s="23">
        <v>790</v>
      </c>
      <c r="B5376" s="1865" t="str">
        <f>$B$7</f>
        <v>ОТЧЕТНИ ДАННИ ПО ЕБК ЗА ИЗПЪЛНЕНИЕТО НА БЮДЖЕТА</v>
      </c>
      <c r="C5376" s="1866"/>
      <c r="D5376" s="1866"/>
      <c r="E5376" s="242"/>
      <c r="F5376" s="242"/>
      <c r="G5376" s="237"/>
      <c r="H5376" s="237"/>
      <c r="I5376" s="237"/>
      <c r="J5376" s="237"/>
      <c r="K5376" s="237"/>
      <c r="L5376" s="237"/>
      <c r="M5376" s="7" t="str">
        <f>(IF($E5510&lt;&gt;0,$M$2,IF($L5510&lt;&gt;0,$M$2,"")))</f>
        <v/>
      </c>
    </row>
    <row r="5377" spans="1:14" hidden="1">
      <c r="A5377" s="23">
        <v>795</v>
      </c>
      <c r="B5377" s="228"/>
      <c r="C5377" s="391"/>
      <c r="D5377" s="400"/>
      <c r="E5377" s="406" t="s">
        <v>457</v>
      </c>
      <c r="F5377" s="406" t="s">
        <v>819</v>
      </c>
      <c r="G5377" s="237"/>
      <c r="H5377" s="1350" t="s">
        <v>1234</v>
      </c>
      <c r="I5377" s="1351"/>
      <c r="J5377" s="1352"/>
      <c r="K5377" s="237"/>
      <c r="L5377" s="237"/>
      <c r="M5377" s="7" t="str">
        <f>(IF($E5510&lt;&gt;0,$M$2,IF($L5510&lt;&gt;0,$M$2,"")))</f>
        <v/>
      </c>
    </row>
    <row r="5378" spans="1:14" ht="18.75" hidden="1">
      <c r="A5378" s="22">
        <v>805</v>
      </c>
      <c r="B5378" s="1867" t="str">
        <f>$B$9</f>
        <v>ДГ Радост Каблешково</v>
      </c>
      <c r="C5378" s="1868"/>
      <c r="D5378" s="1869"/>
      <c r="E5378" s="115">
        <f>$E$9</f>
        <v>45658</v>
      </c>
      <c r="F5378" s="226">
        <f>$F$9</f>
        <v>45747</v>
      </c>
      <c r="G5378" s="237"/>
      <c r="H5378" s="237"/>
      <c r="I5378" s="237"/>
      <c r="J5378" s="237"/>
      <c r="K5378" s="237"/>
      <c r="L5378" s="237"/>
      <c r="M5378" s="7" t="str">
        <f>(IF($E5510&lt;&gt;0,$M$2,IF($L5510&lt;&gt;0,$M$2,"")))</f>
        <v/>
      </c>
    </row>
    <row r="5379" spans="1:14" hidden="1">
      <c r="A5379" s="23">
        <v>810</v>
      </c>
      <c r="B5379" s="227" t="str">
        <f>$B$10</f>
        <v>(наименование на разпоредителя с бюджет)</v>
      </c>
      <c r="C5379" s="228"/>
      <c r="D5379" s="229"/>
      <c r="E5379" s="237"/>
      <c r="F5379" s="237"/>
      <c r="G5379" s="237"/>
      <c r="H5379" s="237"/>
      <c r="I5379" s="237"/>
      <c r="J5379" s="237"/>
      <c r="K5379" s="237"/>
      <c r="L5379" s="237"/>
      <c r="M5379" s="7" t="str">
        <f>(IF($E5510&lt;&gt;0,$M$2,IF($L5510&lt;&gt;0,$M$2,"")))</f>
        <v/>
      </c>
    </row>
    <row r="5380" spans="1:14" hidden="1">
      <c r="A5380" s="23">
        <v>815</v>
      </c>
      <c r="B5380" s="227"/>
      <c r="C5380" s="228"/>
      <c r="D5380" s="229"/>
      <c r="E5380" s="237"/>
      <c r="F5380" s="237"/>
      <c r="G5380" s="237"/>
      <c r="H5380" s="237"/>
      <c r="I5380" s="237"/>
      <c r="J5380" s="237"/>
      <c r="K5380" s="237"/>
      <c r="L5380" s="237"/>
      <c r="M5380" s="7" t="str">
        <f>(IF($E5510&lt;&gt;0,$M$2,IF($L5510&lt;&gt;0,$M$2,"")))</f>
        <v/>
      </c>
    </row>
    <row r="5381" spans="1:14" ht="19.5" hidden="1">
      <c r="A5381" s="28">
        <v>525</v>
      </c>
      <c r="B5381" s="1870" t="str">
        <f>$B$12</f>
        <v>Поморие</v>
      </c>
      <c r="C5381" s="1871"/>
      <c r="D5381" s="1872"/>
      <c r="E5381" s="410" t="s">
        <v>874</v>
      </c>
      <c r="F5381" s="1348" t="str">
        <f>$F$12</f>
        <v>5207</v>
      </c>
      <c r="G5381" s="237"/>
      <c r="H5381" s="237"/>
      <c r="I5381" s="237"/>
      <c r="J5381" s="237"/>
      <c r="K5381" s="237"/>
      <c r="L5381" s="237"/>
      <c r="M5381" s="7" t="str">
        <f>(IF($E5510&lt;&gt;0,$M$2,IF($L5510&lt;&gt;0,$M$2,"")))</f>
        <v/>
      </c>
    </row>
    <row r="5382" spans="1:14" hidden="1">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t="str">
        <f>(IF($E5510&lt;&gt;0,$M$2,IF($L5510&lt;&gt;0,$M$2,"")))</f>
        <v/>
      </c>
    </row>
    <row r="5383" spans="1:14" ht="19.5" hidden="1">
      <c r="A5383" s="23">
        <v>821</v>
      </c>
      <c r="B5383" s="236"/>
      <c r="C5383" s="237"/>
      <c r="D5383" s="124" t="s">
        <v>875</v>
      </c>
      <c r="E5383" s="238">
        <f>$E$15</f>
        <v>0</v>
      </c>
      <c r="F5383" s="414" t="str">
        <f>$F$15</f>
        <v>БЮДЖЕТ</v>
      </c>
      <c r="G5383" s="218"/>
      <c r="H5383" s="218"/>
      <c r="I5383" s="218"/>
      <c r="J5383" s="218"/>
      <c r="K5383" s="218"/>
      <c r="L5383" s="218"/>
      <c r="M5383" s="7" t="str">
        <f>(IF($E5510&lt;&gt;0,$M$2,IF($L5510&lt;&gt;0,$M$2,"")))</f>
        <v/>
      </c>
    </row>
    <row r="5384" spans="1:14" hidden="1">
      <c r="A5384" s="23">
        <v>822</v>
      </c>
      <c r="B5384" s="228"/>
      <c r="C5384" s="391"/>
      <c r="D5384" s="400"/>
      <c r="E5384" s="237"/>
      <c r="F5384" s="409"/>
      <c r="G5384" s="409"/>
      <c r="H5384" s="409"/>
      <c r="I5384" s="409"/>
      <c r="J5384" s="409"/>
      <c r="K5384" s="409"/>
      <c r="L5384" s="1365" t="s">
        <v>458</v>
      </c>
      <c r="M5384" s="7" t="str">
        <f>(IF($E5510&lt;&gt;0,$M$2,IF($L5510&lt;&gt;0,$M$2,"")))</f>
        <v/>
      </c>
    </row>
    <row r="5385" spans="1:14" ht="24.95" hidden="1" customHeight="1">
      <c r="A5385" s="23">
        <v>823</v>
      </c>
      <c r="B5385" s="247"/>
      <c r="C5385" s="248"/>
      <c r="D5385" s="249" t="s">
        <v>698</v>
      </c>
      <c r="E5385" s="1853" t="str">
        <f>CONCATENATE("Уточнен план ",$C$3)</f>
        <v>Уточнен план 2025</v>
      </c>
      <c r="F5385" s="1854"/>
      <c r="G5385" s="1854"/>
      <c r="H5385" s="1855"/>
      <c r="I5385" s="1856" t="str">
        <f>CONCATENATE("Отчет ",$C$3)</f>
        <v>Отчет 2025</v>
      </c>
      <c r="J5385" s="1857"/>
      <c r="K5385" s="1857"/>
      <c r="L5385" s="1858"/>
      <c r="M5385" s="7" t="str">
        <f>(IF($E5510&lt;&gt;0,$M$2,IF($L5510&lt;&gt;0,$M$2,"")))</f>
        <v/>
      </c>
    </row>
    <row r="5386" spans="1:14" ht="54.95" hidden="1" customHeight="1" thickBot="1">
      <c r="A5386" s="23">
        <v>825</v>
      </c>
      <c r="B5386" s="250" t="s">
        <v>62</v>
      </c>
      <c r="C5386" s="251" t="s">
        <v>459</v>
      </c>
      <c r="D5386" s="252" t="s">
        <v>699</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570" t="str">
        <f>$L$20</f>
        <v>ОТЧЕТ                                    ОБЩО</v>
      </c>
      <c r="M5386" s="7" t="str">
        <f>(IF($E5510&lt;&gt;0,$M$2,IF($L5510&lt;&gt;0,$M$2,"")))</f>
        <v/>
      </c>
    </row>
    <row r="5387" spans="1:14" ht="18.75" hidden="1">
      <c r="A5387" s="23"/>
      <c r="B5387" s="258"/>
      <c r="C5387" s="259"/>
      <c r="D5387" s="260" t="s">
        <v>728</v>
      </c>
      <c r="E5387" s="1442" t="str">
        <f>$E$21</f>
        <v>(1)</v>
      </c>
      <c r="F5387" s="143" t="str">
        <f>$F$21</f>
        <v>(2)</v>
      </c>
      <c r="G5387" s="144" t="str">
        <f>$G$21</f>
        <v>(3)</v>
      </c>
      <c r="H5387" s="145" t="str">
        <f>$H$21</f>
        <v>(4)</v>
      </c>
      <c r="I5387" s="261" t="str">
        <f>$I$21</f>
        <v>(5)</v>
      </c>
      <c r="J5387" s="262" t="str">
        <f>$J$21</f>
        <v>(6)</v>
      </c>
      <c r="K5387" s="263" t="str">
        <f>$K$21</f>
        <v>(7)</v>
      </c>
      <c r="L5387" s="264" t="str">
        <f>$L$21</f>
        <v>(8)</v>
      </c>
      <c r="M5387" s="7" t="str">
        <f>(IF($E5510&lt;&gt;0,$M$2,IF($L5510&lt;&gt;0,$M$2,"")))</f>
        <v/>
      </c>
    </row>
    <row r="5388" spans="1:14" hidden="1">
      <c r="A5388" s="23"/>
      <c r="B5388" s="1439"/>
      <c r="C5388" s="1540" t="e">
        <f>VLOOKUP(D5388,OP_LIST2,2,FALSE)</f>
        <v>#N/A</v>
      </c>
      <c r="D5388" s="1445"/>
      <c r="E5388" s="389"/>
      <c r="F5388" s="1429"/>
      <c r="G5388" s="1430"/>
      <c r="H5388" s="1431"/>
      <c r="I5388" s="1429"/>
      <c r="J5388" s="1430"/>
      <c r="K5388" s="1431"/>
      <c r="L5388" s="1428"/>
      <c r="M5388" s="7" t="str">
        <f>(IF($E5510&lt;&gt;0,$M$2,IF($L5510&lt;&gt;0,$M$2,"")))</f>
        <v/>
      </c>
    </row>
    <row r="5389" spans="1:14" hidden="1">
      <c r="A5389" s="23"/>
      <c r="B5389" s="1608" t="s">
        <v>2003</v>
      </c>
      <c r="C5389" s="1446">
        <f>VLOOKUP(D5390,EBK_DEIN2,2,FALSE)</f>
        <v>6604</v>
      </c>
      <c r="D5389" s="1445" t="s">
        <v>777</v>
      </c>
      <c r="E5389" s="389"/>
      <c r="F5389" s="1432"/>
      <c r="G5389" s="1433"/>
      <c r="H5389" s="1434"/>
      <c r="I5389" s="1432"/>
      <c r="J5389" s="1433"/>
      <c r="K5389" s="1434"/>
      <c r="L5389" s="1428"/>
      <c r="M5389" s="7" t="str">
        <f>(IF($E5510&lt;&gt;0,$M$2,IF($L5510&lt;&gt;0,$M$2,"")))</f>
        <v/>
      </c>
    </row>
    <row r="5390" spans="1:14" hidden="1">
      <c r="A5390" s="23"/>
      <c r="B5390" s="1438"/>
      <c r="C5390" s="1531">
        <f>+C5389</f>
        <v>6604</v>
      </c>
      <c r="D5390" s="1440" t="s">
        <v>576</v>
      </c>
      <c r="E5390" s="389"/>
      <c r="F5390" s="1432"/>
      <c r="G5390" s="1433"/>
      <c r="H5390" s="1434"/>
      <c r="I5390" s="1432"/>
      <c r="J5390" s="1433"/>
      <c r="K5390" s="1434"/>
      <c r="L5390" s="1428"/>
      <c r="M5390" s="7" t="str">
        <f>(IF($E5510&lt;&gt;0,$M$2,IF($L5510&lt;&gt;0,$M$2,"")))</f>
        <v/>
      </c>
    </row>
    <row r="5391" spans="1:14" hidden="1">
      <c r="A5391" s="23"/>
      <c r="B5391" s="1443"/>
      <c r="C5391" s="1441"/>
      <c r="D5391" s="1444" t="s">
        <v>700</v>
      </c>
      <c r="E5391" s="389"/>
      <c r="F5391" s="1435"/>
      <c r="G5391" s="1436"/>
      <c r="H5391" s="1437"/>
      <c r="I5391" s="1435"/>
      <c r="J5391" s="1436"/>
      <c r="K5391" s="1437"/>
      <c r="L5391" s="1428"/>
      <c r="M5391" s="7" t="str">
        <f>(IF($E5510&lt;&gt;0,$M$2,IF($L5510&lt;&gt;0,$M$2,"")))</f>
        <v/>
      </c>
    </row>
    <row r="5392" spans="1:14" hidden="1">
      <c r="A5392" s="23"/>
      <c r="B5392" s="272">
        <v>100</v>
      </c>
      <c r="C5392" s="1859" t="s">
        <v>729</v>
      </c>
      <c r="D5392" s="1860"/>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730</v>
      </c>
      <c r="E5393" s="281">
        <f>F5393+G5393+H5393</f>
        <v>0</v>
      </c>
      <c r="F5393" s="152">
        <v>0</v>
      </c>
      <c r="G5393" s="153">
        <v>0</v>
      </c>
      <c r="H5393" s="1406">
        <v>0</v>
      </c>
      <c r="I5393" s="152">
        <v>0</v>
      </c>
      <c r="J5393" s="153">
        <v>0</v>
      </c>
      <c r="K5393" s="1406">
        <v>0</v>
      </c>
      <c r="L5393" s="281">
        <f>I5393+J5393+K5393</f>
        <v>0</v>
      </c>
      <c r="M5393" s="12" t="str">
        <f t="shared" ref="M5393:M5456" si="1259">(IF($E5393&lt;&gt;0,$M$2,IF($L5393&lt;&gt;0,$M$2,"")))</f>
        <v/>
      </c>
      <c r="N5393" s="13"/>
    </row>
    <row r="5394" spans="1:14" hidden="1">
      <c r="A5394" s="10"/>
      <c r="B5394" s="278"/>
      <c r="C5394" s="285">
        <v>102</v>
      </c>
      <c r="D5394" s="286" t="s">
        <v>731</v>
      </c>
      <c r="E5394" s="287">
        <f>F5394+G5394+H5394</f>
        <v>0</v>
      </c>
      <c r="F5394" s="173">
        <v>0</v>
      </c>
      <c r="G5394" s="174">
        <v>0</v>
      </c>
      <c r="H5394" s="1409">
        <v>0</v>
      </c>
      <c r="I5394" s="173">
        <v>0</v>
      </c>
      <c r="J5394" s="174">
        <v>0</v>
      </c>
      <c r="K5394" s="1409">
        <v>0</v>
      </c>
      <c r="L5394" s="287">
        <f>I5394+J5394+K5394</f>
        <v>0</v>
      </c>
      <c r="M5394" s="12" t="str">
        <f t="shared" si="1259"/>
        <v/>
      </c>
      <c r="N5394" s="13"/>
    </row>
    <row r="5395" spans="1:14" hidden="1">
      <c r="A5395" s="10"/>
      <c r="B5395" s="272">
        <v>200</v>
      </c>
      <c r="C5395" s="1851" t="s">
        <v>732</v>
      </c>
      <c r="D5395" s="1852"/>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733</v>
      </c>
      <c r="E5396" s="281">
        <f>F5396+G5396+H5396</f>
        <v>0</v>
      </c>
      <c r="F5396" s="152">
        <v>0</v>
      </c>
      <c r="G5396" s="153">
        <v>0</v>
      </c>
      <c r="H5396" s="1406">
        <v>0</v>
      </c>
      <c r="I5396" s="152">
        <v>0</v>
      </c>
      <c r="J5396" s="153">
        <v>0</v>
      </c>
      <c r="K5396" s="1406">
        <v>0</v>
      </c>
      <c r="L5396" s="281">
        <f>I5396+J5396+K5396</f>
        <v>0</v>
      </c>
      <c r="M5396" s="12" t="str">
        <f t="shared" si="1259"/>
        <v/>
      </c>
      <c r="N5396" s="13"/>
    </row>
    <row r="5397" spans="1:14" hidden="1">
      <c r="A5397" s="10"/>
      <c r="B5397" s="292"/>
      <c r="C5397" s="293">
        <v>202</v>
      </c>
      <c r="D5397" s="294" t="s">
        <v>734</v>
      </c>
      <c r="E5397" s="295">
        <f>F5397+G5397+H5397</f>
        <v>0</v>
      </c>
      <c r="F5397" s="158">
        <v>0</v>
      </c>
      <c r="G5397" s="159">
        <v>0</v>
      </c>
      <c r="H5397" s="1408">
        <v>0</v>
      </c>
      <c r="I5397" s="158">
        <v>0</v>
      </c>
      <c r="J5397" s="159">
        <v>0</v>
      </c>
      <c r="K5397" s="1408">
        <v>0</v>
      </c>
      <c r="L5397" s="295">
        <f>I5397+J5397+K5397</f>
        <v>0</v>
      </c>
      <c r="M5397" s="12" t="str">
        <f t="shared" si="1259"/>
        <v/>
      </c>
      <c r="N5397" s="13"/>
    </row>
    <row r="5398" spans="1:14" ht="31.5" hidden="1">
      <c r="A5398" s="10"/>
      <c r="B5398" s="299"/>
      <c r="C5398" s="293">
        <v>205</v>
      </c>
      <c r="D5398" s="294" t="s">
        <v>585</v>
      </c>
      <c r="E5398" s="295">
        <f>F5398+G5398+H5398</f>
        <v>0</v>
      </c>
      <c r="F5398" s="158">
        <v>0</v>
      </c>
      <c r="G5398" s="159">
        <v>0</v>
      </c>
      <c r="H5398" s="1408">
        <v>0</v>
      </c>
      <c r="I5398" s="158">
        <v>0</v>
      </c>
      <c r="J5398" s="159">
        <v>0</v>
      </c>
      <c r="K5398" s="1408">
        <v>0</v>
      </c>
      <c r="L5398" s="295">
        <f>I5398+J5398+K5398</f>
        <v>0</v>
      </c>
      <c r="M5398" s="12" t="str">
        <f t="shared" si="1259"/>
        <v/>
      </c>
      <c r="N5398" s="13"/>
    </row>
    <row r="5399" spans="1:14" hidden="1">
      <c r="A5399" s="10"/>
      <c r="B5399" s="299"/>
      <c r="C5399" s="293">
        <v>208</v>
      </c>
      <c r="D5399" s="300" t="s">
        <v>586</v>
      </c>
      <c r="E5399" s="295">
        <f>F5399+G5399+H5399</f>
        <v>0</v>
      </c>
      <c r="F5399" s="158">
        <v>0</v>
      </c>
      <c r="G5399" s="159">
        <v>0</v>
      </c>
      <c r="H5399" s="1408">
        <v>0</v>
      </c>
      <c r="I5399" s="158">
        <v>0</v>
      </c>
      <c r="J5399" s="159">
        <v>0</v>
      </c>
      <c r="K5399" s="1408">
        <v>0</v>
      </c>
      <c r="L5399" s="295">
        <f>I5399+J5399+K5399</f>
        <v>0</v>
      </c>
      <c r="M5399" s="12" t="str">
        <f t="shared" si="1259"/>
        <v/>
      </c>
      <c r="N5399" s="13"/>
    </row>
    <row r="5400" spans="1:14" hidden="1">
      <c r="A5400" s="10"/>
      <c r="B5400" s="291"/>
      <c r="C5400" s="285">
        <v>209</v>
      </c>
      <c r="D5400" s="301" t="s">
        <v>587</v>
      </c>
      <c r="E5400" s="287">
        <f>F5400+G5400+H5400</f>
        <v>0</v>
      </c>
      <c r="F5400" s="173">
        <v>0</v>
      </c>
      <c r="G5400" s="174">
        <v>0</v>
      </c>
      <c r="H5400" s="1409">
        <v>0</v>
      </c>
      <c r="I5400" s="173">
        <v>0</v>
      </c>
      <c r="J5400" s="174">
        <v>0</v>
      </c>
      <c r="K5400" s="1409">
        <v>0</v>
      </c>
      <c r="L5400" s="287">
        <f>I5400+J5400+K5400</f>
        <v>0</v>
      </c>
      <c r="M5400" s="12" t="str">
        <f t="shared" si="1259"/>
        <v/>
      </c>
      <c r="N5400" s="13"/>
    </row>
    <row r="5401" spans="1:14" hidden="1">
      <c r="A5401" s="10"/>
      <c r="B5401" s="272">
        <v>500</v>
      </c>
      <c r="C5401" s="1861" t="s">
        <v>188</v>
      </c>
      <c r="D5401" s="1862"/>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v>0</v>
      </c>
      <c r="G5402" s="153">
        <v>0</v>
      </c>
      <c r="H5402" s="1406">
        <v>0</v>
      </c>
      <c r="I5402" s="152">
        <v>0</v>
      </c>
      <c r="J5402" s="153">
        <v>0</v>
      </c>
      <c r="K5402" s="1406">
        <v>0</v>
      </c>
      <c r="L5402" s="281">
        <f t="shared" ref="L5402:L5409" si="1263">I5402+J5402+K5402</f>
        <v>0</v>
      </c>
      <c r="M5402" s="12" t="str">
        <f t="shared" si="1259"/>
        <v/>
      </c>
      <c r="N5402" s="13"/>
    </row>
    <row r="5403" spans="1:14" hidden="1">
      <c r="A5403" s="10"/>
      <c r="B5403" s="291"/>
      <c r="C5403" s="304">
        <v>552</v>
      </c>
      <c r="D5403" s="305" t="s">
        <v>893</v>
      </c>
      <c r="E5403" s="295">
        <f t="shared" si="1262"/>
        <v>0</v>
      </c>
      <c r="F5403" s="158">
        <v>0</v>
      </c>
      <c r="G5403" s="159">
        <v>0</v>
      </c>
      <c r="H5403" s="1408">
        <v>0</v>
      </c>
      <c r="I5403" s="158">
        <v>0</v>
      </c>
      <c r="J5403" s="159">
        <v>0</v>
      </c>
      <c r="K5403" s="1408">
        <v>0</v>
      </c>
      <c r="L5403" s="295">
        <f t="shared" si="1263"/>
        <v>0</v>
      </c>
      <c r="M5403" s="12" t="str">
        <f t="shared" si="1259"/>
        <v/>
      </c>
      <c r="N5403" s="13"/>
    </row>
    <row r="5404" spans="1:14" hidden="1">
      <c r="A5404" s="10"/>
      <c r="B5404" s="306"/>
      <c r="C5404" s="304">
        <v>558</v>
      </c>
      <c r="D5404" s="307" t="s">
        <v>855</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v>0</v>
      </c>
      <c r="G5405" s="159">
        <v>0</v>
      </c>
      <c r="H5405" s="1408">
        <v>0</v>
      </c>
      <c r="I5405" s="158">
        <v>0</v>
      </c>
      <c r="J5405" s="159">
        <v>0</v>
      </c>
      <c r="K5405" s="1408">
        <v>0</v>
      </c>
      <c r="L5405" s="295">
        <f t="shared" si="1263"/>
        <v>0</v>
      </c>
      <c r="M5405" s="12" t="str">
        <f t="shared" si="1259"/>
        <v/>
      </c>
      <c r="N5405" s="13"/>
    </row>
    <row r="5406" spans="1:14" hidden="1">
      <c r="A5406" s="10"/>
      <c r="B5406" s="306"/>
      <c r="C5406" s="304">
        <v>580</v>
      </c>
      <c r="D5406" s="305" t="s">
        <v>191</v>
      </c>
      <c r="E5406" s="295">
        <f t="shared" si="1262"/>
        <v>0</v>
      </c>
      <c r="F5406" s="158">
        <v>0</v>
      </c>
      <c r="G5406" s="159">
        <v>0</v>
      </c>
      <c r="H5406" s="1408">
        <v>0</v>
      </c>
      <c r="I5406" s="158">
        <v>0</v>
      </c>
      <c r="J5406" s="159">
        <v>0</v>
      </c>
      <c r="K5406" s="1408">
        <v>0</v>
      </c>
      <c r="L5406" s="295">
        <f t="shared" si="1263"/>
        <v>0</v>
      </c>
      <c r="M5406" s="12" t="str">
        <f t="shared" si="1259"/>
        <v/>
      </c>
      <c r="N5406" s="13"/>
    </row>
    <row r="5407" spans="1:14" hidden="1">
      <c r="A5407" s="10"/>
      <c r="B5407" s="291"/>
      <c r="C5407" s="304">
        <v>588</v>
      </c>
      <c r="D5407" s="305" t="s">
        <v>857</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863" t="s">
        <v>193</v>
      </c>
      <c r="D5409" s="1864"/>
      <c r="E5409" s="310">
        <f t="shared" si="1262"/>
        <v>0</v>
      </c>
      <c r="F5409" s="1410"/>
      <c r="G5409" s="1411"/>
      <c r="H5409" s="1412"/>
      <c r="I5409" s="1410"/>
      <c r="J5409" s="1411"/>
      <c r="K5409" s="1412"/>
      <c r="L5409" s="310">
        <f t="shared" si="1263"/>
        <v>0</v>
      </c>
      <c r="M5409" s="12" t="str">
        <f t="shared" si="1259"/>
        <v/>
      </c>
      <c r="N5409" s="13"/>
    </row>
    <row r="5410" spans="1:14" hidden="1">
      <c r="A5410" s="23">
        <v>10</v>
      </c>
      <c r="B5410" s="272">
        <v>1000</v>
      </c>
      <c r="C5410" s="1851" t="s">
        <v>194</v>
      </c>
      <c r="D5410" s="1852"/>
      <c r="E5410" s="310">
        <f t="shared" ref="E5410:L5410" si="1264">SUM(E5411:E5427)</f>
        <v>0</v>
      </c>
      <c r="F5410" s="274">
        <f t="shared" si="1264"/>
        <v>0</v>
      </c>
      <c r="G5410" s="275">
        <f t="shared" si="1264"/>
        <v>0</v>
      </c>
      <c r="H5410" s="276">
        <f>SUM(H5411:H5427)</f>
        <v>0</v>
      </c>
      <c r="I5410" s="274">
        <f t="shared" si="1264"/>
        <v>0</v>
      </c>
      <c r="J5410" s="275">
        <f t="shared" si="1264"/>
        <v>0</v>
      </c>
      <c r="K5410" s="276">
        <f t="shared" si="1264"/>
        <v>0</v>
      </c>
      <c r="L5410" s="310">
        <f t="shared" si="1264"/>
        <v>0</v>
      </c>
      <c r="M5410" s="12" t="str">
        <f t="shared" si="1259"/>
        <v/>
      </c>
      <c r="N5410" s="13"/>
    </row>
    <row r="5411" spans="1:14" hidden="1">
      <c r="A5411" s="23">
        <v>15</v>
      </c>
      <c r="B5411" s="292"/>
      <c r="C5411" s="279">
        <v>1011</v>
      </c>
      <c r="D5411" s="311" t="s">
        <v>195</v>
      </c>
      <c r="E5411" s="281">
        <f t="shared" ref="E5411:E5427" si="1265">F5411+G5411+H5411</f>
        <v>0</v>
      </c>
      <c r="F5411" s="152">
        <v>0</v>
      </c>
      <c r="G5411" s="153">
        <v>0</v>
      </c>
      <c r="H5411" s="1406">
        <v>0</v>
      </c>
      <c r="I5411" s="152">
        <v>0</v>
      </c>
      <c r="J5411" s="153">
        <v>0</v>
      </c>
      <c r="K5411" s="1406">
        <v>0</v>
      </c>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v>0</v>
      </c>
      <c r="G5412" s="159">
        <v>0</v>
      </c>
      <c r="H5412" s="1408">
        <v>0</v>
      </c>
      <c r="I5412" s="158">
        <v>0</v>
      </c>
      <c r="J5412" s="159">
        <v>0</v>
      </c>
      <c r="K5412" s="1408">
        <v>0</v>
      </c>
      <c r="L5412" s="295">
        <f t="shared" si="1266"/>
        <v>0</v>
      </c>
      <c r="M5412" s="12" t="str">
        <f t="shared" si="1259"/>
        <v/>
      </c>
      <c r="N5412" s="13"/>
    </row>
    <row r="5413" spans="1:14" hidden="1">
      <c r="A5413" s="23">
        <v>40</v>
      </c>
      <c r="B5413" s="292"/>
      <c r="C5413" s="293">
        <v>1013</v>
      </c>
      <c r="D5413" s="294" t="s">
        <v>197</v>
      </c>
      <c r="E5413" s="295">
        <f t="shared" si="1265"/>
        <v>0</v>
      </c>
      <c r="F5413" s="158">
        <v>0</v>
      </c>
      <c r="G5413" s="159">
        <v>0</v>
      </c>
      <c r="H5413" s="1408">
        <v>0</v>
      </c>
      <c r="I5413" s="158">
        <v>0</v>
      </c>
      <c r="J5413" s="159">
        <v>0</v>
      </c>
      <c r="K5413" s="1408">
        <v>0</v>
      </c>
      <c r="L5413" s="295">
        <f t="shared" si="1266"/>
        <v>0</v>
      </c>
      <c r="M5413" s="12" t="str">
        <f t="shared" si="1259"/>
        <v/>
      </c>
      <c r="N5413" s="13"/>
    </row>
    <row r="5414" spans="1:14" hidden="1">
      <c r="A5414" s="23">
        <v>45</v>
      </c>
      <c r="B5414" s="292"/>
      <c r="C5414" s="293">
        <v>1014</v>
      </c>
      <c r="D5414" s="294" t="s">
        <v>198</v>
      </c>
      <c r="E5414" s="295">
        <f t="shared" si="1265"/>
        <v>0</v>
      </c>
      <c r="F5414" s="158">
        <v>0</v>
      </c>
      <c r="G5414" s="159">
        <v>0</v>
      </c>
      <c r="H5414" s="1408">
        <v>0</v>
      </c>
      <c r="I5414" s="158">
        <v>0</v>
      </c>
      <c r="J5414" s="159">
        <v>0</v>
      </c>
      <c r="K5414" s="1408">
        <v>0</v>
      </c>
      <c r="L5414" s="295">
        <f t="shared" si="1266"/>
        <v>0</v>
      </c>
      <c r="M5414" s="12" t="str">
        <f t="shared" si="1259"/>
        <v/>
      </c>
      <c r="N5414" s="13"/>
    </row>
    <row r="5415" spans="1:14" hidden="1">
      <c r="A5415" s="23">
        <v>50</v>
      </c>
      <c r="B5415" s="292"/>
      <c r="C5415" s="293">
        <v>1015</v>
      </c>
      <c r="D5415" s="294" t="s">
        <v>199</v>
      </c>
      <c r="E5415" s="295">
        <f t="shared" si="1265"/>
        <v>0</v>
      </c>
      <c r="F5415" s="158">
        <v>0</v>
      </c>
      <c r="G5415" s="159">
        <v>0</v>
      </c>
      <c r="H5415" s="1408">
        <v>0</v>
      </c>
      <c r="I5415" s="158">
        <v>0</v>
      </c>
      <c r="J5415" s="159">
        <v>0</v>
      </c>
      <c r="K5415" s="1408">
        <v>0</v>
      </c>
      <c r="L5415" s="295">
        <f t="shared" si="1266"/>
        <v>0</v>
      </c>
      <c r="M5415" s="12" t="str">
        <f t="shared" si="1259"/>
        <v/>
      </c>
      <c r="N5415" s="13"/>
    </row>
    <row r="5416" spans="1:14" hidden="1">
      <c r="A5416" s="23">
        <v>55</v>
      </c>
      <c r="B5416" s="292"/>
      <c r="C5416" s="312">
        <v>1016</v>
      </c>
      <c r="D5416" s="313" t="s">
        <v>200</v>
      </c>
      <c r="E5416" s="314">
        <f t="shared" si="1265"/>
        <v>0</v>
      </c>
      <c r="F5416" s="164">
        <v>0</v>
      </c>
      <c r="G5416" s="165">
        <v>0</v>
      </c>
      <c r="H5416" s="1407">
        <v>0</v>
      </c>
      <c r="I5416" s="164">
        <v>0</v>
      </c>
      <c r="J5416" s="165">
        <v>0</v>
      </c>
      <c r="K5416" s="1407">
        <v>0</v>
      </c>
      <c r="L5416" s="314">
        <f t="shared" si="1266"/>
        <v>0</v>
      </c>
      <c r="M5416" s="12" t="str">
        <f t="shared" si="1259"/>
        <v/>
      </c>
      <c r="N5416" s="13"/>
    </row>
    <row r="5417" spans="1:14" hidden="1">
      <c r="A5417" s="23">
        <v>60</v>
      </c>
      <c r="B5417" s="278"/>
      <c r="C5417" s="318">
        <v>1020</v>
      </c>
      <c r="D5417" s="319" t="s">
        <v>201</v>
      </c>
      <c r="E5417" s="320">
        <f t="shared" si="1265"/>
        <v>0</v>
      </c>
      <c r="F5417" s="450">
        <v>0</v>
      </c>
      <c r="G5417" s="451">
        <v>0</v>
      </c>
      <c r="H5417" s="1416">
        <v>0</v>
      </c>
      <c r="I5417" s="450">
        <v>0</v>
      </c>
      <c r="J5417" s="451">
        <v>0</v>
      </c>
      <c r="K5417" s="1416">
        <v>0</v>
      </c>
      <c r="L5417" s="320">
        <f t="shared" si="1266"/>
        <v>0</v>
      </c>
      <c r="M5417" s="12" t="str">
        <f t="shared" si="1259"/>
        <v/>
      </c>
      <c r="N5417" s="13"/>
    </row>
    <row r="5418" spans="1:14" hidden="1">
      <c r="A5418" s="22">
        <v>65</v>
      </c>
      <c r="B5418" s="292"/>
      <c r="C5418" s="324">
        <v>1030</v>
      </c>
      <c r="D5418" s="325" t="s">
        <v>202</v>
      </c>
      <c r="E5418" s="326">
        <f t="shared" si="1265"/>
        <v>0</v>
      </c>
      <c r="F5418" s="445">
        <v>0</v>
      </c>
      <c r="G5418" s="446">
        <v>0</v>
      </c>
      <c r="H5418" s="1413">
        <v>0</v>
      </c>
      <c r="I5418" s="445">
        <v>0</v>
      </c>
      <c r="J5418" s="446">
        <v>0</v>
      </c>
      <c r="K5418" s="1413">
        <v>0</v>
      </c>
      <c r="L5418" s="326">
        <f t="shared" si="1266"/>
        <v>0</v>
      </c>
      <c r="M5418" s="12" t="str">
        <f t="shared" si="1259"/>
        <v/>
      </c>
      <c r="N5418" s="13"/>
    </row>
    <row r="5419" spans="1:14" hidden="1">
      <c r="A5419" s="23">
        <v>70</v>
      </c>
      <c r="B5419" s="292"/>
      <c r="C5419" s="318">
        <v>1051</v>
      </c>
      <c r="D5419" s="331" t="s">
        <v>203</v>
      </c>
      <c r="E5419" s="320">
        <f t="shared" si="1265"/>
        <v>0</v>
      </c>
      <c r="F5419" s="450">
        <v>0</v>
      </c>
      <c r="G5419" s="451">
        <v>0</v>
      </c>
      <c r="H5419" s="1416">
        <v>0</v>
      </c>
      <c r="I5419" s="450">
        <v>0</v>
      </c>
      <c r="J5419" s="451">
        <v>0</v>
      </c>
      <c r="K5419" s="1416">
        <v>0</v>
      </c>
      <c r="L5419" s="320">
        <f t="shared" si="1266"/>
        <v>0</v>
      </c>
      <c r="M5419" s="12" t="str">
        <f t="shared" si="1259"/>
        <v/>
      </c>
      <c r="N5419" s="13"/>
    </row>
    <row r="5420" spans="1:14" hidden="1">
      <c r="A5420" s="23">
        <v>75</v>
      </c>
      <c r="B5420" s="292"/>
      <c r="C5420" s="293">
        <v>1052</v>
      </c>
      <c r="D5420" s="294" t="s">
        <v>204</v>
      </c>
      <c r="E5420" s="295">
        <f t="shared" si="1265"/>
        <v>0</v>
      </c>
      <c r="F5420" s="158">
        <v>0</v>
      </c>
      <c r="G5420" s="159"/>
      <c r="H5420" s="1408"/>
      <c r="I5420" s="158">
        <v>0</v>
      </c>
      <c r="J5420" s="159"/>
      <c r="K5420" s="1408"/>
      <c r="L5420" s="295">
        <f t="shared" si="1266"/>
        <v>0</v>
      </c>
      <c r="M5420" s="12" t="str">
        <f t="shared" si="1259"/>
        <v/>
      </c>
      <c r="N5420" s="13"/>
    </row>
    <row r="5421" spans="1:14" hidden="1">
      <c r="A5421" s="23">
        <v>80</v>
      </c>
      <c r="B5421" s="292"/>
      <c r="C5421" s="324">
        <v>1053</v>
      </c>
      <c r="D5421" s="325" t="s">
        <v>858</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v>0</v>
      </c>
      <c r="G5422" s="451">
        <v>0</v>
      </c>
      <c r="H5422" s="1416">
        <v>0</v>
      </c>
      <c r="I5422" s="450">
        <v>0</v>
      </c>
      <c r="J5422" s="451">
        <v>0</v>
      </c>
      <c r="K5422" s="1416">
        <v>0</v>
      </c>
      <c r="L5422" s="320">
        <f t="shared" si="1266"/>
        <v>0</v>
      </c>
      <c r="M5422" s="12" t="str">
        <f t="shared" si="1259"/>
        <v/>
      </c>
      <c r="N5422" s="13"/>
    </row>
    <row r="5423" spans="1:14" hidden="1">
      <c r="A5423" s="23">
        <v>85</v>
      </c>
      <c r="B5423" s="292"/>
      <c r="C5423" s="324">
        <v>1063</v>
      </c>
      <c r="D5423" s="332" t="s">
        <v>786</v>
      </c>
      <c r="E5423" s="326">
        <f t="shared" si="1265"/>
        <v>0</v>
      </c>
      <c r="F5423" s="445">
        <v>0</v>
      </c>
      <c r="G5423" s="446">
        <v>0</v>
      </c>
      <c r="H5423" s="1413">
        <v>0</v>
      </c>
      <c r="I5423" s="445">
        <v>0</v>
      </c>
      <c r="J5423" s="446">
        <v>0</v>
      </c>
      <c r="K5423" s="1413">
        <v>0</v>
      </c>
      <c r="L5423" s="326">
        <f t="shared" si="1266"/>
        <v>0</v>
      </c>
      <c r="M5423" s="12" t="str">
        <f t="shared" si="1259"/>
        <v/>
      </c>
      <c r="N5423" s="13"/>
    </row>
    <row r="5424" spans="1:14" hidden="1">
      <c r="A5424" s="23">
        <v>90</v>
      </c>
      <c r="B5424" s="292"/>
      <c r="C5424" s="333">
        <v>1069</v>
      </c>
      <c r="D5424" s="334" t="s">
        <v>206</v>
      </c>
      <c r="E5424" s="335">
        <f t="shared" si="1265"/>
        <v>0</v>
      </c>
      <c r="F5424" s="589">
        <v>0</v>
      </c>
      <c r="G5424" s="590">
        <v>0</v>
      </c>
      <c r="H5424" s="1415">
        <v>0</v>
      </c>
      <c r="I5424" s="589">
        <v>0</v>
      </c>
      <c r="J5424" s="590">
        <v>0</v>
      </c>
      <c r="K5424" s="1415">
        <v>0</v>
      </c>
      <c r="L5424" s="335">
        <f t="shared" si="1266"/>
        <v>0</v>
      </c>
      <c r="M5424" s="12" t="str">
        <f t="shared" si="1259"/>
        <v/>
      </c>
      <c r="N5424" s="13"/>
    </row>
    <row r="5425" spans="1:14" hidden="1">
      <c r="A5425" s="23">
        <v>90</v>
      </c>
      <c r="B5425" s="278"/>
      <c r="C5425" s="318">
        <v>1091</v>
      </c>
      <c r="D5425" s="331" t="s">
        <v>894</v>
      </c>
      <c r="E5425" s="320">
        <f t="shared" si="1265"/>
        <v>0</v>
      </c>
      <c r="F5425" s="450">
        <v>0</v>
      </c>
      <c r="G5425" s="451">
        <v>0</v>
      </c>
      <c r="H5425" s="1416">
        <v>0</v>
      </c>
      <c r="I5425" s="450">
        <v>0</v>
      </c>
      <c r="J5425" s="451">
        <v>0</v>
      </c>
      <c r="K5425" s="1416">
        <v>0</v>
      </c>
      <c r="L5425" s="320">
        <f t="shared" si="1266"/>
        <v>0</v>
      </c>
      <c r="M5425" s="12" t="str">
        <f t="shared" si="1259"/>
        <v/>
      </c>
      <c r="N5425" s="13"/>
    </row>
    <row r="5426" spans="1:14" hidden="1">
      <c r="A5426" s="22">
        <v>115</v>
      </c>
      <c r="B5426" s="292"/>
      <c r="C5426" s="293">
        <v>1092</v>
      </c>
      <c r="D5426" s="294" t="s">
        <v>298</v>
      </c>
      <c r="E5426" s="295">
        <f t="shared" si="1265"/>
        <v>0</v>
      </c>
      <c r="F5426" s="158">
        <v>0</v>
      </c>
      <c r="G5426" s="159">
        <v>0</v>
      </c>
      <c r="H5426" s="1408">
        <v>0</v>
      </c>
      <c r="I5426" s="158">
        <v>0</v>
      </c>
      <c r="J5426" s="159">
        <v>0</v>
      </c>
      <c r="K5426" s="1408">
        <v>0</v>
      </c>
      <c r="L5426" s="295">
        <f t="shared" si="1266"/>
        <v>0</v>
      </c>
      <c r="M5426" s="12" t="str">
        <f t="shared" si="1259"/>
        <v/>
      </c>
      <c r="N5426" s="13"/>
    </row>
    <row r="5427" spans="1:14" hidden="1">
      <c r="A5427" s="22">
        <v>125</v>
      </c>
      <c r="B5427" s="292"/>
      <c r="C5427" s="285">
        <v>1098</v>
      </c>
      <c r="D5427" s="339" t="s">
        <v>207</v>
      </c>
      <c r="E5427" s="287">
        <f t="shared" si="1265"/>
        <v>0</v>
      </c>
      <c r="F5427" s="173">
        <v>0</v>
      </c>
      <c r="G5427" s="174">
        <v>0</v>
      </c>
      <c r="H5427" s="1409">
        <v>0</v>
      </c>
      <c r="I5427" s="173">
        <v>0</v>
      </c>
      <c r="J5427" s="174">
        <v>0</v>
      </c>
      <c r="K5427" s="1409">
        <v>0</v>
      </c>
      <c r="L5427" s="287">
        <f t="shared" si="1266"/>
        <v>0</v>
      </c>
      <c r="M5427" s="12" t="str">
        <f t="shared" si="1259"/>
        <v/>
      </c>
      <c r="N5427" s="13"/>
    </row>
    <row r="5428" spans="1:14" hidden="1">
      <c r="A5428" s="23">
        <v>130</v>
      </c>
      <c r="B5428" s="272">
        <v>1900</v>
      </c>
      <c r="C5428" s="1845" t="s">
        <v>265</v>
      </c>
      <c r="D5428" s="1846"/>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895</v>
      </c>
      <c r="E5429" s="281">
        <f>F5429+G5429+H5429</f>
        <v>0</v>
      </c>
      <c r="F5429" s="152">
        <v>0</v>
      </c>
      <c r="G5429" s="153">
        <v>0</v>
      </c>
      <c r="H5429" s="1406">
        <v>0</v>
      </c>
      <c r="I5429" s="152">
        <v>0</v>
      </c>
      <c r="J5429" s="153">
        <v>0</v>
      </c>
      <c r="K5429" s="1406">
        <v>0</v>
      </c>
      <c r="L5429" s="281">
        <f>I5429+J5429+K5429</f>
        <v>0</v>
      </c>
      <c r="M5429" s="12" t="str">
        <f t="shared" si="1259"/>
        <v/>
      </c>
      <c r="N5429" s="13"/>
    </row>
    <row r="5430" spans="1:14" hidden="1">
      <c r="A5430" s="23">
        <v>140</v>
      </c>
      <c r="B5430" s="341"/>
      <c r="C5430" s="293">
        <v>1981</v>
      </c>
      <c r="D5430" s="342" t="s">
        <v>896</v>
      </c>
      <c r="E5430" s="295">
        <f>F5430+G5430+H5430</f>
        <v>0</v>
      </c>
      <c r="F5430" s="158">
        <v>0</v>
      </c>
      <c r="G5430" s="159">
        <v>0</v>
      </c>
      <c r="H5430" s="1408">
        <v>0</v>
      </c>
      <c r="I5430" s="158">
        <v>0</v>
      </c>
      <c r="J5430" s="159">
        <v>0</v>
      </c>
      <c r="K5430" s="1408">
        <v>0</v>
      </c>
      <c r="L5430" s="295">
        <f>I5430+J5430+K5430</f>
        <v>0</v>
      </c>
      <c r="M5430" s="12" t="str">
        <f t="shared" si="1259"/>
        <v/>
      </c>
      <c r="N5430" s="13"/>
    </row>
    <row r="5431" spans="1:14" hidden="1">
      <c r="A5431" s="23">
        <v>145</v>
      </c>
      <c r="B5431" s="292"/>
      <c r="C5431" s="285">
        <v>1991</v>
      </c>
      <c r="D5431" s="343" t="s">
        <v>897</v>
      </c>
      <c r="E5431" s="287">
        <f>F5431+G5431+H5431</f>
        <v>0</v>
      </c>
      <c r="F5431" s="173"/>
      <c r="G5431" s="174">
        <v>0</v>
      </c>
      <c r="H5431" s="1409">
        <v>0</v>
      </c>
      <c r="I5431" s="173"/>
      <c r="J5431" s="174">
        <v>0</v>
      </c>
      <c r="K5431" s="1409">
        <v>0</v>
      </c>
      <c r="L5431" s="287">
        <f>I5431+J5431+K5431</f>
        <v>0</v>
      </c>
      <c r="M5431" s="12" t="str">
        <f t="shared" si="1259"/>
        <v/>
      </c>
      <c r="N5431" s="13"/>
    </row>
    <row r="5432" spans="1:14" hidden="1">
      <c r="A5432" s="23">
        <v>150</v>
      </c>
      <c r="B5432" s="272">
        <v>2100</v>
      </c>
      <c r="C5432" s="1845" t="s">
        <v>707</v>
      </c>
      <c r="D5432" s="1846"/>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v>0</v>
      </c>
      <c r="G5433" s="153">
        <v>0</v>
      </c>
      <c r="H5433" s="1406">
        <v>0</v>
      </c>
      <c r="I5433" s="152">
        <v>0</v>
      </c>
      <c r="J5433" s="153">
        <v>0</v>
      </c>
      <c r="K5433" s="1406">
        <v>0</v>
      </c>
      <c r="L5433" s="281">
        <f>I5433+J5433+K5433</f>
        <v>0</v>
      </c>
      <c r="M5433" s="12" t="str">
        <f t="shared" si="1259"/>
        <v/>
      </c>
      <c r="N5433" s="13"/>
    </row>
    <row r="5434" spans="1:14" hidden="1">
      <c r="A5434" s="23">
        <v>160</v>
      </c>
      <c r="B5434" s="341"/>
      <c r="C5434" s="293">
        <v>2120</v>
      </c>
      <c r="D5434" s="300" t="s">
        <v>209</v>
      </c>
      <c r="E5434" s="295">
        <f>F5434+G5434+H5434</f>
        <v>0</v>
      </c>
      <c r="F5434" s="158">
        <v>0</v>
      </c>
      <c r="G5434" s="159">
        <v>0</v>
      </c>
      <c r="H5434" s="1408">
        <v>0</v>
      </c>
      <c r="I5434" s="158">
        <v>0</v>
      </c>
      <c r="J5434" s="159">
        <v>0</v>
      </c>
      <c r="K5434" s="1408">
        <v>0</v>
      </c>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v>0</v>
      </c>
      <c r="G5437" s="174">
        <v>0</v>
      </c>
      <c r="H5437" s="1409">
        <v>0</v>
      </c>
      <c r="I5437" s="173">
        <v>0</v>
      </c>
      <c r="J5437" s="174">
        <v>0</v>
      </c>
      <c r="K5437" s="1409">
        <v>0</v>
      </c>
      <c r="L5437" s="287">
        <f>I5437+J5437+K5437</f>
        <v>0</v>
      </c>
      <c r="M5437" s="12" t="str">
        <f t="shared" si="1259"/>
        <v/>
      </c>
      <c r="N5437" s="13"/>
    </row>
    <row r="5438" spans="1:14" hidden="1">
      <c r="A5438" s="23">
        <v>185</v>
      </c>
      <c r="B5438" s="272">
        <v>2200</v>
      </c>
      <c r="C5438" s="1845" t="s">
        <v>213</v>
      </c>
      <c r="D5438" s="1846"/>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299</v>
      </c>
      <c r="E5439" s="281">
        <f>F5439+G5439+H5439</f>
        <v>0</v>
      </c>
      <c r="F5439" s="152">
        <v>0</v>
      </c>
      <c r="G5439" s="153">
        <v>0</v>
      </c>
      <c r="H5439" s="1406">
        <v>0</v>
      </c>
      <c r="I5439" s="152">
        <v>0</v>
      </c>
      <c r="J5439" s="153">
        <v>0</v>
      </c>
      <c r="K5439" s="1406">
        <v>0</v>
      </c>
      <c r="L5439" s="281">
        <f>I5439+J5439+K5439</f>
        <v>0</v>
      </c>
      <c r="M5439" s="12" t="str">
        <f t="shared" si="1259"/>
        <v/>
      </c>
      <c r="N5439" s="13"/>
    </row>
    <row r="5440" spans="1:14" hidden="1">
      <c r="A5440" s="23">
        <v>200</v>
      </c>
      <c r="B5440" s="292"/>
      <c r="C5440" s="285">
        <v>2224</v>
      </c>
      <c r="D5440" s="286" t="s">
        <v>214</v>
      </c>
      <c r="E5440" s="287">
        <f>F5440+G5440+H5440</f>
        <v>0</v>
      </c>
      <c r="F5440" s="173">
        <v>0</v>
      </c>
      <c r="G5440" s="174">
        <v>0</v>
      </c>
      <c r="H5440" s="1409">
        <v>0</v>
      </c>
      <c r="I5440" s="173">
        <v>0</v>
      </c>
      <c r="J5440" s="174">
        <v>0</v>
      </c>
      <c r="K5440" s="1409">
        <v>0</v>
      </c>
      <c r="L5440" s="287">
        <f>I5440+J5440+K5440</f>
        <v>0</v>
      </c>
      <c r="M5440" s="12" t="str">
        <f t="shared" si="1259"/>
        <v/>
      </c>
      <c r="N5440" s="13"/>
    </row>
    <row r="5441" spans="1:14" hidden="1">
      <c r="A5441" s="23">
        <v>200</v>
      </c>
      <c r="B5441" s="272">
        <v>2500</v>
      </c>
      <c r="C5441" s="1845" t="s">
        <v>215</v>
      </c>
      <c r="D5441" s="1846"/>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849" t="s">
        <v>216</v>
      </c>
      <c r="D5442" s="1850"/>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849" t="s">
        <v>217</v>
      </c>
      <c r="D5443" s="1850"/>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849" t="s">
        <v>1643</v>
      </c>
      <c r="D5444" s="1850"/>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2078</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2079</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2080</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845" t="s">
        <v>218</v>
      </c>
      <c r="D5448" s="1846"/>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1935</v>
      </c>
      <c r="E5449" s="281">
        <f>F5449+G5449+H5449</f>
        <v>0</v>
      </c>
      <c r="F5449" s="152">
        <v>0</v>
      </c>
      <c r="G5449" s="153"/>
      <c r="H5449" s="1406"/>
      <c r="I5449" s="152">
        <v>0</v>
      </c>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1954</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1985</v>
      </c>
      <c r="D5457" s="1759"/>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701</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2081</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1996</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845" t="s">
        <v>227</v>
      </c>
      <c r="D5463" s="1846"/>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845" t="s">
        <v>228</v>
      </c>
      <c r="D5464" s="1846"/>
      <c r="E5464" s="310">
        <f t="shared" si="1276"/>
        <v>0</v>
      </c>
      <c r="F5464" s="1410">
        <v>0</v>
      </c>
      <c r="G5464" s="1411">
        <v>0</v>
      </c>
      <c r="H5464" s="1412">
        <v>0</v>
      </c>
      <c r="I5464" s="1410">
        <v>0</v>
      </c>
      <c r="J5464" s="1411">
        <v>0</v>
      </c>
      <c r="K5464" s="1412">
        <v>0</v>
      </c>
      <c r="L5464" s="310">
        <f t="shared" si="1277"/>
        <v>0</v>
      </c>
      <c r="M5464" s="12" t="str">
        <f t="shared" si="1275"/>
        <v/>
      </c>
      <c r="N5464" s="13"/>
    </row>
    <row r="5465" spans="1:14" hidden="1">
      <c r="A5465" s="22">
        <v>350</v>
      </c>
      <c r="B5465" s="272">
        <v>4100</v>
      </c>
      <c r="C5465" s="1845" t="s">
        <v>229</v>
      </c>
      <c r="D5465" s="1846"/>
      <c r="E5465" s="310">
        <f t="shared" si="1276"/>
        <v>0</v>
      </c>
      <c r="F5465" s="1459">
        <v>0</v>
      </c>
      <c r="G5465" s="1459">
        <v>0</v>
      </c>
      <c r="H5465" s="1460">
        <v>0</v>
      </c>
      <c r="I5465" s="1606">
        <v>0</v>
      </c>
      <c r="J5465" s="1459">
        <v>0</v>
      </c>
      <c r="K5465" s="1459">
        <v>0</v>
      </c>
      <c r="L5465" s="310">
        <f t="shared" si="1277"/>
        <v>0</v>
      </c>
      <c r="M5465" s="12" t="str">
        <f t="shared" si="1275"/>
        <v/>
      </c>
      <c r="N5465" s="13"/>
    </row>
    <row r="5466" spans="1:14" hidden="1">
      <c r="A5466" s="23">
        <v>355</v>
      </c>
      <c r="B5466" s="272">
        <v>4200</v>
      </c>
      <c r="C5466" s="1845" t="s">
        <v>230</v>
      </c>
      <c r="D5466" s="1846"/>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v>0</v>
      </c>
      <c r="G5469" s="159">
        <v>0</v>
      </c>
      <c r="H5469" s="1408">
        <v>0</v>
      </c>
      <c r="I5469" s="158">
        <v>0</v>
      </c>
      <c r="J5469" s="159">
        <v>0</v>
      </c>
      <c r="K5469" s="1408">
        <v>0</v>
      </c>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v>0</v>
      </c>
      <c r="G5472" s="174">
        <v>0</v>
      </c>
      <c r="H5472" s="1409">
        <v>0</v>
      </c>
      <c r="I5472" s="173">
        <v>0</v>
      </c>
      <c r="J5472" s="174">
        <v>0</v>
      </c>
      <c r="K5472" s="1409">
        <v>0</v>
      </c>
      <c r="L5472" s="287">
        <f t="shared" si="1280"/>
        <v>0</v>
      </c>
      <c r="M5472" s="12" t="str">
        <f t="shared" si="1275"/>
        <v/>
      </c>
      <c r="N5472" s="13"/>
    </row>
    <row r="5473" spans="1:14" hidden="1">
      <c r="A5473" s="23">
        <v>395</v>
      </c>
      <c r="B5473" s="272">
        <v>4300</v>
      </c>
      <c r="C5473" s="1845" t="s">
        <v>1644</v>
      </c>
      <c r="D5473" s="1846"/>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v>0</v>
      </c>
      <c r="G5474" s="153">
        <v>0</v>
      </c>
      <c r="H5474" s="1406">
        <v>0</v>
      </c>
      <c r="I5474" s="152">
        <v>0</v>
      </c>
      <c r="J5474" s="153">
        <v>0</v>
      </c>
      <c r="K5474" s="1406">
        <v>0</v>
      </c>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845" t="s">
        <v>1641</v>
      </c>
      <c r="D5477" s="1846"/>
      <c r="E5477" s="310">
        <f t="shared" si="1282"/>
        <v>0</v>
      </c>
      <c r="F5477" s="1410">
        <v>0</v>
      </c>
      <c r="G5477" s="1411">
        <v>0</v>
      </c>
      <c r="H5477" s="1412">
        <v>0</v>
      </c>
      <c r="I5477" s="1410">
        <v>0</v>
      </c>
      <c r="J5477" s="1411">
        <v>0</v>
      </c>
      <c r="K5477" s="1412">
        <v>0</v>
      </c>
      <c r="L5477" s="310">
        <f t="shared" si="1283"/>
        <v>0</v>
      </c>
      <c r="M5477" s="12" t="str">
        <f t="shared" si="1275"/>
        <v/>
      </c>
      <c r="N5477" s="13"/>
    </row>
    <row r="5478" spans="1:14" hidden="1">
      <c r="A5478" s="14">
        <v>401</v>
      </c>
      <c r="B5478" s="272">
        <v>4500</v>
      </c>
      <c r="C5478" s="1845" t="s">
        <v>1642</v>
      </c>
      <c r="D5478" s="1846"/>
      <c r="E5478" s="310">
        <f t="shared" si="1282"/>
        <v>0</v>
      </c>
      <c r="F5478" s="1410">
        <v>0</v>
      </c>
      <c r="G5478" s="1411">
        <v>0</v>
      </c>
      <c r="H5478" s="1412">
        <v>0</v>
      </c>
      <c r="I5478" s="1410">
        <v>0</v>
      </c>
      <c r="J5478" s="1411">
        <v>0</v>
      </c>
      <c r="K5478" s="1412">
        <v>0</v>
      </c>
      <c r="L5478" s="310">
        <f t="shared" si="1283"/>
        <v>0</v>
      </c>
      <c r="M5478" s="12" t="str">
        <f t="shared" si="1275"/>
        <v/>
      </c>
      <c r="N5478" s="13"/>
    </row>
    <row r="5479" spans="1:14" hidden="1">
      <c r="A5479" s="40">
        <v>404</v>
      </c>
      <c r="B5479" s="272">
        <v>4600</v>
      </c>
      <c r="C5479" s="1849" t="s">
        <v>240</v>
      </c>
      <c r="D5479" s="1850"/>
      <c r="E5479" s="310">
        <f t="shared" si="1282"/>
        <v>0</v>
      </c>
      <c r="F5479" s="1410">
        <v>0</v>
      </c>
      <c r="G5479" s="1411">
        <v>0</v>
      </c>
      <c r="H5479" s="1412">
        <v>0</v>
      </c>
      <c r="I5479" s="1410">
        <v>0</v>
      </c>
      <c r="J5479" s="1411">
        <v>0</v>
      </c>
      <c r="K5479" s="1412">
        <v>0</v>
      </c>
      <c r="L5479" s="310">
        <f t="shared" si="1283"/>
        <v>0</v>
      </c>
      <c r="M5479" s="12" t="str">
        <f t="shared" si="1275"/>
        <v/>
      </c>
      <c r="N5479" s="13"/>
    </row>
    <row r="5480" spans="1:14" hidden="1">
      <c r="A5480" s="40">
        <v>404</v>
      </c>
      <c r="B5480" s="272">
        <v>4900</v>
      </c>
      <c r="C5480" s="1845" t="s">
        <v>266</v>
      </c>
      <c r="D5480" s="1846"/>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267</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268</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843" t="s">
        <v>241</v>
      </c>
      <c r="D5483" s="1844"/>
      <c r="E5483" s="310">
        <f>F5483+G5483+H5483</f>
        <v>0</v>
      </c>
      <c r="F5483" s="1410">
        <v>0</v>
      </c>
      <c r="G5483" s="1411">
        <v>0</v>
      </c>
      <c r="H5483" s="1412">
        <v>0</v>
      </c>
      <c r="I5483" s="1410">
        <v>0</v>
      </c>
      <c r="J5483" s="1411">
        <v>0</v>
      </c>
      <c r="K5483" s="1412">
        <v>0</v>
      </c>
      <c r="L5483" s="310">
        <f>I5483+J5483+K5483</f>
        <v>0</v>
      </c>
      <c r="M5483" s="12" t="str">
        <f t="shared" si="1275"/>
        <v/>
      </c>
      <c r="N5483" s="13"/>
    </row>
    <row r="5484" spans="1:14" hidden="1">
      <c r="A5484" s="23">
        <v>500</v>
      </c>
      <c r="B5484" s="365">
        <v>5200</v>
      </c>
      <c r="C5484" s="1843" t="s">
        <v>242</v>
      </c>
      <c r="D5484" s="1844"/>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v>0</v>
      </c>
      <c r="G5485" s="153">
        <v>0</v>
      </c>
      <c r="H5485" s="1406">
        <v>0</v>
      </c>
      <c r="I5485" s="152">
        <v>0</v>
      </c>
      <c r="J5485" s="153">
        <v>0</v>
      </c>
      <c r="K5485" s="1406">
        <v>0</v>
      </c>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v>0</v>
      </c>
      <c r="G5486" s="159">
        <v>0</v>
      </c>
      <c r="H5486" s="1408">
        <v>0</v>
      </c>
      <c r="I5486" s="158">
        <v>0</v>
      </c>
      <c r="J5486" s="159">
        <v>0</v>
      </c>
      <c r="K5486" s="1408">
        <v>0</v>
      </c>
      <c r="L5486" s="295">
        <f t="shared" si="1287"/>
        <v>0</v>
      </c>
      <c r="M5486" s="12" t="str">
        <f t="shared" si="1275"/>
        <v/>
      </c>
      <c r="N5486" s="13"/>
    </row>
    <row r="5487" spans="1:14" hidden="1">
      <c r="A5487" s="23">
        <v>515</v>
      </c>
      <c r="B5487" s="366"/>
      <c r="C5487" s="369">
        <v>5203</v>
      </c>
      <c r="D5487" s="370" t="s">
        <v>608</v>
      </c>
      <c r="E5487" s="295">
        <f t="shared" si="1286"/>
        <v>0</v>
      </c>
      <c r="F5487" s="158">
        <v>0</v>
      </c>
      <c r="G5487" s="159">
        <v>0</v>
      </c>
      <c r="H5487" s="1408">
        <v>0</v>
      </c>
      <c r="I5487" s="158">
        <v>0</v>
      </c>
      <c r="J5487" s="159">
        <v>0</v>
      </c>
      <c r="K5487" s="1408">
        <v>0</v>
      </c>
      <c r="L5487" s="295">
        <f t="shared" si="1287"/>
        <v>0</v>
      </c>
      <c r="M5487" s="12" t="str">
        <f t="shared" si="1275"/>
        <v/>
      </c>
      <c r="N5487" s="13"/>
    </row>
    <row r="5488" spans="1:14" hidden="1">
      <c r="A5488" s="23">
        <v>520</v>
      </c>
      <c r="B5488" s="366"/>
      <c r="C5488" s="369">
        <v>5204</v>
      </c>
      <c r="D5488" s="370" t="s">
        <v>609</v>
      </c>
      <c r="E5488" s="295">
        <f t="shared" si="1286"/>
        <v>0</v>
      </c>
      <c r="F5488" s="158">
        <v>0</v>
      </c>
      <c r="G5488" s="159">
        <v>0</v>
      </c>
      <c r="H5488" s="1408">
        <v>0</v>
      </c>
      <c r="I5488" s="158">
        <v>0</v>
      </c>
      <c r="J5488" s="159">
        <v>0</v>
      </c>
      <c r="K5488" s="1408">
        <v>0</v>
      </c>
      <c r="L5488" s="295">
        <f t="shared" si="1287"/>
        <v>0</v>
      </c>
      <c r="M5488" s="12" t="str">
        <f t="shared" si="1275"/>
        <v/>
      </c>
      <c r="N5488" s="13"/>
    </row>
    <row r="5489" spans="1:14" hidden="1">
      <c r="A5489" s="23">
        <v>525</v>
      </c>
      <c r="B5489" s="366"/>
      <c r="C5489" s="369">
        <v>5205</v>
      </c>
      <c r="D5489" s="370" t="s">
        <v>610</v>
      </c>
      <c r="E5489" s="295">
        <f t="shared" si="1286"/>
        <v>0</v>
      </c>
      <c r="F5489" s="158">
        <v>0</v>
      </c>
      <c r="G5489" s="159">
        <v>0</v>
      </c>
      <c r="H5489" s="1408">
        <v>0</v>
      </c>
      <c r="I5489" s="158">
        <v>0</v>
      </c>
      <c r="J5489" s="159">
        <v>0</v>
      </c>
      <c r="K5489" s="1408">
        <v>0</v>
      </c>
      <c r="L5489" s="295">
        <f t="shared" si="1287"/>
        <v>0</v>
      </c>
      <c r="M5489" s="12" t="str">
        <f t="shared" si="1275"/>
        <v/>
      </c>
      <c r="N5489" s="13"/>
    </row>
    <row r="5490" spans="1:14" hidden="1">
      <c r="A5490" s="22">
        <v>635</v>
      </c>
      <c r="B5490" s="366"/>
      <c r="C5490" s="369">
        <v>5206</v>
      </c>
      <c r="D5490" s="370" t="s">
        <v>611</v>
      </c>
      <c r="E5490" s="295">
        <f t="shared" si="1286"/>
        <v>0</v>
      </c>
      <c r="F5490" s="158">
        <v>0</v>
      </c>
      <c r="G5490" s="159">
        <v>0</v>
      </c>
      <c r="H5490" s="1408">
        <v>0</v>
      </c>
      <c r="I5490" s="158">
        <v>0</v>
      </c>
      <c r="J5490" s="159">
        <v>0</v>
      </c>
      <c r="K5490" s="1408">
        <v>0</v>
      </c>
      <c r="L5490" s="295">
        <f t="shared" si="1287"/>
        <v>0</v>
      </c>
      <c r="M5490" s="12" t="str">
        <f t="shared" si="1275"/>
        <v/>
      </c>
      <c r="N5490" s="13"/>
    </row>
    <row r="5491" spans="1:14" hidden="1">
      <c r="A5491" s="23">
        <v>640</v>
      </c>
      <c r="B5491" s="366"/>
      <c r="C5491" s="371">
        <v>5219</v>
      </c>
      <c r="D5491" s="372" t="s">
        <v>612</v>
      </c>
      <c r="E5491" s="287">
        <f t="shared" si="1286"/>
        <v>0</v>
      </c>
      <c r="F5491" s="173">
        <v>0</v>
      </c>
      <c r="G5491" s="174">
        <v>0</v>
      </c>
      <c r="H5491" s="1409">
        <v>0</v>
      </c>
      <c r="I5491" s="173">
        <v>0</v>
      </c>
      <c r="J5491" s="174">
        <v>0</v>
      </c>
      <c r="K5491" s="1409">
        <v>0</v>
      </c>
      <c r="L5491" s="287">
        <f t="shared" si="1287"/>
        <v>0</v>
      </c>
      <c r="M5491" s="12" t="str">
        <f t="shared" si="1275"/>
        <v/>
      </c>
      <c r="N5491" s="13"/>
    </row>
    <row r="5492" spans="1:14" hidden="1">
      <c r="A5492" s="23">
        <v>645</v>
      </c>
      <c r="B5492" s="365">
        <v>5300</v>
      </c>
      <c r="C5492" s="1843" t="s">
        <v>613</v>
      </c>
      <c r="D5492" s="1844"/>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300</v>
      </c>
      <c r="E5493" s="281">
        <f>F5493+G5493+H5493</f>
        <v>0</v>
      </c>
      <c r="F5493" s="152">
        <v>0</v>
      </c>
      <c r="G5493" s="153">
        <v>0</v>
      </c>
      <c r="H5493" s="1406">
        <v>0</v>
      </c>
      <c r="I5493" s="152">
        <v>0</v>
      </c>
      <c r="J5493" s="153">
        <v>0</v>
      </c>
      <c r="K5493" s="1406">
        <v>0</v>
      </c>
      <c r="L5493" s="281">
        <f>I5493+J5493+K5493</f>
        <v>0</v>
      </c>
      <c r="M5493" s="12" t="str">
        <f t="shared" si="1275"/>
        <v/>
      </c>
      <c r="N5493" s="13"/>
    </row>
    <row r="5494" spans="1:14" hidden="1">
      <c r="A5494" s="22">
        <v>655</v>
      </c>
      <c r="B5494" s="366"/>
      <c r="C5494" s="371">
        <v>5309</v>
      </c>
      <c r="D5494" s="372" t="s">
        <v>614</v>
      </c>
      <c r="E5494" s="287">
        <f>F5494+G5494+H5494</f>
        <v>0</v>
      </c>
      <c r="F5494" s="173">
        <v>0</v>
      </c>
      <c r="G5494" s="174">
        <v>0</v>
      </c>
      <c r="H5494" s="1409">
        <v>0</v>
      </c>
      <c r="I5494" s="173">
        <v>0</v>
      </c>
      <c r="J5494" s="174">
        <v>0</v>
      </c>
      <c r="K5494" s="1409">
        <v>0</v>
      </c>
      <c r="L5494" s="287">
        <f>I5494+J5494+K5494</f>
        <v>0</v>
      </c>
      <c r="M5494" s="12" t="str">
        <f t="shared" si="1275"/>
        <v/>
      </c>
      <c r="N5494" s="13"/>
    </row>
    <row r="5495" spans="1:14" hidden="1">
      <c r="A5495" s="22">
        <v>665</v>
      </c>
      <c r="B5495" s="365">
        <v>5400</v>
      </c>
      <c r="C5495" s="1843" t="s">
        <v>671</v>
      </c>
      <c r="D5495" s="1844"/>
      <c r="E5495" s="310">
        <f>F5495+G5495+H5495</f>
        <v>0</v>
      </c>
      <c r="F5495" s="1410"/>
      <c r="G5495" s="1411">
        <v>0</v>
      </c>
      <c r="H5495" s="1412">
        <v>0</v>
      </c>
      <c r="I5495" s="1410">
        <v>0</v>
      </c>
      <c r="J5495" s="1411"/>
      <c r="K5495" s="1412">
        <v>0</v>
      </c>
      <c r="L5495" s="310">
        <f>I5495+J5495+K5495</f>
        <v>0</v>
      </c>
      <c r="M5495" s="12" t="str">
        <f t="shared" si="1275"/>
        <v/>
      </c>
      <c r="N5495" s="13"/>
    </row>
    <row r="5496" spans="1:14" hidden="1">
      <c r="A5496" s="22">
        <v>675</v>
      </c>
      <c r="B5496" s="272">
        <v>5500</v>
      </c>
      <c r="C5496" s="1845" t="s">
        <v>672</v>
      </c>
      <c r="D5496" s="1846"/>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673</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674</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675</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676</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847" t="s">
        <v>898</v>
      </c>
      <c r="D5501" s="1848"/>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677</v>
      </c>
      <c r="E5502" s="281">
        <f>F5502+G5502+H5502</f>
        <v>0</v>
      </c>
      <c r="F5502" s="1459">
        <v>0</v>
      </c>
      <c r="G5502" s="1459">
        <v>0</v>
      </c>
      <c r="H5502" s="1460">
        <v>0</v>
      </c>
      <c r="I5502" s="1606">
        <v>0</v>
      </c>
      <c r="J5502" s="1459">
        <v>0</v>
      </c>
      <c r="K5502" s="1459">
        <v>0</v>
      </c>
      <c r="L5502" s="281">
        <f>I5502+J5502+K5502</f>
        <v>0</v>
      </c>
      <c r="M5502" s="12" t="str">
        <f t="shared" si="1275"/>
        <v/>
      </c>
      <c r="N5502" s="13"/>
    </row>
    <row r="5503" spans="1:14" hidden="1">
      <c r="A5503" s="23">
        <v>720</v>
      </c>
      <c r="B5503" s="366"/>
      <c r="C5503" s="373">
        <v>5702</v>
      </c>
      <c r="D5503" s="374" t="s">
        <v>678</v>
      </c>
      <c r="E5503" s="314">
        <f>F5503+G5503+H5503</f>
        <v>0</v>
      </c>
      <c r="F5503" s="1459">
        <v>0</v>
      </c>
      <c r="G5503" s="1459">
        <v>0</v>
      </c>
      <c r="H5503" s="1460">
        <v>0</v>
      </c>
      <c r="I5503" s="1606">
        <v>0</v>
      </c>
      <c r="J5503" s="1459">
        <v>0</v>
      </c>
      <c r="K5503" s="1459">
        <v>0</v>
      </c>
      <c r="L5503" s="314">
        <f>I5503+J5503+K5503</f>
        <v>0</v>
      </c>
      <c r="M5503" s="12" t="str">
        <f t="shared" si="1275"/>
        <v/>
      </c>
      <c r="N5503" s="13"/>
    </row>
    <row r="5504" spans="1:14" hidden="1">
      <c r="A5504" s="23">
        <v>725</v>
      </c>
      <c r="B5504" s="292"/>
      <c r="C5504" s="375">
        <v>4071</v>
      </c>
      <c r="D5504" s="376" t="s">
        <v>679</v>
      </c>
      <c r="E5504" s="377">
        <f>F5504+G5504+H5504</f>
        <v>0</v>
      </c>
      <c r="F5504" s="1459">
        <v>0</v>
      </c>
      <c r="G5504" s="1459">
        <v>0</v>
      </c>
      <c r="H5504" s="1460">
        <v>0</v>
      </c>
      <c r="I5504" s="1606">
        <v>0</v>
      </c>
      <c r="J5504" s="1459">
        <v>0</v>
      </c>
      <c r="K5504" s="1459">
        <v>0</v>
      </c>
      <c r="L5504" s="377">
        <f>I5504+J5504+K5504</f>
        <v>0</v>
      </c>
      <c r="M5504" s="12" t="str">
        <f t="shared" si="1275"/>
        <v/>
      </c>
      <c r="N5504" s="13"/>
    </row>
    <row r="5505" spans="1:14" hidden="1">
      <c r="A5505" s="23">
        <v>730</v>
      </c>
      <c r="B5505" s="571"/>
      <c r="C5505" s="1841" t="s">
        <v>680</v>
      </c>
      <c r="D5505" s="1842"/>
      <c r="E5505" s="1426"/>
      <c r="F5505" s="1426"/>
      <c r="G5505" s="1426"/>
      <c r="H5505" s="1426"/>
      <c r="I5505" s="1426"/>
      <c r="J5505" s="1426"/>
      <c r="K5505" s="1426"/>
      <c r="L5505" s="1427"/>
      <c r="M5505" s="12" t="str">
        <f t="shared" si="1275"/>
        <v/>
      </c>
      <c r="N5505" s="13"/>
    </row>
    <row r="5506" spans="1:14" hidden="1">
      <c r="A5506" s="23">
        <v>735</v>
      </c>
      <c r="B5506" s="381">
        <v>98</v>
      </c>
      <c r="C5506" s="1841" t="s">
        <v>680</v>
      </c>
      <c r="D5506" s="1842"/>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6</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hidden="1" thickBot="1">
      <c r="A5510" s="23">
        <v>755</v>
      </c>
      <c r="B5510" s="1451"/>
      <c r="C5510" s="393" t="s">
        <v>726</v>
      </c>
      <c r="D5510" s="1420">
        <f>+B5510</f>
        <v>0</v>
      </c>
      <c r="E5510" s="395">
        <f t="shared" ref="E5510:L5510" si="1290">SUM(E5392,E5395,E5401,E5409,E5410,E5428,E5432,E5438,E5441,E5442,E5443,E5444,E5448,E5457,E5463,E5464,E5465,E5466,E5473,E5477,E5478,E5479,E5480,E5483,E5484,E5492,E5495,E5496,E5501)+E5506</f>
        <v>0</v>
      </c>
      <c r="F5510" s="396">
        <f t="shared" si="1290"/>
        <v>0</v>
      </c>
      <c r="G5510" s="397">
        <f t="shared" si="1290"/>
        <v>0</v>
      </c>
      <c r="H5510" s="398">
        <f t="shared" si="1290"/>
        <v>0</v>
      </c>
      <c r="I5510" s="396">
        <f t="shared" si="1290"/>
        <v>0</v>
      </c>
      <c r="J5510" s="397">
        <f t="shared" si="1290"/>
        <v>0</v>
      </c>
      <c r="K5510" s="398">
        <f t="shared" si="1290"/>
        <v>0</v>
      </c>
      <c r="L5510" s="395">
        <f t="shared" si="1290"/>
        <v>0</v>
      </c>
      <c r="M5510" s="1652" t="str">
        <f t="shared" si="1275"/>
        <v/>
      </c>
      <c r="N5510" s="65"/>
    </row>
    <row r="5511" spans="1:14" ht="18.75" hidden="1">
      <c r="A5511" s="23">
        <v>760</v>
      </c>
      <c r="B5511" s="79" t="s">
        <v>120</v>
      </c>
      <c r="C5511" s="1"/>
      <c r="L5511" s="6"/>
      <c r="M5511" s="1652" t="str">
        <f>(IF($E5510&lt;&gt;0,$M$2,IF($L5510&lt;&gt;0,$M$2,"")))</f>
        <v/>
      </c>
      <c r="N5511" s="65"/>
    </row>
    <row r="5512" spans="1:14" ht="18.75" hidden="1">
      <c r="A5512" s="22">
        <v>765</v>
      </c>
      <c r="B5512" s="1355"/>
      <c r="C5512" s="1355"/>
      <c r="D5512" s="1356"/>
      <c r="E5512" s="1355"/>
      <c r="F5512" s="1355"/>
      <c r="G5512" s="1355"/>
      <c r="H5512" s="1355"/>
      <c r="I5512" s="1355"/>
      <c r="J5512" s="1355"/>
      <c r="K5512" s="1355"/>
      <c r="L5512" s="1357"/>
      <c r="M5512" s="1652" t="str">
        <f>(IF($E5510&lt;&gt;0,$M$2,IF($L5510&lt;&gt;0,$M$2,"")))</f>
        <v/>
      </c>
      <c r="N5512" s="65"/>
    </row>
    <row r="5513" spans="1:14" ht="18.75" hidden="1">
      <c r="A5513" s="22">
        <v>775</v>
      </c>
      <c r="B5513" s="65"/>
      <c r="C5513" s="65"/>
      <c r="D5513" s="65"/>
      <c r="E5513" s="65"/>
      <c r="F5513" s="65"/>
      <c r="G5513" s="65"/>
      <c r="H5513" s="65"/>
      <c r="I5513" s="65"/>
      <c r="J5513" s="65"/>
      <c r="K5513" s="65"/>
      <c r="L5513" s="77"/>
      <c r="M5513" s="74" t="str">
        <f>(IF(E5510&lt;&gt;0,$G$2,IF(L5510&lt;&gt;0,$G$2,"")))</f>
        <v/>
      </c>
      <c r="N5513" s="65"/>
    </row>
    <row r="5514" spans="1:14" hidden="1">
      <c r="A5514" s="23">
        <v>780</v>
      </c>
      <c r="B5514" s="6"/>
      <c r="C5514" s="6"/>
      <c r="D5514" s="517"/>
      <c r="E5514" s="38"/>
      <c r="F5514" s="38"/>
      <c r="G5514" s="38"/>
      <c r="H5514" s="38"/>
      <c r="I5514" s="38"/>
      <c r="J5514" s="38"/>
      <c r="K5514" s="38"/>
      <c r="L5514" s="38"/>
      <c r="M5514" s="7" t="str">
        <f>(IF($E5650&lt;&gt;0,$M$2,IF($L5650&lt;&gt;0,$M$2,"")))</f>
        <v/>
      </c>
    </row>
    <row r="5515" spans="1:14" hidden="1">
      <c r="A5515" s="23">
        <v>785</v>
      </c>
      <c r="B5515" s="6"/>
      <c r="C5515" s="1353"/>
      <c r="D5515" s="1354"/>
      <c r="E5515" s="38"/>
      <c r="F5515" s="38"/>
      <c r="G5515" s="38"/>
      <c r="H5515" s="38"/>
      <c r="I5515" s="38"/>
      <c r="J5515" s="38"/>
      <c r="K5515" s="38"/>
      <c r="L5515" s="38"/>
      <c r="M5515" s="7" t="str">
        <f>(IF($E5650&lt;&gt;0,$M$2,IF($L5650&lt;&gt;0,$M$2,"")))</f>
        <v/>
      </c>
    </row>
    <row r="5516" spans="1:14" hidden="1">
      <c r="A5516" s="23">
        <v>790</v>
      </c>
      <c r="B5516" s="1865" t="str">
        <f>$B$7</f>
        <v>ОТЧЕТНИ ДАННИ ПО ЕБК ЗА ИЗПЪЛНЕНИЕТО НА БЮДЖЕТА</v>
      </c>
      <c r="C5516" s="1866"/>
      <c r="D5516" s="1866"/>
      <c r="E5516" s="242"/>
      <c r="F5516" s="242"/>
      <c r="G5516" s="237"/>
      <c r="H5516" s="237"/>
      <c r="I5516" s="237"/>
      <c r="J5516" s="237"/>
      <c r="K5516" s="237"/>
      <c r="L5516" s="237"/>
      <c r="M5516" s="7" t="str">
        <f>(IF($E5650&lt;&gt;0,$M$2,IF($L5650&lt;&gt;0,$M$2,"")))</f>
        <v/>
      </c>
    </row>
    <row r="5517" spans="1:14" hidden="1">
      <c r="A5517" s="23">
        <v>795</v>
      </c>
      <c r="B5517" s="228"/>
      <c r="C5517" s="391"/>
      <c r="D5517" s="400"/>
      <c r="E5517" s="406" t="s">
        <v>457</v>
      </c>
      <c r="F5517" s="406" t="s">
        <v>819</v>
      </c>
      <c r="G5517" s="237"/>
      <c r="H5517" s="1350" t="s">
        <v>1234</v>
      </c>
      <c r="I5517" s="1351"/>
      <c r="J5517" s="1352"/>
      <c r="K5517" s="237"/>
      <c r="L5517" s="237"/>
      <c r="M5517" s="7" t="str">
        <f>(IF($E5650&lt;&gt;0,$M$2,IF($L5650&lt;&gt;0,$M$2,"")))</f>
        <v/>
      </c>
    </row>
    <row r="5518" spans="1:14" ht="18.75" hidden="1">
      <c r="A5518" s="22">
        <v>805</v>
      </c>
      <c r="B5518" s="1867" t="str">
        <f>$B$9</f>
        <v>ДГ Радост Каблешково</v>
      </c>
      <c r="C5518" s="1868"/>
      <c r="D5518" s="1869"/>
      <c r="E5518" s="115">
        <f>$E$9</f>
        <v>45658</v>
      </c>
      <c r="F5518" s="226">
        <f>$F$9</f>
        <v>45747</v>
      </c>
      <c r="G5518" s="237"/>
      <c r="H5518" s="237"/>
      <c r="I5518" s="237"/>
      <c r="J5518" s="237"/>
      <c r="K5518" s="237"/>
      <c r="L5518" s="237"/>
      <c r="M5518" s="7" t="str">
        <f>(IF($E5650&lt;&gt;0,$M$2,IF($L5650&lt;&gt;0,$M$2,"")))</f>
        <v/>
      </c>
    </row>
    <row r="5519" spans="1:14" hidden="1">
      <c r="A5519" s="23">
        <v>810</v>
      </c>
      <c r="B5519" s="227" t="str">
        <f>$B$10</f>
        <v>(наименование на разпоредителя с бюджет)</v>
      </c>
      <c r="C5519" s="228"/>
      <c r="D5519" s="229"/>
      <c r="E5519" s="237"/>
      <c r="F5519" s="237"/>
      <c r="G5519" s="237"/>
      <c r="H5519" s="237"/>
      <c r="I5519" s="237"/>
      <c r="J5519" s="237"/>
      <c r="K5519" s="237"/>
      <c r="L5519" s="237"/>
      <c r="M5519" s="7" t="str">
        <f>(IF($E5650&lt;&gt;0,$M$2,IF($L5650&lt;&gt;0,$M$2,"")))</f>
        <v/>
      </c>
    </row>
    <row r="5520" spans="1:14" hidden="1">
      <c r="A5520" s="23">
        <v>815</v>
      </c>
      <c r="B5520" s="227"/>
      <c r="C5520" s="228"/>
      <c r="D5520" s="229"/>
      <c r="E5520" s="237"/>
      <c r="F5520" s="237"/>
      <c r="G5520" s="237"/>
      <c r="H5520" s="237"/>
      <c r="I5520" s="237"/>
      <c r="J5520" s="237"/>
      <c r="K5520" s="237"/>
      <c r="L5520" s="237"/>
      <c r="M5520" s="7" t="str">
        <f>(IF($E5650&lt;&gt;0,$M$2,IF($L5650&lt;&gt;0,$M$2,"")))</f>
        <v/>
      </c>
    </row>
    <row r="5521" spans="1:14" ht="19.5" hidden="1">
      <c r="A5521" s="28">
        <v>525</v>
      </c>
      <c r="B5521" s="1870" t="str">
        <f>$B$12</f>
        <v>Поморие</v>
      </c>
      <c r="C5521" s="1871"/>
      <c r="D5521" s="1872"/>
      <c r="E5521" s="410" t="s">
        <v>874</v>
      </c>
      <c r="F5521" s="1348" t="str">
        <f>$F$12</f>
        <v>5207</v>
      </c>
      <c r="G5521" s="237"/>
      <c r="H5521" s="237"/>
      <c r="I5521" s="237"/>
      <c r="J5521" s="237"/>
      <c r="K5521" s="237"/>
      <c r="L5521" s="237"/>
      <c r="M5521" s="7" t="str">
        <f>(IF($E5650&lt;&gt;0,$M$2,IF($L5650&lt;&gt;0,$M$2,"")))</f>
        <v/>
      </c>
    </row>
    <row r="5522" spans="1:14" hidden="1">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t="str">
        <f>(IF($E5650&lt;&gt;0,$M$2,IF($L5650&lt;&gt;0,$M$2,"")))</f>
        <v/>
      </c>
    </row>
    <row r="5523" spans="1:14" ht="19.5" hidden="1">
      <c r="A5523" s="23">
        <v>821</v>
      </c>
      <c r="B5523" s="236"/>
      <c r="C5523" s="237"/>
      <c r="D5523" s="124" t="s">
        <v>875</v>
      </c>
      <c r="E5523" s="238">
        <f>$E$15</f>
        <v>0</v>
      </c>
      <c r="F5523" s="414" t="str">
        <f>$F$15</f>
        <v>БЮДЖЕТ</v>
      </c>
      <c r="G5523" s="218"/>
      <c r="H5523" s="218"/>
      <c r="I5523" s="218"/>
      <c r="J5523" s="218"/>
      <c r="K5523" s="218"/>
      <c r="L5523" s="218"/>
      <c r="M5523" s="7" t="str">
        <f>(IF($E5650&lt;&gt;0,$M$2,IF($L5650&lt;&gt;0,$M$2,"")))</f>
        <v/>
      </c>
    </row>
    <row r="5524" spans="1:14" hidden="1">
      <c r="A5524" s="23">
        <v>822</v>
      </c>
      <c r="B5524" s="228"/>
      <c r="C5524" s="391"/>
      <c r="D5524" s="400"/>
      <c r="E5524" s="237"/>
      <c r="F5524" s="409"/>
      <c r="G5524" s="409"/>
      <c r="H5524" s="409"/>
      <c r="I5524" s="409"/>
      <c r="J5524" s="409"/>
      <c r="K5524" s="409"/>
      <c r="L5524" s="1365" t="s">
        <v>458</v>
      </c>
      <c r="M5524" s="7" t="str">
        <f>(IF($E5650&lt;&gt;0,$M$2,IF($L5650&lt;&gt;0,$M$2,"")))</f>
        <v/>
      </c>
    </row>
    <row r="5525" spans="1:14" ht="24.95" hidden="1" customHeight="1">
      <c r="A5525" s="23">
        <v>823</v>
      </c>
      <c r="B5525" s="247"/>
      <c r="C5525" s="248"/>
      <c r="D5525" s="249" t="s">
        <v>698</v>
      </c>
      <c r="E5525" s="1853" t="str">
        <f>CONCATENATE("Уточнен план ",$C$3)</f>
        <v>Уточнен план 2025</v>
      </c>
      <c r="F5525" s="1854"/>
      <c r="G5525" s="1854"/>
      <c r="H5525" s="1855"/>
      <c r="I5525" s="1856" t="str">
        <f>CONCATENATE("Отчет ",$C$3)</f>
        <v>Отчет 2025</v>
      </c>
      <c r="J5525" s="1857"/>
      <c r="K5525" s="1857"/>
      <c r="L5525" s="1858"/>
      <c r="M5525" s="7" t="str">
        <f>(IF($E5650&lt;&gt;0,$M$2,IF($L5650&lt;&gt;0,$M$2,"")))</f>
        <v/>
      </c>
    </row>
    <row r="5526" spans="1:14" ht="54.95" hidden="1" customHeight="1" thickBot="1">
      <c r="A5526" s="23">
        <v>825</v>
      </c>
      <c r="B5526" s="250" t="s">
        <v>62</v>
      </c>
      <c r="C5526" s="251" t="s">
        <v>459</v>
      </c>
      <c r="D5526" s="252" t="s">
        <v>699</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570" t="str">
        <f>$L$20</f>
        <v>ОТЧЕТ                                    ОБЩО</v>
      </c>
      <c r="M5526" s="7" t="str">
        <f>(IF($E5650&lt;&gt;0,$M$2,IF($L5650&lt;&gt;0,$M$2,"")))</f>
        <v/>
      </c>
    </row>
    <row r="5527" spans="1:14" ht="18.75" hidden="1">
      <c r="A5527" s="23"/>
      <c r="B5527" s="258"/>
      <c r="C5527" s="259"/>
      <c r="D5527" s="260" t="s">
        <v>728</v>
      </c>
      <c r="E5527" s="1442" t="str">
        <f>$E$21</f>
        <v>(1)</v>
      </c>
      <c r="F5527" s="143" t="str">
        <f>$F$21</f>
        <v>(2)</v>
      </c>
      <c r="G5527" s="144" t="str">
        <f>$G$21</f>
        <v>(3)</v>
      </c>
      <c r="H5527" s="145" t="str">
        <f>$H$21</f>
        <v>(4)</v>
      </c>
      <c r="I5527" s="261" t="str">
        <f>$I$21</f>
        <v>(5)</v>
      </c>
      <c r="J5527" s="262" t="str">
        <f>$J$21</f>
        <v>(6)</v>
      </c>
      <c r="K5527" s="263" t="str">
        <f>$K$21</f>
        <v>(7)</v>
      </c>
      <c r="L5527" s="264" t="str">
        <f>$L$21</f>
        <v>(8)</v>
      </c>
      <c r="M5527" s="7" t="str">
        <f>(IF($E5650&lt;&gt;0,$M$2,IF($L5650&lt;&gt;0,$M$2,"")))</f>
        <v/>
      </c>
    </row>
    <row r="5528" spans="1:14" hidden="1">
      <c r="A5528" s="23"/>
      <c r="B5528" s="1439"/>
      <c r="C5528" s="1540" t="e">
        <f>VLOOKUP(D5528,OP_LIST2,2,FALSE)</f>
        <v>#N/A</v>
      </c>
      <c r="D5528" s="1445"/>
      <c r="E5528" s="389"/>
      <c r="F5528" s="1429"/>
      <c r="G5528" s="1430"/>
      <c r="H5528" s="1431"/>
      <c r="I5528" s="1429"/>
      <c r="J5528" s="1430"/>
      <c r="K5528" s="1431"/>
      <c r="L5528" s="1428"/>
      <c r="M5528" s="7" t="str">
        <f>(IF($E5650&lt;&gt;0,$M$2,IF($L5650&lt;&gt;0,$M$2,"")))</f>
        <v/>
      </c>
    </row>
    <row r="5529" spans="1:14" hidden="1">
      <c r="A5529" s="23"/>
      <c r="B5529" s="1608" t="s">
        <v>2003</v>
      </c>
      <c r="C5529" s="1446">
        <f>VLOOKUP(D5530,EBK_DEIN2,2,FALSE)</f>
        <v>6606</v>
      </c>
      <c r="D5529" s="1445" t="s">
        <v>777</v>
      </c>
      <c r="E5529" s="389"/>
      <c r="F5529" s="1432"/>
      <c r="G5529" s="1433"/>
      <c r="H5529" s="1434"/>
      <c r="I5529" s="1432"/>
      <c r="J5529" s="1433"/>
      <c r="K5529" s="1434"/>
      <c r="L5529" s="1428"/>
      <c r="M5529" s="7" t="str">
        <f>(IF($E5650&lt;&gt;0,$M$2,IF($L5650&lt;&gt;0,$M$2,"")))</f>
        <v/>
      </c>
    </row>
    <row r="5530" spans="1:14" hidden="1">
      <c r="A5530" s="23"/>
      <c r="B5530" s="1438"/>
      <c r="C5530" s="1531">
        <f>+C5529</f>
        <v>6606</v>
      </c>
      <c r="D5530" s="1440" t="s">
        <v>577</v>
      </c>
      <c r="E5530" s="389"/>
      <c r="F5530" s="1432"/>
      <c r="G5530" s="1433"/>
      <c r="H5530" s="1434"/>
      <c r="I5530" s="1432"/>
      <c r="J5530" s="1433"/>
      <c r="K5530" s="1434"/>
      <c r="L5530" s="1428"/>
      <c r="M5530" s="7" t="str">
        <f>(IF($E5650&lt;&gt;0,$M$2,IF($L5650&lt;&gt;0,$M$2,"")))</f>
        <v/>
      </c>
    </row>
    <row r="5531" spans="1:14" hidden="1">
      <c r="A5531" s="23"/>
      <c r="B5531" s="1443"/>
      <c r="C5531" s="1441"/>
      <c r="D5531" s="1444" t="s">
        <v>700</v>
      </c>
      <c r="E5531" s="389"/>
      <c r="F5531" s="1435"/>
      <c r="G5531" s="1436"/>
      <c r="H5531" s="1437"/>
      <c r="I5531" s="1435"/>
      <c r="J5531" s="1436"/>
      <c r="K5531" s="1437"/>
      <c r="L5531" s="1428"/>
      <c r="M5531" s="7" t="str">
        <f>(IF($E5650&lt;&gt;0,$M$2,IF($L5650&lt;&gt;0,$M$2,"")))</f>
        <v/>
      </c>
    </row>
    <row r="5532" spans="1:14" hidden="1">
      <c r="A5532" s="23"/>
      <c r="B5532" s="272">
        <v>100</v>
      </c>
      <c r="C5532" s="1859" t="s">
        <v>729</v>
      </c>
      <c r="D5532" s="1860"/>
      <c r="E5532" s="273">
        <f t="shared" ref="E5532:L5532" si="1291">SUM(E5533:E5534)</f>
        <v>0</v>
      </c>
      <c r="F5532" s="274">
        <f t="shared" si="1291"/>
        <v>0</v>
      </c>
      <c r="G5532" s="275">
        <f t="shared" si="1291"/>
        <v>0</v>
      </c>
      <c r="H5532" s="276">
        <f>SUM(H5533:H5534)</f>
        <v>0</v>
      </c>
      <c r="I5532" s="274">
        <f t="shared" si="1291"/>
        <v>0</v>
      </c>
      <c r="J5532" s="275">
        <f t="shared" si="1291"/>
        <v>0</v>
      </c>
      <c r="K5532" s="276">
        <f t="shared" si="1291"/>
        <v>0</v>
      </c>
      <c r="L5532" s="273">
        <f t="shared" si="1291"/>
        <v>0</v>
      </c>
      <c r="M5532" s="12" t="str">
        <f>(IF($E5532&lt;&gt;0,$M$2,IF($L5532&lt;&gt;0,$M$2,"")))</f>
        <v/>
      </c>
      <c r="N5532" s="13"/>
    </row>
    <row r="5533" spans="1:14" hidden="1">
      <c r="A5533" s="23"/>
      <c r="B5533" s="278"/>
      <c r="C5533" s="279">
        <v>101</v>
      </c>
      <c r="D5533" s="280" t="s">
        <v>730</v>
      </c>
      <c r="E5533" s="281">
        <f>F5533+G5533+H5533</f>
        <v>0</v>
      </c>
      <c r="F5533" s="152">
        <v>0</v>
      </c>
      <c r="G5533" s="153">
        <v>0</v>
      </c>
      <c r="H5533" s="1406">
        <v>0</v>
      </c>
      <c r="I5533" s="152">
        <v>0</v>
      </c>
      <c r="J5533" s="153">
        <v>0</v>
      </c>
      <c r="K5533" s="1406">
        <v>0</v>
      </c>
      <c r="L5533" s="281">
        <f>I5533+J5533+K5533</f>
        <v>0</v>
      </c>
      <c r="M5533" s="12" t="str">
        <f t="shared" ref="M5533:M5596" si="1292">(IF($E5533&lt;&gt;0,$M$2,IF($L5533&lt;&gt;0,$M$2,"")))</f>
        <v/>
      </c>
      <c r="N5533" s="13"/>
    </row>
    <row r="5534" spans="1:14" hidden="1">
      <c r="A5534" s="10"/>
      <c r="B5534" s="278"/>
      <c r="C5534" s="285">
        <v>102</v>
      </c>
      <c r="D5534" s="286" t="s">
        <v>731</v>
      </c>
      <c r="E5534" s="287">
        <f>F5534+G5534+H5534</f>
        <v>0</v>
      </c>
      <c r="F5534" s="173">
        <v>0</v>
      </c>
      <c r="G5534" s="174">
        <v>0</v>
      </c>
      <c r="H5534" s="1409">
        <v>0</v>
      </c>
      <c r="I5534" s="173">
        <v>0</v>
      </c>
      <c r="J5534" s="174">
        <v>0</v>
      </c>
      <c r="K5534" s="1409">
        <v>0</v>
      </c>
      <c r="L5534" s="287">
        <f>I5534+J5534+K5534</f>
        <v>0</v>
      </c>
      <c r="M5534" s="12" t="str">
        <f t="shared" si="1292"/>
        <v/>
      </c>
      <c r="N5534" s="13"/>
    </row>
    <row r="5535" spans="1:14" hidden="1">
      <c r="A5535" s="10"/>
      <c r="B5535" s="272">
        <v>200</v>
      </c>
      <c r="C5535" s="1851" t="s">
        <v>732</v>
      </c>
      <c r="D5535" s="1852"/>
      <c r="E5535" s="273">
        <f t="shared" ref="E5535:L5535" si="1293">SUM(E5536:E5540)</f>
        <v>0</v>
      </c>
      <c r="F5535" s="274">
        <f t="shared" si="1293"/>
        <v>0</v>
      </c>
      <c r="G5535" s="275">
        <f t="shared" si="1293"/>
        <v>0</v>
      </c>
      <c r="H5535" s="276">
        <f>SUM(H5536:H5540)</f>
        <v>0</v>
      </c>
      <c r="I5535" s="274">
        <f t="shared" si="1293"/>
        <v>0</v>
      </c>
      <c r="J5535" s="275">
        <f t="shared" si="1293"/>
        <v>0</v>
      </c>
      <c r="K5535" s="276">
        <f t="shared" si="1293"/>
        <v>0</v>
      </c>
      <c r="L5535" s="273">
        <f t="shared" si="1293"/>
        <v>0</v>
      </c>
      <c r="M5535" s="12" t="str">
        <f t="shared" si="1292"/>
        <v/>
      </c>
      <c r="N5535" s="13"/>
    </row>
    <row r="5536" spans="1:14" hidden="1">
      <c r="A5536" s="10"/>
      <c r="B5536" s="291"/>
      <c r="C5536" s="279">
        <v>201</v>
      </c>
      <c r="D5536" s="280" t="s">
        <v>733</v>
      </c>
      <c r="E5536" s="281">
        <f>F5536+G5536+H5536</f>
        <v>0</v>
      </c>
      <c r="F5536" s="152">
        <v>0</v>
      </c>
      <c r="G5536" s="153">
        <v>0</v>
      </c>
      <c r="H5536" s="1406">
        <v>0</v>
      </c>
      <c r="I5536" s="152">
        <v>0</v>
      </c>
      <c r="J5536" s="153">
        <v>0</v>
      </c>
      <c r="K5536" s="1406">
        <v>0</v>
      </c>
      <c r="L5536" s="281">
        <f>I5536+J5536+K5536</f>
        <v>0</v>
      </c>
      <c r="M5536" s="12" t="str">
        <f t="shared" si="1292"/>
        <v/>
      </c>
      <c r="N5536" s="13"/>
    </row>
    <row r="5537" spans="1:14" hidden="1">
      <c r="A5537" s="10"/>
      <c r="B5537" s="292"/>
      <c r="C5537" s="293">
        <v>202</v>
      </c>
      <c r="D5537" s="294" t="s">
        <v>734</v>
      </c>
      <c r="E5537" s="295">
        <f>F5537+G5537+H5537</f>
        <v>0</v>
      </c>
      <c r="F5537" s="158">
        <v>0</v>
      </c>
      <c r="G5537" s="159">
        <v>0</v>
      </c>
      <c r="H5537" s="1408">
        <v>0</v>
      </c>
      <c r="I5537" s="158">
        <v>0</v>
      </c>
      <c r="J5537" s="159">
        <v>0</v>
      </c>
      <c r="K5537" s="1408">
        <v>0</v>
      </c>
      <c r="L5537" s="295">
        <f>I5537+J5537+K5537</f>
        <v>0</v>
      </c>
      <c r="M5537" s="12" t="str">
        <f t="shared" si="1292"/>
        <v/>
      </c>
      <c r="N5537" s="13"/>
    </row>
    <row r="5538" spans="1:14" ht="31.5" hidden="1">
      <c r="A5538" s="10"/>
      <c r="B5538" s="299"/>
      <c r="C5538" s="293">
        <v>205</v>
      </c>
      <c r="D5538" s="294" t="s">
        <v>585</v>
      </c>
      <c r="E5538" s="295">
        <f>F5538+G5538+H5538</f>
        <v>0</v>
      </c>
      <c r="F5538" s="158">
        <v>0</v>
      </c>
      <c r="G5538" s="159">
        <v>0</v>
      </c>
      <c r="H5538" s="1408">
        <v>0</v>
      </c>
      <c r="I5538" s="158">
        <v>0</v>
      </c>
      <c r="J5538" s="159">
        <v>0</v>
      </c>
      <c r="K5538" s="1408">
        <v>0</v>
      </c>
      <c r="L5538" s="295">
        <f>I5538+J5538+K5538</f>
        <v>0</v>
      </c>
      <c r="M5538" s="12" t="str">
        <f t="shared" si="1292"/>
        <v/>
      </c>
      <c r="N5538" s="13"/>
    </row>
    <row r="5539" spans="1:14" hidden="1">
      <c r="A5539" s="10"/>
      <c r="B5539" s="299"/>
      <c r="C5539" s="293">
        <v>208</v>
      </c>
      <c r="D5539" s="300" t="s">
        <v>586</v>
      </c>
      <c r="E5539" s="295">
        <f>F5539+G5539+H5539</f>
        <v>0</v>
      </c>
      <c r="F5539" s="158">
        <v>0</v>
      </c>
      <c r="G5539" s="159">
        <v>0</v>
      </c>
      <c r="H5539" s="1408">
        <v>0</v>
      </c>
      <c r="I5539" s="158">
        <v>0</v>
      </c>
      <c r="J5539" s="159">
        <v>0</v>
      </c>
      <c r="K5539" s="1408">
        <v>0</v>
      </c>
      <c r="L5539" s="295">
        <f>I5539+J5539+K5539</f>
        <v>0</v>
      </c>
      <c r="M5539" s="12" t="str">
        <f t="shared" si="1292"/>
        <v/>
      </c>
      <c r="N5539" s="13"/>
    </row>
    <row r="5540" spans="1:14" hidden="1">
      <c r="A5540" s="10"/>
      <c r="B5540" s="291"/>
      <c r="C5540" s="285">
        <v>209</v>
      </c>
      <c r="D5540" s="301" t="s">
        <v>587</v>
      </c>
      <c r="E5540" s="287">
        <f>F5540+G5540+H5540</f>
        <v>0</v>
      </c>
      <c r="F5540" s="173">
        <v>0</v>
      </c>
      <c r="G5540" s="174">
        <v>0</v>
      </c>
      <c r="H5540" s="1409">
        <v>0</v>
      </c>
      <c r="I5540" s="173">
        <v>0</v>
      </c>
      <c r="J5540" s="174">
        <v>0</v>
      </c>
      <c r="K5540" s="1409">
        <v>0</v>
      </c>
      <c r="L5540" s="287">
        <f>I5540+J5540+K5540</f>
        <v>0</v>
      </c>
      <c r="M5540" s="12" t="str">
        <f t="shared" si="1292"/>
        <v/>
      </c>
      <c r="N5540" s="13"/>
    </row>
    <row r="5541" spans="1:14" hidden="1">
      <c r="A5541" s="10"/>
      <c r="B5541" s="272">
        <v>500</v>
      </c>
      <c r="C5541" s="1861" t="s">
        <v>188</v>
      </c>
      <c r="D5541" s="1862"/>
      <c r="E5541" s="273">
        <f t="shared" ref="E5541:L5541" si="1294">SUM(E5542:E5548)</f>
        <v>0</v>
      </c>
      <c r="F5541" s="274">
        <f t="shared" si="1294"/>
        <v>0</v>
      </c>
      <c r="G5541" s="275">
        <f t="shared" si="1294"/>
        <v>0</v>
      </c>
      <c r="H5541" s="276">
        <f>SUM(H5542:H5548)</f>
        <v>0</v>
      </c>
      <c r="I5541" s="274">
        <f t="shared" si="1294"/>
        <v>0</v>
      </c>
      <c r="J5541" s="275">
        <f t="shared" si="1294"/>
        <v>0</v>
      </c>
      <c r="K5541" s="276">
        <f t="shared" si="1294"/>
        <v>0</v>
      </c>
      <c r="L5541" s="273">
        <f t="shared" si="1294"/>
        <v>0</v>
      </c>
      <c r="M5541" s="12" t="str">
        <f t="shared" si="1292"/>
        <v/>
      </c>
      <c r="N5541" s="13"/>
    </row>
    <row r="5542" spans="1:14" ht="18" hidden="1" customHeight="1">
      <c r="A5542" s="10"/>
      <c r="B5542" s="291"/>
      <c r="C5542" s="302">
        <v>551</v>
      </c>
      <c r="D5542" s="303" t="s">
        <v>189</v>
      </c>
      <c r="E5542" s="281">
        <f t="shared" ref="E5542:E5549" si="1295">F5542+G5542+H5542</f>
        <v>0</v>
      </c>
      <c r="F5542" s="152">
        <v>0</v>
      </c>
      <c r="G5542" s="153">
        <v>0</v>
      </c>
      <c r="H5542" s="1406">
        <v>0</v>
      </c>
      <c r="I5542" s="152">
        <v>0</v>
      </c>
      <c r="J5542" s="153">
        <v>0</v>
      </c>
      <c r="K5542" s="1406">
        <v>0</v>
      </c>
      <c r="L5542" s="281">
        <f t="shared" ref="L5542:L5549" si="1296">I5542+J5542+K5542</f>
        <v>0</v>
      </c>
      <c r="M5542" s="12" t="str">
        <f t="shared" si="1292"/>
        <v/>
      </c>
      <c r="N5542" s="13"/>
    </row>
    <row r="5543" spans="1:14" hidden="1">
      <c r="A5543" s="10"/>
      <c r="B5543" s="291"/>
      <c r="C5543" s="304">
        <v>552</v>
      </c>
      <c r="D5543" s="305" t="s">
        <v>893</v>
      </c>
      <c r="E5543" s="295">
        <f t="shared" si="1295"/>
        <v>0</v>
      </c>
      <c r="F5543" s="158">
        <v>0</v>
      </c>
      <c r="G5543" s="159">
        <v>0</v>
      </c>
      <c r="H5543" s="1408">
        <v>0</v>
      </c>
      <c r="I5543" s="158">
        <v>0</v>
      </c>
      <c r="J5543" s="159">
        <v>0</v>
      </c>
      <c r="K5543" s="1408">
        <v>0</v>
      </c>
      <c r="L5543" s="295">
        <f t="shared" si="1296"/>
        <v>0</v>
      </c>
      <c r="M5543" s="12" t="str">
        <f t="shared" si="1292"/>
        <v/>
      </c>
      <c r="N5543" s="13"/>
    </row>
    <row r="5544" spans="1:14" hidden="1">
      <c r="A5544" s="10"/>
      <c r="B5544" s="306"/>
      <c r="C5544" s="304">
        <v>558</v>
      </c>
      <c r="D5544" s="307" t="s">
        <v>855</v>
      </c>
      <c r="E5544" s="295">
        <f>F5544+G5544+H5544</f>
        <v>0</v>
      </c>
      <c r="F5544" s="484">
        <v>0</v>
      </c>
      <c r="G5544" s="485">
        <v>0</v>
      </c>
      <c r="H5544" s="160">
        <v>0</v>
      </c>
      <c r="I5544" s="484">
        <v>0</v>
      </c>
      <c r="J5544" s="485">
        <v>0</v>
      </c>
      <c r="K5544" s="160">
        <v>0</v>
      </c>
      <c r="L5544" s="295">
        <f>I5544+J5544+K5544</f>
        <v>0</v>
      </c>
      <c r="M5544" s="12" t="str">
        <f t="shared" si="1292"/>
        <v/>
      </c>
      <c r="N5544" s="13"/>
    </row>
    <row r="5545" spans="1:14" hidden="1">
      <c r="A5545" s="10"/>
      <c r="B5545" s="306"/>
      <c r="C5545" s="304">
        <v>560</v>
      </c>
      <c r="D5545" s="307" t="s">
        <v>190</v>
      </c>
      <c r="E5545" s="295">
        <f t="shared" si="1295"/>
        <v>0</v>
      </c>
      <c r="F5545" s="158">
        <v>0</v>
      </c>
      <c r="G5545" s="159">
        <v>0</v>
      </c>
      <c r="H5545" s="1408">
        <v>0</v>
      </c>
      <c r="I5545" s="158">
        <v>0</v>
      </c>
      <c r="J5545" s="159">
        <v>0</v>
      </c>
      <c r="K5545" s="1408">
        <v>0</v>
      </c>
      <c r="L5545" s="295">
        <f t="shared" si="1296"/>
        <v>0</v>
      </c>
      <c r="M5545" s="12" t="str">
        <f t="shared" si="1292"/>
        <v/>
      </c>
      <c r="N5545" s="13"/>
    </row>
    <row r="5546" spans="1:14" hidden="1">
      <c r="A5546" s="10"/>
      <c r="B5546" s="306"/>
      <c r="C5546" s="304">
        <v>580</v>
      </c>
      <c r="D5546" s="305" t="s">
        <v>191</v>
      </c>
      <c r="E5546" s="295">
        <f t="shared" si="1295"/>
        <v>0</v>
      </c>
      <c r="F5546" s="158">
        <v>0</v>
      </c>
      <c r="G5546" s="159">
        <v>0</v>
      </c>
      <c r="H5546" s="1408">
        <v>0</v>
      </c>
      <c r="I5546" s="158">
        <v>0</v>
      </c>
      <c r="J5546" s="159">
        <v>0</v>
      </c>
      <c r="K5546" s="1408">
        <v>0</v>
      </c>
      <c r="L5546" s="295">
        <f t="shared" si="1296"/>
        <v>0</v>
      </c>
      <c r="M5546" s="12" t="str">
        <f t="shared" si="1292"/>
        <v/>
      </c>
      <c r="N5546" s="13"/>
    </row>
    <row r="5547" spans="1:14" hidden="1">
      <c r="A5547" s="10"/>
      <c r="B5547" s="291"/>
      <c r="C5547" s="304">
        <v>588</v>
      </c>
      <c r="D5547" s="305" t="s">
        <v>857</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863" t="s">
        <v>193</v>
      </c>
      <c r="D5549" s="1864"/>
      <c r="E5549" s="310">
        <f t="shared" si="1295"/>
        <v>0</v>
      </c>
      <c r="F5549" s="1410"/>
      <c r="G5549" s="1411"/>
      <c r="H5549" s="1412"/>
      <c r="I5549" s="1410"/>
      <c r="J5549" s="1411"/>
      <c r="K5549" s="1412"/>
      <c r="L5549" s="310">
        <f t="shared" si="1296"/>
        <v>0</v>
      </c>
      <c r="M5549" s="12" t="str">
        <f t="shared" si="1292"/>
        <v/>
      </c>
      <c r="N5549" s="13"/>
    </row>
    <row r="5550" spans="1:14" hidden="1">
      <c r="A5550" s="23">
        <v>10</v>
      </c>
      <c r="B5550" s="272">
        <v>1000</v>
      </c>
      <c r="C5550" s="1851" t="s">
        <v>194</v>
      </c>
      <c r="D5550" s="1852"/>
      <c r="E5550" s="310">
        <f t="shared" ref="E5550:L5550" si="1297">SUM(E5551:E5567)</f>
        <v>0</v>
      </c>
      <c r="F5550" s="274">
        <f t="shared" si="1297"/>
        <v>0</v>
      </c>
      <c r="G5550" s="275">
        <f t="shared" si="1297"/>
        <v>0</v>
      </c>
      <c r="H5550" s="276">
        <f>SUM(H5551:H5567)</f>
        <v>0</v>
      </c>
      <c r="I5550" s="274">
        <f t="shared" si="1297"/>
        <v>0</v>
      </c>
      <c r="J5550" s="275">
        <f t="shared" si="1297"/>
        <v>0</v>
      </c>
      <c r="K5550" s="276">
        <f t="shared" si="1297"/>
        <v>0</v>
      </c>
      <c r="L5550" s="310">
        <f t="shared" si="1297"/>
        <v>0</v>
      </c>
      <c r="M5550" s="12" t="str">
        <f t="shared" si="1292"/>
        <v/>
      </c>
      <c r="N5550" s="13"/>
    </row>
    <row r="5551" spans="1:14" hidden="1">
      <c r="A5551" s="23">
        <v>15</v>
      </c>
      <c r="B5551" s="292"/>
      <c r="C5551" s="279">
        <v>1011</v>
      </c>
      <c r="D5551" s="311" t="s">
        <v>195</v>
      </c>
      <c r="E5551" s="281">
        <f t="shared" ref="E5551:E5567" si="1298">F5551+G5551+H5551</f>
        <v>0</v>
      </c>
      <c r="F5551" s="152">
        <v>0</v>
      </c>
      <c r="G5551" s="153">
        <v>0</v>
      </c>
      <c r="H5551" s="1406">
        <v>0</v>
      </c>
      <c r="I5551" s="152">
        <v>0</v>
      </c>
      <c r="J5551" s="153">
        <v>0</v>
      </c>
      <c r="K5551" s="1406">
        <v>0</v>
      </c>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v>0</v>
      </c>
      <c r="G5552" s="159">
        <v>0</v>
      </c>
      <c r="H5552" s="1408">
        <v>0</v>
      </c>
      <c r="I5552" s="158">
        <v>0</v>
      </c>
      <c r="J5552" s="159">
        <v>0</v>
      </c>
      <c r="K5552" s="1408">
        <v>0</v>
      </c>
      <c r="L5552" s="295">
        <f t="shared" si="1299"/>
        <v>0</v>
      </c>
      <c r="M5552" s="12" t="str">
        <f t="shared" si="1292"/>
        <v/>
      </c>
      <c r="N5552" s="13"/>
    </row>
    <row r="5553" spans="1:14" hidden="1">
      <c r="A5553" s="23">
        <v>40</v>
      </c>
      <c r="B5553" s="292"/>
      <c r="C5553" s="293">
        <v>1013</v>
      </c>
      <c r="D5553" s="294" t="s">
        <v>197</v>
      </c>
      <c r="E5553" s="295">
        <f t="shared" si="1298"/>
        <v>0</v>
      </c>
      <c r="F5553" s="158">
        <v>0</v>
      </c>
      <c r="G5553" s="159">
        <v>0</v>
      </c>
      <c r="H5553" s="1408">
        <v>0</v>
      </c>
      <c r="I5553" s="158">
        <v>0</v>
      </c>
      <c r="J5553" s="159">
        <v>0</v>
      </c>
      <c r="K5553" s="1408">
        <v>0</v>
      </c>
      <c r="L5553" s="295">
        <f t="shared" si="1299"/>
        <v>0</v>
      </c>
      <c r="M5553" s="12" t="str">
        <f t="shared" si="1292"/>
        <v/>
      </c>
      <c r="N5553" s="13"/>
    </row>
    <row r="5554" spans="1:14" hidden="1">
      <c r="A5554" s="23">
        <v>45</v>
      </c>
      <c r="B5554" s="292"/>
      <c r="C5554" s="293">
        <v>1014</v>
      </c>
      <c r="D5554" s="294" t="s">
        <v>198</v>
      </c>
      <c r="E5554" s="295">
        <f t="shared" si="1298"/>
        <v>0</v>
      </c>
      <c r="F5554" s="158">
        <v>0</v>
      </c>
      <c r="G5554" s="159">
        <v>0</v>
      </c>
      <c r="H5554" s="1408">
        <v>0</v>
      </c>
      <c r="I5554" s="158">
        <v>0</v>
      </c>
      <c r="J5554" s="159">
        <v>0</v>
      </c>
      <c r="K5554" s="1408">
        <v>0</v>
      </c>
      <c r="L5554" s="295">
        <f t="shared" si="1299"/>
        <v>0</v>
      </c>
      <c r="M5554" s="12" t="str">
        <f t="shared" si="1292"/>
        <v/>
      </c>
      <c r="N5554" s="13"/>
    </row>
    <row r="5555" spans="1:14" hidden="1">
      <c r="A5555" s="23">
        <v>50</v>
      </c>
      <c r="B5555" s="292"/>
      <c r="C5555" s="293">
        <v>1015</v>
      </c>
      <c r="D5555" s="294" t="s">
        <v>199</v>
      </c>
      <c r="E5555" s="295">
        <f t="shared" si="1298"/>
        <v>0</v>
      </c>
      <c r="F5555" s="158">
        <v>0</v>
      </c>
      <c r="G5555" s="159">
        <v>0</v>
      </c>
      <c r="H5555" s="1408">
        <v>0</v>
      </c>
      <c r="I5555" s="158">
        <v>0</v>
      </c>
      <c r="J5555" s="159">
        <v>0</v>
      </c>
      <c r="K5555" s="1408">
        <v>0</v>
      </c>
      <c r="L5555" s="295">
        <f t="shared" si="1299"/>
        <v>0</v>
      </c>
      <c r="M5555" s="12" t="str">
        <f t="shared" si="1292"/>
        <v/>
      </c>
      <c r="N5555" s="13"/>
    </row>
    <row r="5556" spans="1:14" hidden="1">
      <c r="A5556" s="23">
        <v>55</v>
      </c>
      <c r="B5556" s="292"/>
      <c r="C5556" s="312">
        <v>1016</v>
      </c>
      <c r="D5556" s="313" t="s">
        <v>200</v>
      </c>
      <c r="E5556" s="314">
        <f t="shared" si="1298"/>
        <v>0</v>
      </c>
      <c r="F5556" s="164">
        <v>0</v>
      </c>
      <c r="G5556" s="165">
        <v>0</v>
      </c>
      <c r="H5556" s="1407">
        <v>0</v>
      </c>
      <c r="I5556" s="164">
        <v>0</v>
      </c>
      <c r="J5556" s="165">
        <v>0</v>
      </c>
      <c r="K5556" s="1407">
        <v>0</v>
      </c>
      <c r="L5556" s="314">
        <f t="shared" si="1299"/>
        <v>0</v>
      </c>
      <c r="M5556" s="12" t="str">
        <f t="shared" si="1292"/>
        <v/>
      </c>
      <c r="N5556" s="13"/>
    </row>
    <row r="5557" spans="1:14" hidden="1">
      <c r="A5557" s="23">
        <v>60</v>
      </c>
      <c r="B5557" s="278"/>
      <c r="C5557" s="318">
        <v>1020</v>
      </c>
      <c r="D5557" s="319" t="s">
        <v>201</v>
      </c>
      <c r="E5557" s="320">
        <f t="shared" si="1298"/>
        <v>0</v>
      </c>
      <c r="F5557" s="450">
        <v>0</v>
      </c>
      <c r="G5557" s="451">
        <v>0</v>
      </c>
      <c r="H5557" s="1416">
        <v>0</v>
      </c>
      <c r="I5557" s="450">
        <v>0</v>
      </c>
      <c r="J5557" s="451">
        <v>0</v>
      </c>
      <c r="K5557" s="1416">
        <v>0</v>
      </c>
      <c r="L5557" s="320">
        <f t="shared" si="1299"/>
        <v>0</v>
      </c>
      <c r="M5557" s="12" t="str">
        <f t="shared" si="1292"/>
        <v/>
      </c>
      <c r="N5557" s="13"/>
    </row>
    <row r="5558" spans="1:14" hidden="1">
      <c r="A5558" s="22">
        <v>65</v>
      </c>
      <c r="B5558" s="292"/>
      <c r="C5558" s="324">
        <v>1030</v>
      </c>
      <c r="D5558" s="325" t="s">
        <v>202</v>
      </c>
      <c r="E5558" s="326">
        <f t="shared" si="1298"/>
        <v>0</v>
      </c>
      <c r="F5558" s="445">
        <v>0</v>
      </c>
      <c r="G5558" s="446">
        <v>0</v>
      </c>
      <c r="H5558" s="1413">
        <v>0</v>
      </c>
      <c r="I5558" s="445">
        <v>0</v>
      </c>
      <c r="J5558" s="446">
        <v>0</v>
      </c>
      <c r="K5558" s="1413">
        <v>0</v>
      </c>
      <c r="L5558" s="326">
        <f t="shared" si="1299"/>
        <v>0</v>
      </c>
      <c r="M5558" s="12" t="str">
        <f t="shared" si="1292"/>
        <v/>
      </c>
      <c r="N5558" s="13"/>
    </row>
    <row r="5559" spans="1:14" hidden="1">
      <c r="A5559" s="23">
        <v>70</v>
      </c>
      <c r="B5559" s="292"/>
      <c r="C5559" s="318">
        <v>1051</v>
      </c>
      <c r="D5559" s="331" t="s">
        <v>203</v>
      </c>
      <c r="E5559" s="320">
        <f t="shared" si="1298"/>
        <v>0</v>
      </c>
      <c r="F5559" s="450">
        <v>0</v>
      </c>
      <c r="G5559" s="451">
        <v>0</v>
      </c>
      <c r="H5559" s="1416">
        <v>0</v>
      </c>
      <c r="I5559" s="450">
        <v>0</v>
      </c>
      <c r="J5559" s="451">
        <v>0</v>
      </c>
      <c r="K5559" s="1416">
        <v>0</v>
      </c>
      <c r="L5559" s="320">
        <f t="shared" si="1299"/>
        <v>0</v>
      </c>
      <c r="M5559" s="12" t="str">
        <f t="shared" si="1292"/>
        <v/>
      </c>
      <c r="N5559" s="13"/>
    </row>
    <row r="5560" spans="1:14" hidden="1">
      <c r="A5560" s="23">
        <v>75</v>
      </c>
      <c r="B5560" s="292"/>
      <c r="C5560" s="293">
        <v>1052</v>
      </c>
      <c r="D5560" s="294" t="s">
        <v>204</v>
      </c>
      <c r="E5560" s="295">
        <f t="shared" si="1298"/>
        <v>0</v>
      </c>
      <c r="F5560" s="158">
        <v>0</v>
      </c>
      <c r="G5560" s="159"/>
      <c r="H5560" s="1408"/>
      <c r="I5560" s="158">
        <v>0</v>
      </c>
      <c r="J5560" s="159"/>
      <c r="K5560" s="1408"/>
      <c r="L5560" s="295">
        <f t="shared" si="1299"/>
        <v>0</v>
      </c>
      <c r="M5560" s="12" t="str">
        <f t="shared" si="1292"/>
        <v/>
      </c>
      <c r="N5560" s="13"/>
    </row>
    <row r="5561" spans="1:14" hidden="1">
      <c r="A5561" s="23">
        <v>80</v>
      </c>
      <c r="B5561" s="292"/>
      <c r="C5561" s="324">
        <v>1053</v>
      </c>
      <c r="D5561" s="325" t="s">
        <v>858</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v>0</v>
      </c>
      <c r="G5562" s="451">
        <v>0</v>
      </c>
      <c r="H5562" s="1416">
        <v>0</v>
      </c>
      <c r="I5562" s="450">
        <v>0</v>
      </c>
      <c r="J5562" s="451">
        <v>0</v>
      </c>
      <c r="K5562" s="1416">
        <v>0</v>
      </c>
      <c r="L5562" s="320">
        <f t="shared" si="1299"/>
        <v>0</v>
      </c>
      <c r="M5562" s="12" t="str">
        <f t="shared" si="1292"/>
        <v/>
      </c>
      <c r="N5562" s="13"/>
    </row>
    <row r="5563" spans="1:14" hidden="1">
      <c r="A5563" s="23">
        <v>85</v>
      </c>
      <c r="B5563" s="292"/>
      <c r="C5563" s="324">
        <v>1063</v>
      </c>
      <c r="D5563" s="332" t="s">
        <v>786</v>
      </c>
      <c r="E5563" s="326">
        <f t="shared" si="1298"/>
        <v>0</v>
      </c>
      <c r="F5563" s="445">
        <v>0</v>
      </c>
      <c r="G5563" s="446">
        <v>0</v>
      </c>
      <c r="H5563" s="1413">
        <v>0</v>
      </c>
      <c r="I5563" s="445">
        <v>0</v>
      </c>
      <c r="J5563" s="446">
        <v>0</v>
      </c>
      <c r="K5563" s="1413">
        <v>0</v>
      </c>
      <c r="L5563" s="326">
        <f t="shared" si="1299"/>
        <v>0</v>
      </c>
      <c r="M5563" s="12" t="str">
        <f t="shared" si="1292"/>
        <v/>
      </c>
      <c r="N5563" s="13"/>
    </row>
    <row r="5564" spans="1:14" hidden="1">
      <c r="A5564" s="23">
        <v>90</v>
      </c>
      <c r="B5564" s="292"/>
      <c r="C5564" s="333">
        <v>1069</v>
      </c>
      <c r="D5564" s="334" t="s">
        <v>206</v>
      </c>
      <c r="E5564" s="335">
        <f t="shared" si="1298"/>
        <v>0</v>
      </c>
      <c r="F5564" s="589">
        <v>0</v>
      </c>
      <c r="G5564" s="590">
        <v>0</v>
      </c>
      <c r="H5564" s="1415">
        <v>0</v>
      </c>
      <c r="I5564" s="589">
        <v>0</v>
      </c>
      <c r="J5564" s="590">
        <v>0</v>
      </c>
      <c r="K5564" s="1415">
        <v>0</v>
      </c>
      <c r="L5564" s="335">
        <f t="shared" si="1299"/>
        <v>0</v>
      </c>
      <c r="M5564" s="12" t="str">
        <f t="shared" si="1292"/>
        <v/>
      </c>
      <c r="N5564" s="13"/>
    </row>
    <row r="5565" spans="1:14" hidden="1">
      <c r="A5565" s="23">
        <v>90</v>
      </c>
      <c r="B5565" s="278"/>
      <c r="C5565" s="318">
        <v>1091</v>
      </c>
      <c r="D5565" s="331" t="s">
        <v>894</v>
      </c>
      <c r="E5565" s="320">
        <f t="shared" si="1298"/>
        <v>0</v>
      </c>
      <c r="F5565" s="450">
        <v>0</v>
      </c>
      <c r="G5565" s="451">
        <v>0</v>
      </c>
      <c r="H5565" s="1416">
        <v>0</v>
      </c>
      <c r="I5565" s="450">
        <v>0</v>
      </c>
      <c r="J5565" s="451">
        <v>0</v>
      </c>
      <c r="K5565" s="1416">
        <v>0</v>
      </c>
      <c r="L5565" s="320">
        <f t="shared" si="1299"/>
        <v>0</v>
      </c>
      <c r="M5565" s="12" t="str">
        <f t="shared" si="1292"/>
        <v/>
      </c>
      <c r="N5565" s="13"/>
    </row>
    <row r="5566" spans="1:14" hidden="1">
      <c r="A5566" s="22">
        <v>115</v>
      </c>
      <c r="B5566" s="292"/>
      <c r="C5566" s="293">
        <v>1092</v>
      </c>
      <c r="D5566" s="294" t="s">
        <v>298</v>
      </c>
      <c r="E5566" s="295">
        <f t="shared" si="1298"/>
        <v>0</v>
      </c>
      <c r="F5566" s="158">
        <v>0</v>
      </c>
      <c r="G5566" s="159">
        <v>0</v>
      </c>
      <c r="H5566" s="1408">
        <v>0</v>
      </c>
      <c r="I5566" s="158">
        <v>0</v>
      </c>
      <c r="J5566" s="159">
        <v>0</v>
      </c>
      <c r="K5566" s="1408">
        <v>0</v>
      </c>
      <c r="L5566" s="295">
        <f t="shared" si="1299"/>
        <v>0</v>
      </c>
      <c r="M5566" s="12" t="str">
        <f t="shared" si="1292"/>
        <v/>
      </c>
      <c r="N5566" s="13"/>
    </row>
    <row r="5567" spans="1:14" hidden="1">
      <c r="A5567" s="22">
        <v>125</v>
      </c>
      <c r="B5567" s="292"/>
      <c r="C5567" s="285">
        <v>1098</v>
      </c>
      <c r="D5567" s="339" t="s">
        <v>207</v>
      </c>
      <c r="E5567" s="287">
        <f t="shared" si="1298"/>
        <v>0</v>
      </c>
      <c r="F5567" s="173">
        <v>0</v>
      </c>
      <c r="G5567" s="174">
        <v>0</v>
      </c>
      <c r="H5567" s="1409">
        <v>0</v>
      </c>
      <c r="I5567" s="173">
        <v>0</v>
      </c>
      <c r="J5567" s="174">
        <v>0</v>
      </c>
      <c r="K5567" s="1409">
        <v>0</v>
      </c>
      <c r="L5567" s="287">
        <f t="shared" si="1299"/>
        <v>0</v>
      </c>
      <c r="M5567" s="12" t="str">
        <f t="shared" si="1292"/>
        <v/>
      </c>
      <c r="N5567" s="13"/>
    </row>
    <row r="5568" spans="1:14" hidden="1">
      <c r="A5568" s="23">
        <v>130</v>
      </c>
      <c r="B5568" s="272">
        <v>1900</v>
      </c>
      <c r="C5568" s="1845" t="s">
        <v>265</v>
      </c>
      <c r="D5568" s="1846"/>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895</v>
      </c>
      <c r="E5569" s="281">
        <f>F5569+G5569+H5569</f>
        <v>0</v>
      </c>
      <c r="F5569" s="152">
        <v>0</v>
      </c>
      <c r="G5569" s="153">
        <v>0</v>
      </c>
      <c r="H5569" s="1406">
        <v>0</v>
      </c>
      <c r="I5569" s="152">
        <v>0</v>
      </c>
      <c r="J5569" s="153">
        <v>0</v>
      </c>
      <c r="K5569" s="1406">
        <v>0</v>
      </c>
      <c r="L5569" s="281">
        <f>I5569+J5569+K5569</f>
        <v>0</v>
      </c>
      <c r="M5569" s="12" t="str">
        <f t="shared" si="1292"/>
        <v/>
      </c>
      <c r="N5569" s="13"/>
    </row>
    <row r="5570" spans="1:14" hidden="1">
      <c r="A5570" s="23">
        <v>140</v>
      </c>
      <c r="B5570" s="341"/>
      <c r="C5570" s="293">
        <v>1981</v>
      </c>
      <c r="D5570" s="342" t="s">
        <v>896</v>
      </c>
      <c r="E5570" s="295">
        <f>F5570+G5570+H5570</f>
        <v>0</v>
      </c>
      <c r="F5570" s="158">
        <v>0</v>
      </c>
      <c r="G5570" s="159">
        <v>0</v>
      </c>
      <c r="H5570" s="1408">
        <v>0</v>
      </c>
      <c r="I5570" s="158">
        <v>0</v>
      </c>
      <c r="J5570" s="159">
        <v>0</v>
      </c>
      <c r="K5570" s="1408">
        <v>0</v>
      </c>
      <c r="L5570" s="295">
        <f>I5570+J5570+K5570</f>
        <v>0</v>
      </c>
      <c r="M5570" s="12" t="str">
        <f t="shared" si="1292"/>
        <v/>
      </c>
      <c r="N5570" s="13"/>
    </row>
    <row r="5571" spans="1:14" hidden="1">
      <c r="A5571" s="23">
        <v>145</v>
      </c>
      <c r="B5571" s="292"/>
      <c r="C5571" s="285">
        <v>1991</v>
      </c>
      <c r="D5571" s="343" t="s">
        <v>897</v>
      </c>
      <c r="E5571" s="287">
        <f>F5571+G5571+H5571</f>
        <v>0</v>
      </c>
      <c r="F5571" s="173"/>
      <c r="G5571" s="174">
        <v>0</v>
      </c>
      <c r="H5571" s="1409">
        <v>0</v>
      </c>
      <c r="I5571" s="173"/>
      <c r="J5571" s="174">
        <v>0</v>
      </c>
      <c r="K5571" s="1409">
        <v>0</v>
      </c>
      <c r="L5571" s="287">
        <f>I5571+J5571+K5571</f>
        <v>0</v>
      </c>
      <c r="M5571" s="12" t="str">
        <f t="shared" si="1292"/>
        <v/>
      </c>
      <c r="N5571" s="13"/>
    </row>
    <row r="5572" spans="1:14" hidden="1">
      <c r="A5572" s="23">
        <v>150</v>
      </c>
      <c r="B5572" s="272">
        <v>2100</v>
      </c>
      <c r="C5572" s="1845" t="s">
        <v>707</v>
      </c>
      <c r="D5572" s="1846"/>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v>0</v>
      </c>
      <c r="G5573" s="153">
        <v>0</v>
      </c>
      <c r="H5573" s="1406">
        <v>0</v>
      </c>
      <c r="I5573" s="152">
        <v>0</v>
      </c>
      <c r="J5573" s="153">
        <v>0</v>
      </c>
      <c r="K5573" s="1406">
        <v>0</v>
      </c>
      <c r="L5573" s="281">
        <f>I5573+J5573+K5573</f>
        <v>0</v>
      </c>
      <c r="M5573" s="12" t="str">
        <f t="shared" si="1292"/>
        <v/>
      </c>
      <c r="N5573" s="13"/>
    </row>
    <row r="5574" spans="1:14" hidden="1">
      <c r="A5574" s="23">
        <v>160</v>
      </c>
      <c r="B5574" s="341"/>
      <c r="C5574" s="293">
        <v>2120</v>
      </c>
      <c r="D5574" s="300" t="s">
        <v>209</v>
      </c>
      <c r="E5574" s="295">
        <f>F5574+G5574+H5574</f>
        <v>0</v>
      </c>
      <c r="F5574" s="158">
        <v>0</v>
      </c>
      <c r="G5574" s="159">
        <v>0</v>
      </c>
      <c r="H5574" s="1408">
        <v>0</v>
      </c>
      <c r="I5574" s="158">
        <v>0</v>
      </c>
      <c r="J5574" s="159">
        <v>0</v>
      </c>
      <c r="K5574" s="1408">
        <v>0</v>
      </c>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v>0</v>
      </c>
      <c r="G5577" s="174">
        <v>0</v>
      </c>
      <c r="H5577" s="1409">
        <v>0</v>
      </c>
      <c r="I5577" s="173">
        <v>0</v>
      </c>
      <c r="J5577" s="174">
        <v>0</v>
      </c>
      <c r="K5577" s="1409">
        <v>0</v>
      </c>
      <c r="L5577" s="287">
        <f>I5577+J5577+K5577</f>
        <v>0</v>
      </c>
      <c r="M5577" s="12" t="str">
        <f t="shared" si="1292"/>
        <v/>
      </c>
      <c r="N5577" s="13"/>
    </row>
    <row r="5578" spans="1:14" hidden="1">
      <c r="A5578" s="23">
        <v>185</v>
      </c>
      <c r="B5578" s="272">
        <v>2200</v>
      </c>
      <c r="C5578" s="1845" t="s">
        <v>213</v>
      </c>
      <c r="D5578" s="1846"/>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299</v>
      </c>
      <c r="E5579" s="281">
        <f>F5579+G5579+H5579</f>
        <v>0</v>
      </c>
      <c r="F5579" s="152">
        <v>0</v>
      </c>
      <c r="G5579" s="153">
        <v>0</v>
      </c>
      <c r="H5579" s="1406">
        <v>0</v>
      </c>
      <c r="I5579" s="152">
        <v>0</v>
      </c>
      <c r="J5579" s="153">
        <v>0</v>
      </c>
      <c r="K5579" s="1406">
        <v>0</v>
      </c>
      <c r="L5579" s="281">
        <f>I5579+J5579+K5579</f>
        <v>0</v>
      </c>
      <c r="M5579" s="12" t="str">
        <f t="shared" si="1292"/>
        <v/>
      </c>
      <c r="N5579" s="13"/>
    </row>
    <row r="5580" spans="1:14" hidden="1">
      <c r="A5580" s="23">
        <v>200</v>
      </c>
      <c r="B5580" s="292"/>
      <c r="C5580" s="285">
        <v>2224</v>
      </c>
      <c r="D5580" s="286" t="s">
        <v>214</v>
      </c>
      <c r="E5580" s="287">
        <f>F5580+G5580+H5580</f>
        <v>0</v>
      </c>
      <c r="F5580" s="173">
        <v>0</v>
      </c>
      <c r="G5580" s="174">
        <v>0</v>
      </c>
      <c r="H5580" s="1409">
        <v>0</v>
      </c>
      <c r="I5580" s="173">
        <v>0</v>
      </c>
      <c r="J5580" s="174">
        <v>0</v>
      </c>
      <c r="K5580" s="1409">
        <v>0</v>
      </c>
      <c r="L5580" s="287">
        <f>I5580+J5580+K5580</f>
        <v>0</v>
      </c>
      <c r="M5580" s="12" t="str">
        <f t="shared" si="1292"/>
        <v/>
      </c>
      <c r="N5580" s="13"/>
    </row>
    <row r="5581" spans="1:14" hidden="1">
      <c r="A5581" s="23">
        <v>200</v>
      </c>
      <c r="B5581" s="272">
        <v>2500</v>
      </c>
      <c r="C5581" s="1845" t="s">
        <v>215</v>
      </c>
      <c r="D5581" s="1846"/>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849" t="s">
        <v>216</v>
      </c>
      <c r="D5582" s="1850"/>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849" t="s">
        <v>217</v>
      </c>
      <c r="D5583" s="1850"/>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849" t="s">
        <v>1643</v>
      </c>
      <c r="D5584" s="1850"/>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2078</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2079</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2080</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845" t="s">
        <v>218</v>
      </c>
      <c r="D5588" s="1846"/>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1935</v>
      </c>
      <c r="E5589" s="281">
        <f>F5589+G5589+H5589</f>
        <v>0</v>
      </c>
      <c r="F5589" s="152">
        <v>0</v>
      </c>
      <c r="G5589" s="153"/>
      <c r="H5589" s="1406"/>
      <c r="I5589" s="152">
        <v>0</v>
      </c>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1954</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v>0</v>
      </c>
      <c r="J5595" s="451">
        <v>0</v>
      </c>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1985</v>
      </c>
      <c r="D5597" s="1759"/>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701</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2081</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1996</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845" t="s">
        <v>227</v>
      </c>
      <c r="D5603" s="1846"/>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845" t="s">
        <v>228</v>
      </c>
      <c r="D5604" s="1846"/>
      <c r="E5604" s="310">
        <f t="shared" si="1309"/>
        <v>0</v>
      </c>
      <c r="F5604" s="1410">
        <v>0</v>
      </c>
      <c r="G5604" s="1411">
        <v>0</v>
      </c>
      <c r="H5604" s="1412">
        <v>0</v>
      </c>
      <c r="I5604" s="1410">
        <v>0</v>
      </c>
      <c r="J5604" s="1411">
        <v>0</v>
      </c>
      <c r="K5604" s="1412">
        <v>0</v>
      </c>
      <c r="L5604" s="310">
        <f t="shared" si="1310"/>
        <v>0</v>
      </c>
      <c r="M5604" s="12" t="str">
        <f t="shared" si="1308"/>
        <v/>
      </c>
      <c r="N5604" s="13"/>
    </row>
    <row r="5605" spans="1:14" hidden="1">
      <c r="A5605" s="22">
        <v>350</v>
      </c>
      <c r="B5605" s="272">
        <v>4100</v>
      </c>
      <c r="C5605" s="1845" t="s">
        <v>229</v>
      </c>
      <c r="D5605" s="1846"/>
      <c r="E5605" s="310">
        <f t="shared" si="1309"/>
        <v>0</v>
      </c>
      <c r="F5605" s="1459">
        <v>0</v>
      </c>
      <c r="G5605" s="1459">
        <v>0</v>
      </c>
      <c r="H5605" s="1460">
        <v>0</v>
      </c>
      <c r="I5605" s="1606">
        <v>0</v>
      </c>
      <c r="J5605" s="1459">
        <v>0</v>
      </c>
      <c r="K5605" s="1459">
        <v>0</v>
      </c>
      <c r="L5605" s="310">
        <f t="shared" si="1310"/>
        <v>0</v>
      </c>
      <c r="M5605" s="12" t="str">
        <f t="shared" si="1308"/>
        <v/>
      </c>
      <c r="N5605" s="13"/>
    </row>
    <row r="5606" spans="1:14" hidden="1">
      <c r="A5606" s="23">
        <v>355</v>
      </c>
      <c r="B5606" s="272">
        <v>4200</v>
      </c>
      <c r="C5606" s="1845" t="s">
        <v>230</v>
      </c>
      <c r="D5606" s="1846"/>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v>0</v>
      </c>
      <c r="G5609" s="159">
        <v>0</v>
      </c>
      <c r="H5609" s="1408">
        <v>0</v>
      </c>
      <c r="I5609" s="158">
        <v>0</v>
      </c>
      <c r="J5609" s="159">
        <v>0</v>
      </c>
      <c r="K5609" s="1408">
        <v>0</v>
      </c>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v>0</v>
      </c>
      <c r="G5612" s="174">
        <v>0</v>
      </c>
      <c r="H5612" s="1409">
        <v>0</v>
      </c>
      <c r="I5612" s="173">
        <v>0</v>
      </c>
      <c r="J5612" s="174">
        <v>0</v>
      </c>
      <c r="K5612" s="1409">
        <v>0</v>
      </c>
      <c r="L5612" s="287">
        <f t="shared" si="1313"/>
        <v>0</v>
      </c>
      <c r="M5612" s="12" t="str">
        <f t="shared" si="1308"/>
        <v/>
      </c>
      <c r="N5612" s="13"/>
    </row>
    <row r="5613" spans="1:14" hidden="1">
      <c r="A5613" s="23">
        <v>395</v>
      </c>
      <c r="B5613" s="272">
        <v>4300</v>
      </c>
      <c r="C5613" s="1845" t="s">
        <v>1644</v>
      </c>
      <c r="D5613" s="1846"/>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v>0</v>
      </c>
      <c r="G5614" s="153">
        <v>0</v>
      </c>
      <c r="H5614" s="1406">
        <v>0</v>
      </c>
      <c r="I5614" s="152">
        <v>0</v>
      </c>
      <c r="J5614" s="153">
        <v>0</v>
      </c>
      <c r="K5614" s="1406">
        <v>0</v>
      </c>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845" t="s">
        <v>1641</v>
      </c>
      <c r="D5617" s="1846"/>
      <c r="E5617" s="310">
        <f t="shared" si="1315"/>
        <v>0</v>
      </c>
      <c r="F5617" s="1410">
        <v>0</v>
      </c>
      <c r="G5617" s="1411">
        <v>0</v>
      </c>
      <c r="H5617" s="1412">
        <v>0</v>
      </c>
      <c r="I5617" s="1410">
        <v>0</v>
      </c>
      <c r="J5617" s="1411">
        <v>0</v>
      </c>
      <c r="K5617" s="1412">
        <v>0</v>
      </c>
      <c r="L5617" s="310">
        <f t="shared" si="1316"/>
        <v>0</v>
      </c>
      <c r="M5617" s="12" t="str">
        <f t="shared" si="1308"/>
        <v/>
      </c>
      <c r="N5617" s="13"/>
    </row>
    <row r="5618" spans="1:14" hidden="1">
      <c r="A5618" s="14">
        <v>401</v>
      </c>
      <c r="B5618" s="272">
        <v>4500</v>
      </c>
      <c r="C5618" s="1845" t="s">
        <v>1642</v>
      </c>
      <c r="D5618" s="1846"/>
      <c r="E5618" s="310">
        <f t="shared" si="1315"/>
        <v>0</v>
      </c>
      <c r="F5618" s="1410">
        <v>0</v>
      </c>
      <c r="G5618" s="1411">
        <v>0</v>
      </c>
      <c r="H5618" s="1412">
        <v>0</v>
      </c>
      <c r="I5618" s="1410">
        <v>0</v>
      </c>
      <c r="J5618" s="1411">
        <v>0</v>
      </c>
      <c r="K5618" s="1412">
        <v>0</v>
      </c>
      <c r="L5618" s="310">
        <f t="shared" si="1316"/>
        <v>0</v>
      </c>
      <c r="M5618" s="12" t="str">
        <f t="shared" si="1308"/>
        <v/>
      </c>
      <c r="N5618" s="13"/>
    </row>
    <row r="5619" spans="1:14" hidden="1">
      <c r="A5619" s="40">
        <v>404</v>
      </c>
      <c r="B5619" s="272">
        <v>4600</v>
      </c>
      <c r="C5619" s="1849" t="s">
        <v>240</v>
      </c>
      <c r="D5619" s="1850"/>
      <c r="E5619" s="310">
        <f t="shared" si="1315"/>
        <v>0</v>
      </c>
      <c r="F5619" s="1410">
        <v>0</v>
      </c>
      <c r="G5619" s="1411">
        <v>0</v>
      </c>
      <c r="H5619" s="1412">
        <v>0</v>
      </c>
      <c r="I5619" s="1410">
        <v>0</v>
      </c>
      <c r="J5619" s="1411">
        <v>0</v>
      </c>
      <c r="K5619" s="1412">
        <v>0</v>
      </c>
      <c r="L5619" s="310">
        <f t="shared" si="1316"/>
        <v>0</v>
      </c>
      <c r="M5619" s="12" t="str">
        <f t="shared" si="1308"/>
        <v/>
      </c>
      <c r="N5619" s="13"/>
    </row>
    <row r="5620" spans="1:14" hidden="1">
      <c r="A5620" s="40">
        <v>404</v>
      </c>
      <c r="B5620" s="272">
        <v>4900</v>
      </c>
      <c r="C5620" s="1845" t="s">
        <v>266</v>
      </c>
      <c r="D5620" s="1846"/>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267</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268</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843" t="s">
        <v>241</v>
      </c>
      <c r="D5623" s="1844"/>
      <c r="E5623" s="310">
        <f>F5623+G5623+H5623</f>
        <v>0</v>
      </c>
      <c r="F5623" s="1410">
        <v>0</v>
      </c>
      <c r="G5623" s="1411">
        <v>0</v>
      </c>
      <c r="H5623" s="1412">
        <v>0</v>
      </c>
      <c r="I5623" s="1410">
        <v>0</v>
      </c>
      <c r="J5623" s="1411">
        <v>0</v>
      </c>
      <c r="K5623" s="1412">
        <v>0</v>
      </c>
      <c r="L5623" s="310">
        <f>I5623+J5623+K5623</f>
        <v>0</v>
      </c>
      <c r="M5623" s="12" t="str">
        <f t="shared" si="1308"/>
        <v/>
      </c>
      <c r="N5623" s="13"/>
    </row>
    <row r="5624" spans="1:14" hidden="1">
      <c r="A5624" s="23">
        <v>500</v>
      </c>
      <c r="B5624" s="365">
        <v>5200</v>
      </c>
      <c r="C5624" s="1843" t="s">
        <v>242</v>
      </c>
      <c r="D5624" s="1844"/>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v>0</v>
      </c>
      <c r="G5625" s="153">
        <v>0</v>
      </c>
      <c r="H5625" s="1406">
        <v>0</v>
      </c>
      <c r="I5625" s="152">
        <v>0</v>
      </c>
      <c r="J5625" s="153">
        <v>0</v>
      </c>
      <c r="K5625" s="1406">
        <v>0</v>
      </c>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v>0</v>
      </c>
      <c r="G5626" s="159">
        <v>0</v>
      </c>
      <c r="H5626" s="1408">
        <v>0</v>
      </c>
      <c r="I5626" s="158">
        <v>0</v>
      </c>
      <c r="J5626" s="159">
        <v>0</v>
      </c>
      <c r="K5626" s="1408">
        <v>0</v>
      </c>
      <c r="L5626" s="295">
        <f t="shared" si="1320"/>
        <v>0</v>
      </c>
      <c r="M5626" s="12" t="str">
        <f t="shared" si="1308"/>
        <v/>
      </c>
      <c r="N5626" s="13"/>
    </row>
    <row r="5627" spans="1:14" hidden="1">
      <c r="A5627" s="23">
        <v>515</v>
      </c>
      <c r="B5627" s="366"/>
      <c r="C5627" s="369">
        <v>5203</v>
      </c>
      <c r="D5627" s="370" t="s">
        <v>608</v>
      </c>
      <c r="E5627" s="295">
        <f t="shared" si="1319"/>
        <v>0</v>
      </c>
      <c r="F5627" s="158">
        <v>0</v>
      </c>
      <c r="G5627" s="159">
        <v>0</v>
      </c>
      <c r="H5627" s="1408">
        <v>0</v>
      </c>
      <c r="I5627" s="158">
        <v>0</v>
      </c>
      <c r="J5627" s="159">
        <v>0</v>
      </c>
      <c r="K5627" s="1408">
        <v>0</v>
      </c>
      <c r="L5627" s="295">
        <f t="shared" si="1320"/>
        <v>0</v>
      </c>
      <c r="M5627" s="12" t="str">
        <f t="shared" si="1308"/>
        <v/>
      </c>
      <c r="N5627" s="13"/>
    </row>
    <row r="5628" spans="1:14" hidden="1">
      <c r="A5628" s="23">
        <v>520</v>
      </c>
      <c r="B5628" s="366"/>
      <c r="C5628" s="369">
        <v>5204</v>
      </c>
      <c r="D5628" s="370" t="s">
        <v>609</v>
      </c>
      <c r="E5628" s="295">
        <f t="shared" si="1319"/>
        <v>0</v>
      </c>
      <c r="F5628" s="158">
        <v>0</v>
      </c>
      <c r="G5628" s="159">
        <v>0</v>
      </c>
      <c r="H5628" s="1408">
        <v>0</v>
      </c>
      <c r="I5628" s="158">
        <v>0</v>
      </c>
      <c r="J5628" s="159">
        <v>0</v>
      </c>
      <c r="K5628" s="1408">
        <v>0</v>
      </c>
      <c r="L5628" s="295">
        <f t="shared" si="1320"/>
        <v>0</v>
      </c>
      <c r="M5628" s="12" t="str">
        <f t="shared" si="1308"/>
        <v/>
      </c>
      <c r="N5628" s="13"/>
    </row>
    <row r="5629" spans="1:14" hidden="1">
      <c r="A5629" s="23">
        <v>525</v>
      </c>
      <c r="B5629" s="366"/>
      <c r="C5629" s="369">
        <v>5205</v>
      </c>
      <c r="D5629" s="370" t="s">
        <v>610</v>
      </c>
      <c r="E5629" s="295">
        <f t="shared" si="1319"/>
        <v>0</v>
      </c>
      <c r="F5629" s="158">
        <v>0</v>
      </c>
      <c r="G5629" s="159">
        <v>0</v>
      </c>
      <c r="H5629" s="1408">
        <v>0</v>
      </c>
      <c r="I5629" s="158">
        <v>0</v>
      </c>
      <c r="J5629" s="159">
        <v>0</v>
      </c>
      <c r="K5629" s="1408">
        <v>0</v>
      </c>
      <c r="L5629" s="295">
        <f t="shared" si="1320"/>
        <v>0</v>
      </c>
      <c r="M5629" s="12" t="str">
        <f t="shared" si="1308"/>
        <v/>
      </c>
      <c r="N5629" s="13"/>
    </row>
    <row r="5630" spans="1:14" hidden="1">
      <c r="A5630" s="22">
        <v>635</v>
      </c>
      <c r="B5630" s="366"/>
      <c r="C5630" s="369">
        <v>5206</v>
      </c>
      <c r="D5630" s="370" t="s">
        <v>611</v>
      </c>
      <c r="E5630" s="295">
        <f t="shared" si="1319"/>
        <v>0</v>
      </c>
      <c r="F5630" s="158">
        <v>0</v>
      </c>
      <c r="G5630" s="159">
        <v>0</v>
      </c>
      <c r="H5630" s="1408">
        <v>0</v>
      </c>
      <c r="I5630" s="158">
        <v>0</v>
      </c>
      <c r="J5630" s="159">
        <v>0</v>
      </c>
      <c r="K5630" s="1408">
        <v>0</v>
      </c>
      <c r="L5630" s="295">
        <f t="shared" si="1320"/>
        <v>0</v>
      </c>
      <c r="M5630" s="12" t="str">
        <f t="shared" si="1308"/>
        <v/>
      </c>
      <c r="N5630" s="13"/>
    </row>
    <row r="5631" spans="1:14" hidden="1">
      <c r="A5631" s="23">
        <v>640</v>
      </c>
      <c r="B5631" s="366"/>
      <c r="C5631" s="371">
        <v>5219</v>
      </c>
      <c r="D5631" s="372" t="s">
        <v>612</v>
      </c>
      <c r="E5631" s="287">
        <f t="shared" si="1319"/>
        <v>0</v>
      </c>
      <c r="F5631" s="173">
        <v>0</v>
      </c>
      <c r="G5631" s="174">
        <v>0</v>
      </c>
      <c r="H5631" s="1409">
        <v>0</v>
      </c>
      <c r="I5631" s="173">
        <v>0</v>
      </c>
      <c r="J5631" s="174">
        <v>0</v>
      </c>
      <c r="K5631" s="1409">
        <v>0</v>
      </c>
      <c r="L5631" s="287">
        <f t="shared" si="1320"/>
        <v>0</v>
      </c>
      <c r="M5631" s="12" t="str">
        <f t="shared" si="1308"/>
        <v/>
      </c>
      <c r="N5631" s="13"/>
    </row>
    <row r="5632" spans="1:14" hidden="1">
      <c r="A5632" s="23">
        <v>645</v>
      </c>
      <c r="B5632" s="365">
        <v>5300</v>
      </c>
      <c r="C5632" s="1843" t="s">
        <v>613</v>
      </c>
      <c r="D5632" s="1844"/>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300</v>
      </c>
      <c r="E5633" s="281">
        <f>F5633+G5633+H5633</f>
        <v>0</v>
      </c>
      <c r="F5633" s="152">
        <v>0</v>
      </c>
      <c r="G5633" s="153">
        <v>0</v>
      </c>
      <c r="H5633" s="1406">
        <v>0</v>
      </c>
      <c r="I5633" s="152">
        <v>0</v>
      </c>
      <c r="J5633" s="153">
        <v>0</v>
      </c>
      <c r="K5633" s="1406">
        <v>0</v>
      </c>
      <c r="L5633" s="281">
        <f>I5633+J5633+K5633</f>
        <v>0</v>
      </c>
      <c r="M5633" s="12" t="str">
        <f t="shared" si="1308"/>
        <v/>
      </c>
      <c r="N5633" s="13"/>
    </row>
    <row r="5634" spans="1:14" hidden="1">
      <c r="A5634" s="22">
        <v>655</v>
      </c>
      <c r="B5634" s="366"/>
      <c r="C5634" s="371">
        <v>5309</v>
      </c>
      <c r="D5634" s="372" t="s">
        <v>614</v>
      </c>
      <c r="E5634" s="287">
        <f>F5634+G5634+H5634</f>
        <v>0</v>
      </c>
      <c r="F5634" s="173">
        <v>0</v>
      </c>
      <c r="G5634" s="174">
        <v>0</v>
      </c>
      <c r="H5634" s="1409">
        <v>0</v>
      </c>
      <c r="I5634" s="173">
        <v>0</v>
      </c>
      <c r="J5634" s="174">
        <v>0</v>
      </c>
      <c r="K5634" s="1409">
        <v>0</v>
      </c>
      <c r="L5634" s="287">
        <f>I5634+J5634+K5634</f>
        <v>0</v>
      </c>
      <c r="M5634" s="12" t="str">
        <f t="shared" si="1308"/>
        <v/>
      </c>
      <c r="N5634" s="13"/>
    </row>
    <row r="5635" spans="1:14" hidden="1">
      <c r="A5635" s="22">
        <v>665</v>
      </c>
      <c r="B5635" s="365">
        <v>5400</v>
      </c>
      <c r="C5635" s="1843" t="s">
        <v>671</v>
      </c>
      <c r="D5635" s="1844"/>
      <c r="E5635" s="310">
        <f>F5635+G5635+H5635</f>
        <v>0</v>
      </c>
      <c r="F5635" s="1410"/>
      <c r="G5635" s="1411">
        <v>0</v>
      </c>
      <c r="H5635" s="1412">
        <v>0</v>
      </c>
      <c r="I5635" s="1410">
        <v>0</v>
      </c>
      <c r="J5635" s="1411"/>
      <c r="K5635" s="1412">
        <v>0</v>
      </c>
      <c r="L5635" s="310">
        <f>I5635+J5635+K5635</f>
        <v>0</v>
      </c>
      <c r="M5635" s="12" t="str">
        <f t="shared" si="1308"/>
        <v/>
      </c>
      <c r="N5635" s="13"/>
    </row>
    <row r="5636" spans="1:14" hidden="1">
      <c r="A5636" s="22">
        <v>675</v>
      </c>
      <c r="B5636" s="272">
        <v>5500</v>
      </c>
      <c r="C5636" s="1845" t="s">
        <v>672</v>
      </c>
      <c r="D5636" s="1846"/>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673</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674</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675</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676</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847" t="s">
        <v>898</v>
      </c>
      <c r="D5641" s="1848"/>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677</v>
      </c>
      <c r="E5642" s="281">
        <f>F5642+G5642+H5642</f>
        <v>0</v>
      </c>
      <c r="F5642" s="1459">
        <v>0</v>
      </c>
      <c r="G5642" s="1459">
        <v>0</v>
      </c>
      <c r="H5642" s="1460">
        <v>0</v>
      </c>
      <c r="I5642" s="1606">
        <v>0</v>
      </c>
      <c r="J5642" s="1459">
        <v>0</v>
      </c>
      <c r="K5642" s="1459">
        <v>0</v>
      </c>
      <c r="L5642" s="281">
        <f>I5642+J5642+K5642</f>
        <v>0</v>
      </c>
      <c r="M5642" s="12" t="str">
        <f t="shared" si="1308"/>
        <v/>
      </c>
      <c r="N5642" s="13"/>
    </row>
    <row r="5643" spans="1:14" hidden="1">
      <c r="A5643" s="23">
        <v>720</v>
      </c>
      <c r="B5643" s="366"/>
      <c r="C5643" s="373">
        <v>5702</v>
      </c>
      <c r="D5643" s="374" t="s">
        <v>678</v>
      </c>
      <c r="E5643" s="314">
        <f>F5643+G5643+H5643</f>
        <v>0</v>
      </c>
      <c r="F5643" s="1459">
        <v>0</v>
      </c>
      <c r="G5643" s="1459">
        <v>0</v>
      </c>
      <c r="H5643" s="1460">
        <v>0</v>
      </c>
      <c r="I5643" s="1606">
        <v>0</v>
      </c>
      <c r="J5643" s="1459">
        <v>0</v>
      </c>
      <c r="K5643" s="1459">
        <v>0</v>
      </c>
      <c r="L5643" s="314">
        <f>I5643+J5643+K5643</f>
        <v>0</v>
      </c>
      <c r="M5643" s="12" t="str">
        <f t="shared" si="1308"/>
        <v/>
      </c>
      <c r="N5643" s="13"/>
    </row>
    <row r="5644" spans="1:14" hidden="1">
      <c r="A5644" s="23">
        <v>725</v>
      </c>
      <c r="B5644" s="292"/>
      <c r="C5644" s="375">
        <v>4071</v>
      </c>
      <c r="D5644" s="376" t="s">
        <v>679</v>
      </c>
      <c r="E5644" s="377">
        <f>F5644+G5644+H5644</f>
        <v>0</v>
      </c>
      <c r="F5644" s="1459">
        <v>0</v>
      </c>
      <c r="G5644" s="1459">
        <v>0</v>
      </c>
      <c r="H5644" s="1460">
        <v>0</v>
      </c>
      <c r="I5644" s="1606">
        <v>0</v>
      </c>
      <c r="J5644" s="1459">
        <v>0</v>
      </c>
      <c r="K5644" s="1459">
        <v>0</v>
      </c>
      <c r="L5644" s="377">
        <f>I5644+J5644+K5644</f>
        <v>0</v>
      </c>
      <c r="M5644" s="12" t="str">
        <f t="shared" si="1308"/>
        <v/>
      </c>
      <c r="N5644" s="13"/>
    </row>
    <row r="5645" spans="1:14" hidden="1">
      <c r="A5645" s="23">
        <v>730</v>
      </c>
      <c r="B5645" s="571"/>
      <c r="C5645" s="1841" t="s">
        <v>680</v>
      </c>
      <c r="D5645" s="1842"/>
      <c r="E5645" s="1426"/>
      <c r="F5645" s="1426"/>
      <c r="G5645" s="1426"/>
      <c r="H5645" s="1426"/>
      <c r="I5645" s="1426"/>
      <c r="J5645" s="1426"/>
      <c r="K5645" s="1426"/>
      <c r="L5645" s="1427"/>
      <c r="M5645" s="12" t="str">
        <f t="shared" si="1308"/>
        <v/>
      </c>
      <c r="N5645" s="13"/>
    </row>
    <row r="5646" spans="1:14" hidden="1">
      <c r="A5646" s="23">
        <v>735</v>
      </c>
      <c r="B5646" s="381">
        <v>98</v>
      </c>
      <c r="C5646" s="1841" t="s">
        <v>680</v>
      </c>
      <c r="D5646" s="1842"/>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6</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hidden="1" thickBot="1">
      <c r="A5650" s="23">
        <v>755</v>
      </c>
      <c r="B5650" s="1451"/>
      <c r="C5650" s="393" t="s">
        <v>726</v>
      </c>
      <c r="D5650" s="1420">
        <f>+B5650</f>
        <v>0</v>
      </c>
      <c r="E5650" s="395">
        <f t="shared" ref="E5650:L5650" si="1323">SUM(E5532,E5535,E5541,E5549,E5550,E5568,E5572,E5578,E5581,E5582,E5583,E5584,E5588,E5597,E5603,E5604,E5605,E5606,E5613,E5617,E5618,E5619,E5620,E5623,E5624,E5632,E5635,E5636,E5641)+E5646</f>
        <v>0</v>
      </c>
      <c r="F5650" s="396">
        <f t="shared" si="1323"/>
        <v>0</v>
      </c>
      <c r="G5650" s="397">
        <f t="shared" si="1323"/>
        <v>0</v>
      </c>
      <c r="H5650" s="398">
        <f t="shared" si="1323"/>
        <v>0</v>
      </c>
      <c r="I5650" s="396">
        <f t="shared" si="1323"/>
        <v>0</v>
      </c>
      <c r="J5650" s="397">
        <f t="shared" si="1323"/>
        <v>0</v>
      </c>
      <c r="K5650" s="398">
        <f t="shared" si="1323"/>
        <v>0</v>
      </c>
      <c r="L5650" s="395">
        <f t="shared" si="1323"/>
        <v>0</v>
      </c>
      <c r="M5650" s="1652" t="str">
        <f t="shared" si="1308"/>
        <v/>
      </c>
      <c r="N5650" s="65"/>
    </row>
    <row r="5651" spans="1:14" ht="18.75" hidden="1">
      <c r="A5651" s="23">
        <v>760</v>
      </c>
      <c r="B5651" s="79" t="s">
        <v>120</v>
      </c>
      <c r="C5651" s="1"/>
      <c r="L5651" s="6"/>
      <c r="M5651" s="1652" t="str">
        <f>(IF($E5650&lt;&gt;0,$M$2,IF($L5650&lt;&gt;0,$M$2,"")))</f>
        <v/>
      </c>
      <c r="N5651" s="65"/>
    </row>
    <row r="5652" spans="1:14" ht="18.75" hidden="1">
      <c r="A5652" s="22">
        <v>765</v>
      </c>
      <c r="B5652" s="1355"/>
      <c r="C5652" s="1355"/>
      <c r="D5652" s="1356"/>
      <c r="E5652" s="1355"/>
      <c r="F5652" s="1355"/>
      <c r="G5652" s="1355"/>
      <c r="H5652" s="1355"/>
      <c r="I5652" s="1355"/>
      <c r="J5652" s="1355"/>
      <c r="K5652" s="1355"/>
      <c r="L5652" s="1357"/>
      <c r="M5652" s="1652" t="str">
        <f>(IF($E5650&lt;&gt;0,$M$2,IF($L5650&lt;&gt;0,$M$2,"")))</f>
        <v/>
      </c>
      <c r="N5652" s="65"/>
    </row>
    <row r="5653" spans="1:14" ht="18.75" hidden="1">
      <c r="A5653" s="22">
        <v>775</v>
      </c>
      <c r="B5653" s="65"/>
      <c r="C5653" s="65"/>
      <c r="D5653" s="65"/>
      <c r="E5653" s="65"/>
      <c r="F5653" s="65"/>
      <c r="G5653" s="65"/>
      <c r="H5653" s="65"/>
      <c r="I5653" s="65"/>
      <c r="J5653" s="65"/>
      <c r="K5653" s="65"/>
      <c r="L5653" s="77"/>
      <c r="M5653" s="74" t="str">
        <f>(IF(E5650&lt;&gt;0,$G$2,IF(L5650&lt;&gt;0,$G$2,"")))</f>
        <v/>
      </c>
      <c r="N5653" s="65"/>
    </row>
    <row r="5654" spans="1:14" hidden="1">
      <c r="A5654" s="23">
        <v>780</v>
      </c>
      <c r="B5654" s="6"/>
      <c r="C5654" s="6"/>
      <c r="D5654" s="517"/>
      <c r="E5654" s="38"/>
      <c r="F5654" s="38"/>
      <c r="G5654" s="38"/>
      <c r="H5654" s="38"/>
      <c r="I5654" s="38"/>
      <c r="J5654" s="38"/>
      <c r="K5654" s="38"/>
      <c r="L5654" s="38"/>
      <c r="M5654" s="7" t="str">
        <f>(IF($E5790&lt;&gt;0,$M$2,IF($L5790&lt;&gt;0,$M$2,"")))</f>
        <v/>
      </c>
    </row>
    <row r="5655" spans="1:14" hidden="1">
      <c r="A5655" s="23">
        <v>785</v>
      </c>
      <c r="B5655" s="6"/>
      <c r="C5655" s="1353"/>
      <c r="D5655" s="1354"/>
      <c r="E5655" s="38"/>
      <c r="F5655" s="38"/>
      <c r="G5655" s="38"/>
      <c r="H5655" s="38"/>
      <c r="I5655" s="38"/>
      <c r="J5655" s="38"/>
      <c r="K5655" s="38"/>
      <c r="L5655" s="38"/>
      <c r="M5655" s="7" t="str">
        <f>(IF($E5790&lt;&gt;0,$M$2,IF($L5790&lt;&gt;0,$M$2,"")))</f>
        <v/>
      </c>
    </row>
    <row r="5656" spans="1:14" hidden="1">
      <c r="A5656" s="23">
        <v>790</v>
      </c>
      <c r="B5656" s="1865" t="str">
        <f>$B$7</f>
        <v>ОТЧЕТНИ ДАННИ ПО ЕБК ЗА ИЗПЪЛНЕНИЕТО НА БЮДЖЕТА</v>
      </c>
      <c r="C5656" s="1866"/>
      <c r="D5656" s="1866"/>
      <c r="E5656" s="242"/>
      <c r="F5656" s="242"/>
      <c r="G5656" s="237"/>
      <c r="H5656" s="237"/>
      <c r="I5656" s="237"/>
      <c r="J5656" s="237"/>
      <c r="K5656" s="237"/>
      <c r="L5656" s="237"/>
      <c r="M5656" s="7" t="str">
        <f>(IF($E5790&lt;&gt;0,$M$2,IF($L5790&lt;&gt;0,$M$2,"")))</f>
        <v/>
      </c>
    </row>
    <row r="5657" spans="1:14" hidden="1">
      <c r="A5657" s="23">
        <v>795</v>
      </c>
      <c r="B5657" s="228"/>
      <c r="C5657" s="391"/>
      <c r="D5657" s="400"/>
      <c r="E5657" s="406" t="s">
        <v>457</v>
      </c>
      <c r="F5657" s="406" t="s">
        <v>819</v>
      </c>
      <c r="G5657" s="237"/>
      <c r="H5657" s="1350" t="s">
        <v>1234</v>
      </c>
      <c r="I5657" s="1351"/>
      <c r="J5657" s="1352"/>
      <c r="K5657" s="237"/>
      <c r="L5657" s="237"/>
      <c r="M5657" s="7" t="str">
        <f>(IF($E5790&lt;&gt;0,$M$2,IF($L5790&lt;&gt;0,$M$2,"")))</f>
        <v/>
      </c>
    </row>
    <row r="5658" spans="1:14" ht="18.75" hidden="1">
      <c r="A5658" s="22">
        <v>805</v>
      </c>
      <c r="B5658" s="1867" t="str">
        <f>$B$9</f>
        <v>ДГ Радост Каблешково</v>
      </c>
      <c r="C5658" s="1868"/>
      <c r="D5658" s="1869"/>
      <c r="E5658" s="115">
        <f>$E$9</f>
        <v>45658</v>
      </c>
      <c r="F5658" s="226">
        <f>$F$9</f>
        <v>45747</v>
      </c>
      <c r="G5658" s="237"/>
      <c r="H5658" s="237"/>
      <c r="I5658" s="237"/>
      <c r="J5658" s="237"/>
      <c r="K5658" s="237"/>
      <c r="L5658" s="237"/>
      <c r="M5658" s="7" t="str">
        <f>(IF($E5790&lt;&gt;0,$M$2,IF($L5790&lt;&gt;0,$M$2,"")))</f>
        <v/>
      </c>
    </row>
    <row r="5659" spans="1:14" hidden="1">
      <c r="A5659" s="23">
        <v>810</v>
      </c>
      <c r="B5659" s="227" t="str">
        <f>$B$10</f>
        <v>(наименование на разпоредителя с бюджет)</v>
      </c>
      <c r="C5659" s="228"/>
      <c r="D5659" s="229"/>
      <c r="E5659" s="237"/>
      <c r="F5659" s="237"/>
      <c r="G5659" s="237"/>
      <c r="H5659" s="237"/>
      <c r="I5659" s="237"/>
      <c r="J5659" s="237"/>
      <c r="K5659" s="237"/>
      <c r="L5659" s="237"/>
      <c r="M5659" s="7" t="str">
        <f>(IF($E5790&lt;&gt;0,$M$2,IF($L5790&lt;&gt;0,$M$2,"")))</f>
        <v/>
      </c>
    </row>
    <row r="5660" spans="1:14" hidden="1">
      <c r="A5660" s="23">
        <v>815</v>
      </c>
      <c r="B5660" s="227"/>
      <c r="C5660" s="228"/>
      <c r="D5660" s="229"/>
      <c r="E5660" s="237"/>
      <c r="F5660" s="237"/>
      <c r="G5660" s="237"/>
      <c r="H5660" s="237"/>
      <c r="I5660" s="237"/>
      <c r="J5660" s="237"/>
      <c r="K5660" s="237"/>
      <c r="L5660" s="237"/>
      <c r="M5660" s="7" t="str">
        <f>(IF($E5790&lt;&gt;0,$M$2,IF($L5790&lt;&gt;0,$M$2,"")))</f>
        <v/>
      </c>
    </row>
    <row r="5661" spans="1:14" ht="19.5" hidden="1">
      <c r="A5661" s="28">
        <v>525</v>
      </c>
      <c r="B5661" s="1870" t="str">
        <f>$B$12</f>
        <v>Поморие</v>
      </c>
      <c r="C5661" s="1871"/>
      <c r="D5661" s="1872"/>
      <c r="E5661" s="410" t="s">
        <v>874</v>
      </c>
      <c r="F5661" s="1348" t="str">
        <f>$F$12</f>
        <v>5207</v>
      </c>
      <c r="G5661" s="237"/>
      <c r="H5661" s="237"/>
      <c r="I5661" s="237"/>
      <c r="J5661" s="237"/>
      <c r="K5661" s="237"/>
      <c r="L5661" s="237"/>
      <c r="M5661" s="7" t="str">
        <f>(IF($E5790&lt;&gt;0,$M$2,IF($L5790&lt;&gt;0,$M$2,"")))</f>
        <v/>
      </c>
    </row>
    <row r="5662" spans="1:14" hidden="1">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t="str">
        <f>(IF($E5790&lt;&gt;0,$M$2,IF($L5790&lt;&gt;0,$M$2,"")))</f>
        <v/>
      </c>
    </row>
    <row r="5663" spans="1:14" ht="19.5" hidden="1">
      <c r="A5663" s="23">
        <v>821</v>
      </c>
      <c r="B5663" s="236"/>
      <c r="C5663" s="237"/>
      <c r="D5663" s="124" t="s">
        <v>875</v>
      </c>
      <c r="E5663" s="238">
        <f>$E$15</f>
        <v>0</v>
      </c>
      <c r="F5663" s="414" t="str">
        <f>$F$15</f>
        <v>БЮДЖЕТ</v>
      </c>
      <c r="G5663" s="218"/>
      <c r="H5663" s="218"/>
      <c r="I5663" s="218"/>
      <c r="J5663" s="218"/>
      <c r="K5663" s="218"/>
      <c r="L5663" s="218"/>
      <c r="M5663" s="7" t="str">
        <f>(IF($E5790&lt;&gt;0,$M$2,IF($L5790&lt;&gt;0,$M$2,"")))</f>
        <v/>
      </c>
    </row>
    <row r="5664" spans="1:14" hidden="1">
      <c r="A5664" s="23">
        <v>822</v>
      </c>
      <c r="B5664" s="228"/>
      <c r="C5664" s="391"/>
      <c r="D5664" s="400"/>
      <c r="E5664" s="237"/>
      <c r="F5664" s="409"/>
      <c r="G5664" s="409"/>
      <c r="H5664" s="409"/>
      <c r="I5664" s="409"/>
      <c r="J5664" s="409"/>
      <c r="K5664" s="409"/>
      <c r="L5664" s="1365" t="s">
        <v>458</v>
      </c>
      <c r="M5664" s="7" t="str">
        <f>(IF($E5790&lt;&gt;0,$M$2,IF($L5790&lt;&gt;0,$M$2,"")))</f>
        <v/>
      </c>
    </row>
    <row r="5665" spans="1:14" ht="24.95" hidden="1" customHeight="1">
      <c r="A5665" s="23">
        <v>823</v>
      </c>
      <c r="B5665" s="247"/>
      <c r="C5665" s="248"/>
      <c r="D5665" s="249" t="s">
        <v>698</v>
      </c>
      <c r="E5665" s="1853" t="str">
        <f>CONCATENATE("Уточнен план ",$C$3)</f>
        <v>Уточнен план 2025</v>
      </c>
      <c r="F5665" s="1854"/>
      <c r="G5665" s="1854"/>
      <c r="H5665" s="1855"/>
      <c r="I5665" s="1856" t="str">
        <f>CONCATENATE("Отчет ",$C$3)</f>
        <v>Отчет 2025</v>
      </c>
      <c r="J5665" s="1857"/>
      <c r="K5665" s="1857"/>
      <c r="L5665" s="1858"/>
      <c r="M5665" s="7" t="str">
        <f>(IF($E5790&lt;&gt;0,$M$2,IF($L5790&lt;&gt;0,$M$2,"")))</f>
        <v/>
      </c>
    </row>
    <row r="5666" spans="1:14" ht="54.95" hidden="1" customHeight="1" thickBot="1">
      <c r="A5666" s="23">
        <v>825</v>
      </c>
      <c r="B5666" s="250" t="s">
        <v>62</v>
      </c>
      <c r="C5666" s="251" t="s">
        <v>459</v>
      </c>
      <c r="D5666" s="252" t="s">
        <v>699</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570" t="str">
        <f>$L$20</f>
        <v>ОТЧЕТ                                    ОБЩО</v>
      </c>
      <c r="M5666" s="7" t="str">
        <f>(IF($E5790&lt;&gt;0,$M$2,IF($L5790&lt;&gt;0,$M$2,"")))</f>
        <v/>
      </c>
    </row>
    <row r="5667" spans="1:14" ht="18.75" hidden="1">
      <c r="A5667" s="23"/>
      <c r="B5667" s="258"/>
      <c r="C5667" s="259"/>
      <c r="D5667" s="260" t="s">
        <v>728</v>
      </c>
      <c r="E5667" s="1442" t="str">
        <f>$E$21</f>
        <v>(1)</v>
      </c>
      <c r="F5667" s="143" t="str">
        <f>$F$21</f>
        <v>(2)</v>
      </c>
      <c r="G5667" s="144" t="str">
        <f>$G$21</f>
        <v>(3)</v>
      </c>
      <c r="H5667" s="145" t="str">
        <f>$H$21</f>
        <v>(4)</v>
      </c>
      <c r="I5667" s="261" t="str">
        <f>$I$21</f>
        <v>(5)</v>
      </c>
      <c r="J5667" s="262" t="str">
        <f>$J$21</f>
        <v>(6)</v>
      </c>
      <c r="K5667" s="263" t="str">
        <f>$K$21</f>
        <v>(7)</v>
      </c>
      <c r="L5667" s="264" t="str">
        <f>$L$21</f>
        <v>(8)</v>
      </c>
      <c r="M5667" s="7" t="str">
        <f>(IF($E5790&lt;&gt;0,$M$2,IF($L5790&lt;&gt;0,$M$2,"")))</f>
        <v/>
      </c>
    </row>
    <row r="5668" spans="1:14" hidden="1">
      <c r="A5668" s="23"/>
      <c r="B5668" s="1439"/>
      <c r="C5668" s="1540" t="e">
        <f>VLOOKUP(D5668,OP_LIST2,2,FALSE)</f>
        <v>#N/A</v>
      </c>
      <c r="D5668" s="1445"/>
      <c r="E5668" s="389"/>
      <c r="F5668" s="1429"/>
      <c r="G5668" s="1430"/>
      <c r="H5668" s="1431"/>
      <c r="I5668" s="1429"/>
      <c r="J5668" s="1430"/>
      <c r="K5668" s="1431"/>
      <c r="L5668" s="1428"/>
      <c r="M5668" s="7" t="str">
        <f>(IF($E5790&lt;&gt;0,$M$2,IF($L5790&lt;&gt;0,$M$2,"")))</f>
        <v/>
      </c>
    </row>
    <row r="5669" spans="1:14" hidden="1">
      <c r="A5669" s="23"/>
      <c r="B5669" s="1608" t="s">
        <v>2003</v>
      </c>
      <c r="C5669" s="1446">
        <f>VLOOKUP(D5670,EBK_DEIN2,2,FALSE)</f>
        <v>6619</v>
      </c>
      <c r="D5669" s="1445" t="s">
        <v>777</v>
      </c>
      <c r="E5669" s="389"/>
      <c r="F5669" s="1432"/>
      <c r="G5669" s="1433"/>
      <c r="H5669" s="1434"/>
      <c r="I5669" s="1432"/>
      <c r="J5669" s="1433"/>
      <c r="K5669" s="1434"/>
      <c r="L5669" s="1428"/>
      <c r="M5669" s="7" t="str">
        <f>(IF($E5790&lt;&gt;0,$M$2,IF($L5790&lt;&gt;0,$M$2,"")))</f>
        <v/>
      </c>
    </row>
    <row r="5670" spans="1:14" ht="31.5" hidden="1">
      <c r="A5670" s="23"/>
      <c r="B5670" s="1438"/>
      <c r="C5670" s="1531">
        <f>+C5669</f>
        <v>6619</v>
      </c>
      <c r="D5670" s="1440" t="s">
        <v>579</v>
      </c>
      <c r="E5670" s="389"/>
      <c r="F5670" s="1432"/>
      <c r="G5670" s="1433"/>
      <c r="H5670" s="1434"/>
      <c r="I5670" s="1432"/>
      <c r="J5670" s="1433"/>
      <c r="K5670" s="1434"/>
      <c r="L5670" s="1428"/>
      <c r="M5670" s="7" t="str">
        <f>(IF($E5790&lt;&gt;0,$M$2,IF($L5790&lt;&gt;0,$M$2,"")))</f>
        <v/>
      </c>
    </row>
    <row r="5671" spans="1:14" hidden="1">
      <c r="A5671" s="23"/>
      <c r="B5671" s="1443"/>
      <c r="C5671" s="1441"/>
      <c r="D5671" s="1444" t="s">
        <v>700</v>
      </c>
      <c r="E5671" s="389"/>
      <c r="F5671" s="1435"/>
      <c r="G5671" s="1436"/>
      <c r="H5671" s="1437"/>
      <c r="I5671" s="1435"/>
      <c r="J5671" s="1436"/>
      <c r="K5671" s="1437"/>
      <c r="L5671" s="1428"/>
      <c r="M5671" s="7" t="str">
        <f>(IF($E5790&lt;&gt;0,$M$2,IF($L5790&lt;&gt;0,$M$2,"")))</f>
        <v/>
      </c>
    </row>
    <row r="5672" spans="1:14" hidden="1">
      <c r="A5672" s="23"/>
      <c r="B5672" s="272">
        <v>100</v>
      </c>
      <c r="C5672" s="1859" t="s">
        <v>729</v>
      </c>
      <c r="D5672" s="1860"/>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730</v>
      </c>
      <c r="E5673" s="281">
        <f>F5673+G5673+H5673</f>
        <v>0</v>
      </c>
      <c r="F5673" s="152">
        <v>0</v>
      </c>
      <c r="G5673" s="153">
        <v>0</v>
      </c>
      <c r="H5673" s="1406">
        <v>0</v>
      </c>
      <c r="I5673" s="152">
        <v>0</v>
      </c>
      <c r="J5673" s="153">
        <v>0</v>
      </c>
      <c r="K5673" s="1406">
        <v>0</v>
      </c>
      <c r="L5673" s="281">
        <f>I5673+J5673+K5673</f>
        <v>0</v>
      </c>
      <c r="M5673" s="12" t="str">
        <f t="shared" ref="M5673:M5736" si="1325">(IF($E5673&lt;&gt;0,$M$2,IF($L5673&lt;&gt;0,$M$2,"")))</f>
        <v/>
      </c>
      <c r="N5673" s="13"/>
    </row>
    <row r="5674" spans="1:14" hidden="1">
      <c r="A5674" s="10"/>
      <c r="B5674" s="278"/>
      <c r="C5674" s="285">
        <v>102</v>
      </c>
      <c r="D5674" s="286" t="s">
        <v>731</v>
      </c>
      <c r="E5674" s="287">
        <f>F5674+G5674+H5674</f>
        <v>0</v>
      </c>
      <c r="F5674" s="173">
        <v>0</v>
      </c>
      <c r="G5674" s="174">
        <v>0</v>
      </c>
      <c r="H5674" s="1409">
        <v>0</v>
      </c>
      <c r="I5674" s="173">
        <v>0</v>
      </c>
      <c r="J5674" s="174">
        <v>0</v>
      </c>
      <c r="K5674" s="1409">
        <v>0</v>
      </c>
      <c r="L5674" s="287">
        <f>I5674+J5674+K5674</f>
        <v>0</v>
      </c>
      <c r="M5674" s="12" t="str">
        <f t="shared" si="1325"/>
        <v/>
      </c>
      <c r="N5674" s="13"/>
    </row>
    <row r="5675" spans="1:14" hidden="1">
      <c r="A5675" s="10"/>
      <c r="B5675" s="272">
        <v>200</v>
      </c>
      <c r="C5675" s="1851" t="s">
        <v>732</v>
      </c>
      <c r="D5675" s="1852"/>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733</v>
      </c>
      <c r="E5676" s="281">
        <f>F5676+G5676+H5676</f>
        <v>0</v>
      </c>
      <c r="F5676" s="152">
        <v>0</v>
      </c>
      <c r="G5676" s="153">
        <v>0</v>
      </c>
      <c r="H5676" s="1406">
        <v>0</v>
      </c>
      <c r="I5676" s="152">
        <v>0</v>
      </c>
      <c r="J5676" s="153">
        <v>0</v>
      </c>
      <c r="K5676" s="1406">
        <v>0</v>
      </c>
      <c r="L5676" s="281">
        <f>I5676+J5676+K5676</f>
        <v>0</v>
      </c>
      <c r="M5676" s="12" t="str">
        <f t="shared" si="1325"/>
        <v/>
      </c>
      <c r="N5676" s="13"/>
    </row>
    <row r="5677" spans="1:14" hidden="1">
      <c r="A5677" s="10"/>
      <c r="B5677" s="292"/>
      <c r="C5677" s="293">
        <v>202</v>
      </c>
      <c r="D5677" s="294" t="s">
        <v>734</v>
      </c>
      <c r="E5677" s="295">
        <f>F5677+G5677+H5677</f>
        <v>0</v>
      </c>
      <c r="F5677" s="158">
        <v>0</v>
      </c>
      <c r="G5677" s="159">
        <v>0</v>
      </c>
      <c r="H5677" s="1408">
        <v>0</v>
      </c>
      <c r="I5677" s="158">
        <v>0</v>
      </c>
      <c r="J5677" s="159">
        <v>0</v>
      </c>
      <c r="K5677" s="1408">
        <v>0</v>
      </c>
      <c r="L5677" s="295">
        <f>I5677+J5677+K5677</f>
        <v>0</v>
      </c>
      <c r="M5677" s="12" t="str">
        <f t="shared" si="1325"/>
        <v/>
      </c>
      <c r="N5677" s="13"/>
    </row>
    <row r="5678" spans="1:14" ht="31.5" hidden="1">
      <c r="A5678" s="10"/>
      <c r="B5678" s="299"/>
      <c r="C5678" s="293">
        <v>205</v>
      </c>
      <c r="D5678" s="294" t="s">
        <v>585</v>
      </c>
      <c r="E5678" s="295">
        <f>F5678+G5678+H5678</f>
        <v>0</v>
      </c>
      <c r="F5678" s="158">
        <v>0</v>
      </c>
      <c r="G5678" s="159">
        <v>0</v>
      </c>
      <c r="H5678" s="1408">
        <v>0</v>
      </c>
      <c r="I5678" s="158">
        <v>0</v>
      </c>
      <c r="J5678" s="159">
        <v>0</v>
      </c>
      <c r="K5678" s="1408">
        <v>0</v>
      </c>
      <c r="L5678" s="295">
        <f>I5678+J5678+K5678</f>
        <v>0</v>
      </c>
      <c r="M5678" s="12" t="str">
        <f t="shared" si="1325"/>
        <v/>
      </c>
      <c r="N5678" s="13"/>
    </row>
    <row r="5679" spans="1:14" hidden="1">
      <c r="A5679" s="10"/>
      <c r="B5679" s="299"/>
      <c r="C5679" s="293">
        <v>208</v>
      </c>
      <c r="D5679" s="300" t="s">
        <v>586</v>
      </c>
      <c r="E5679" s="295">
        <f>F5679+G5679+H5679</f>
        <v>0</v>
      </c>
      <c r="F5679" s="158">
        <v>0</v>
      </c>
      <c r="G5679" s="159">
        <v>0</v>
      </c>
      <c r="H5679" s="1408">
        <v>0</v>
      </c>
      <c r="I5679" s="158">
        <v>0</v>
      </c>
      <c r="J5679" s="159">
        <v>0</v>
      </c>
      <c r="K5679" s="1408">
        <v>0</v>
      </c>
      <c r="L5679" s="295">
        <f>I5679+J5679+K5679</f>
        <v>0</v>
      </c>
      <c r="M5679" s="12" t="str">
        <f t="shared" si="1325"/>
        <v/>
      </c>
      <c r="N5679" s="13"/>
    </row>
    <row r="5680" spans="1:14" hidden="1">
      <c r="A5680" s="10"/>
      <c r="B5680" s="291"/>
      <c r="C5680" s="285">
        <v>209</v>
      </c>
      <c r="D5680" s="301" t="s">
        <v>587</v>
      </c>
      <c r="E5680" s="287">
        <f>F5680+G5680+H5680</f>
        <v>0</v>
      </c>
      <c r="F5680" s="173">
        <v>0</v>
      </c>
      <c r="G5680" s="174">
        <v>0</v>
      </c>
      <c r="H5680" s="1409">
        <v>0</v>
      </c>
      <c r="I5680" s="173">
        <v>0</v>
      </c>
      <c r="J5680" s="174">
        <v>0</v>
      </c>
      <c r="K5680" s="1409">
        <v>0</v>
      </c>
      <c r="L5680" s="287">
        <f>I5680+J5680+K5680</f>
        <v>0</v>
      </c>
      <c r="M5680" s="12" t="str">
        <f t="shared" si="1325"/>
        <v/>
      </c>
      <c r="N5680" s="13"/>
    </row>
    <row r="5681" spans="1:14" hidden="1">
      <c r="A5681" s="10"/>
      <c r="B5681" s="272">
        <v>500</v>
      </c>
      <c r="C5681" s="1861" t="s">
        <v>188</v>
      </c>
      <c r="D5681" s="1862"/>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v>0</v>
      </c>
      <c r="G5682" s="153">
        <v>0</v>
      </c>
      <c r="H5682" s="1406">
        <v>0</v>
      </c>
      <c r="I5682" s="152">
        <v>0</v>
      </c>
      <c r="J5682" s="153">
        <v>0</v>
      </c>
      <c r="K5682" s="1406">
        <v>0</v>
      </c>
      <c r="L5682" s="281">
        <f t="shared" ref="L5682:L5689" si="1329">I5682+J5682+K5682</f>
        <v>0</v>
      </c>
      <c r="M5682" s="12" t="str">
        <f t="shared" si="1325"/>
        <v/>
      </c>
      <c r="N5682" s="13"/>
    </row>
    <row r="5683" spans="1:14" hidden="1">
      <c r="A5683" s="10"/>
      <c r="B5683" s="291"/>
      <c r="C5683" s="304">
        <v>552</v>
      </c>
      <c r="D5683" s="305" t="s">
        <v>893</v>
      </c>
      <c r="E5683" s="295">
        <f t="shared" si="1328"/>
        <v>0</v>
      </c>
      <c r="F5683" s="158">
        <v>0</v>
      </c>
      <c r="G5683" s="159">
        <v>0</v>
      </c>
      <c r="H5683" s="1408">
        <v>0</v>
      </c>
      <c r="I5683" s="158">
        <v>0</v>
      </c>
      <c r="J5683" s="159">
        <v>0</v>
      </c>
      <c r="K5683" s="1408">
        <v>0</v>
      </c>
      <c r="L5683" s="295">
        <f t="shared" si="1329"/>
        <v>0</v>
      </c>
      <c r="M5683" s="12" t="str">
        <f t="shared" si="1325"/>
        <v/>
      </c>
      <c r="N5683" s="13"/>
    </row>
    <row r="5684" spans="1:14" hidden="1">
      <c r="A5684" s="10"/>
      <c r="B5684" s="306"/>
      <c r="C5684" s="304">
        <v>558</v>
      </c>
      <c r="D5684" s="307" t="s">
        <v>855</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v>0</v>
      </c>
      <c r="G5685" s="159">
        <v>0</v>
      </c>
      <c r="H5685" s="1408">
        <v>0</v>
      </c>
      <c r="I5685" s="158">
        <v>0</v>
      </c>
      <c r="J5685" s="159">
        <v>0</v>
      </c>
      <c r="K5685" s="1408">
        <v>0</v>
      </c>
      <c r="L5685" s="295">
        <f t="shared" si="1329"/>
        <v>0</v>
      </c>
      <c r="M5685" s="12" t="str">
        <f t="shared" si="1325"/>
        <v/>
      </c>
      <c r="N5685" s="13"/>
    </row>
    <row r="5686" spans="1:14" hidden="1">
      <c r="A5686" s="10"/>
      <c r="B5686" s="306"/>
      <c r="C5686" s="304">
        <v>580</v>
      </c>
      <c r="D5686" s="305" t="s">
        <v>191</v>
      </c>
      <c r="E5686" s="295">
        <f t="shared" si="1328"/>
        <v>0</v>
      </c>
      <c r="F5686" s="158">
        <v>0</v>
      </c>
      <c r="G5686" s="159">
        <v>0</v>
      </c>
      <c r="H5686" s="1408">
        <v>0</v>
      </c>
      <c r="I5686" s="158">
        <v>0</v>
      </c>
      <c r="J5686" s="159">
        <v>0</v>
      </c>
      <c r="K5686" s="1408">
        <v>0</v>
      </c>
      <c r="L5686" s="295">
        <f t="shared" si="1329"/>
        <v>0</v>
      </c>
      <c r="M5686" s="12" t="str">
        <f t="shared" si="1325"/>
        <v/>
      </c>
      <c r="N5686" s="13"/>
    </row>
    <row r="5687" spans="1:14" hidden="1">
      <c r="A5687" s="10"/>
      <c r="B5687" s="291"/>
      <c r="C5687" s="304">
        <v>588</v>
      </c>
      <c r="D5687" s="305" t="s">
        <v>857</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863" t="s">
        <v>193</v>
      </c>
      <c r="D5689" s="1864"/>
      <c r="E5689" s="310">
        <f t="shared" si="1328"/>
        <v>0</v>
      </c>
      <c r="F5689" s="1410"/>
      <c r="G5689" s="1411"/>
      <c r="H5689" s="1412"/>
      <c r="I5689" s="1410"/>
      <c r="J5689" s="1411"/>
      <c r="K5689" s="1412"/>
      <c r="L5689" s="310">
        <f t="shared" si="1329"/>
        <v>0</v>
      </c>
      <c r="M5689" s="12" t="str">
        <f t="shared" si="1325"/>
        <v/>
      </c>
      <c r="N5689" s="13"/>
    </row>
    <row r="5690" spans="1:14" hidden="1">
      <c r="A5690" s="23">
        <v>10</v>
      </c>
      <c r="B5690" s="272">
        <v>1000</v>
      </c>
      <c r="C5690" s="1851" t="s">
        <v>194</v>
      </c>
      <c r="D5690" s="1852"/>
      <c r="E5690" s="310">
        <f t="shared" ref="E5690:L5690" si="1330">SUM(E5691:E5707)</f>
        <v>0</v>
      </c>
      <c r="F5690" s="274">
        <f t="shared" si="1330"/>
        <v>0</v>
      </c>
      <c r="G5690" s="275">
        <f t="shared" si="1330"/>
        <v>0</v>
      </c>
      <c r="H5690" s="276">
        <f>SUM(H5691:H5707)</f>
        <v>0</v>
      </c>
      <c r="I5690" s="274">
        <f t="shared" si="1330"/>
        <v>0</v>
      </c>
      <c r="J5690" s="275">
        <f t="shared" si="1330"/>
        <v>0</v>
      </c>
      <c r="K5690" s="276">
        <f t="shared" si="1330"/>
        <v>0</v>
      </c>
      <c r="L5690" s="310">
        <f t="shared" si="1330"/>
        <v>0</v>
      </c>
      <c r="M5690" s="12" t="str">
        <f t="shared" si="1325"/>
        <v/>
      </c>
      <c r="N5690" s="13"/>
    </row>
    <row r="5691" spans="1:14" hidden="1">
      <c r="A5691" s="23">
        <v>15</v>
      </c>
      <c r="B5691" s="292"/>
      <c r="C5691" s="279">
        <v>1011</v>
      </c>
      <c r="D5691" s="311" t="s">
        <v>195</v>
      </c>
      <c r="E5691" s="281">
        <f t="shared" ref="E5691:E5707" si="1331">F5691+G5691+H5691</f>
        <v>0</v>
      </c>
      <c r="F5691" s="152">
        <v>0</v>
      </c>
      <c r="G5691" s="153">
        <v>0</v>
      </c>
      <c r="H5691" s="1406">
        <v>0</v>
      </c>
      <c r="I5691" s="152">
        <v>0</v>
      </c>
      <c r="J5691" s="153">
        <v>0</v>
      </c>
      <c r="K5691" s="1406">
        <v>0</v>
      </c>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v>0</v>
      </c>
      <c r="G5692" s="159">
        <v>0</v>
      </c>
      <c r="H5692" s="1408">
        <v>0</v>
      </c>
      <c r="I5692" s="158">
        <v>0</v>
      </c>
      <c r="J5692" s="159">
        <v>0</v>
      </c>
      <c r="K5692" s="1408">
        <v>0</v>
      </c>
      <c r="L5692" s="295">
        <f t="shared" si="1332"/>
        <v>0</v>
      </c>
      <c r="M5692" s="12" t="str">
        <f t="shared" si="1325"/>
        <v/>
      </c>
      <c r="N5692" s="13"/>
    </row>
    <row r="5693" spans="1:14" hidden="1">
      <c r="A5693" s="23">
        <v>40</v>
      </c>
      <c r="B5693" s="292"/>
      <c r="C5693" s="293">
        <v>1013</v>
      </c>
      <c r="D5693" s="294" t="s">
        <v>197</v>
      </c>
      <c r="E5693" s="295">
        <f t="shared" si="1331"/>
        <v>0</v>
      </c>
      <c r="F5693" s="158">
        <v>0</v>
      </c>
      <c r="G5693" s="159">
        <v>0</v>
      </c>
      <c r="H5693" s="1408">
        <v>0</v>
      </c>
      <c r="I5693" s="158">
        <v>0</v>
      </c>
      <c r="J5693" s="159">
        <v>0</v>
      </c>
      <c r="K5693" s="1408">
        <v>0</v>
      </c>
      <c r="L5693" s="295">
        <f t="shared" si="1332"/>
        <v>0</v>
      </c>
      <c r="M5693" s="12" t="str">
        <f t="shared" si="1325"/>
        <v/>
      </c>
      <c r="N5693" s="13"/>
    </row>
    <row r="5694" spans="1:14" hidden="1">
      <c r="A5694" s="23">
        <v>45</v>
      </c>
      <c r="B5694" s="292"/>
      <c r="C5694" s="293">
        <v>1014</v>
      </c>
      <c r="D5694" s="294" t="s">
        <v>198</v>
      </c>
      <c r="E5694" s="295">
        <f t="shared" si="1331"/>
        <v>0</v>
      </c>
      <c r="F5694" s="158">
        <v>0</v>
      </c>
      <c r="G5694" s="159">
        <v>0</v>
      </c>
      <c r="H5694" s="1408">
        <v>0</v>
      </c>
      <c r="I5694" s="158">
        <v>0</v>
      </c>
      <c r="J5694" s="159">
        <v>0</v>
      </c>
      <c r="K5694" s="1408">
        <v>0</v>
      </c>
      <c r="L5694" s="295">
        <f t="shared" si="1332"/>
        <v>0</v>
      </c>
      <c r="M5694" s="12" t="str">
        <f t="shared" si="1325"/>
        <v/>
      </c>
      <c r="N5694" s="13"/>
    </row>
    <row r="5695" spans="1:14" hidden="1">
      <c r="A5695" s="23">
        <v>50</v>
      </c>
      <c r="B5695" s="292"/>
      <c r="C5695" s="293">
        <v>1015</v>
      </c>
      <c r="D5695" s="294" t="s">
        <v>199</v>
      </c>
      <c r="E5695" s="295">
        <f t="shared" si="1331"/>
        <v>0</v>
      </c>
      <c r="F5695" s="158">
        <v>0</v>
      </c>
      <c r="G5695" s="159">
        <v>0</v>
      </c>
      <c r="H5695" s="1408">
        <v>0</v>
      </c>
      <c r="I5695" s="158">
        <v>0</v>
      </c>
      <c r="J5695" s="159">
        <v>0</v>
      </c>
      <c r="K5695" s="1408">
        <v>0</v>
      </c>
      <c r="L5695" s="295">
        <f t="shared" si="1332"/>
        <v>0</v>
      </c>
      <c r="M5695" s="12" t="str">
        <f t="shared" si="1325"/>
        <v/>
      </c>
      <c r="N5695" s="13"/>
    </row>
    <row r="5696" spans="1:14" hidden="1">
      <c r="A5696" s="23">
        <v>55</v>
      </c>
      <c r="B5696" s="292"/>
      <c r="C5696" s="312">
        <v>1016</v>
      </c>
      <c r="D5696" s="313" t="s">
        <v>200</v>
      </c>
      <c r="E5696" s="314">
        <f t="shared" si="1331"/>
        <v>0</v>
      </c>
      <c r="F5696" s="164">
        <v>0</v>
      </c>
      <c r="G5696" s="165">
        <v>0</v>
      </c>
      <c r="H5696" s="1407">
        <v>0</v>
      </c>
      <c r="I5696" s="164">
        <v>0</v>
      </c>
      <c r="J5696" s="165">
        <v>0</v>
      </c>
      <c r="K5696" s="1407">
        <v>0</v>
      </c>
      <c r="L5696" s="314">
        <f t="shared" si="1332"/>
        <v>0</v>
      </c>
      <c r="M5696" s="12" t="str">
        <f t="shared" si="1325"/>
        <v/>
      </c>
      <c r="N5696" s="13"/>
    </row>
    <row r="5697" spans="1:14" hidden="1">
      <c r="A5697" s="23">
        <v>60</v>
      </c>
      <c r="B5697" s="278"/>
      <c r="C5697" s="318">
        <v>1020</v>
      </c>
      <c r="D5697" s="319" t="s">
        <v>201</v>
      </c>
      <c r="E5697" s="320">
        <f t="shared" si="1331"/>
        <v>0</v>
      </c>
      <c r="F5697" s="450">
        <v>0</v>
      </c>
      <c r="G5697" s="451">
        <v>0</v>
      </c>
      <c r="H5697" s="1416">
        <v>0</v>
      </c>
      <c r="I5697" s="450">
        <v>0</v>
      </c>
      <c r="J5697" s="451">
        <v>0</v>
      </c>
      <c r="K5697" s="1416">
        <v>0</v>
      </c>
      <c r="L5697" s="320">
        <f t="shared" si="1332"/>
        <v>0</v>
      </c>
      <c r="M5697" s="12" t="str">
        <f t="shared" si="1325"/>
        <v/>
      </c>
      <c r="N5697" s="13"/>
    </row>
    <row r="5698" spans="1:14" hidden="1">
      <c r="A5698" s="22">
        <v>65</v>
      </c>
      <c r="B5698" s="292"/>
      <c r="C5698" s="324">
        <v>1030</v>
      </c>
      <c r="D5698" s="325" t="s">
        <v>202</v>
      </c>
      <c r="E5698" s="326">
        <f t="shared" si="1331"/>
        <v>0</v>
      </c>
      <c r="F5698" s="445">
        <v>0</v>
      </c>
      <c r="G5698" s="446">
        <v>0</v>
      </c>
      <c r="H5698" s="1413">
        <v>0</v>
      </c>
      <c r="I5698" s="445">
        <v>0</v>
      </c>
      <c r="J5698" s="446">
        <v>0</v>
      </c>
      <c r="K5698" s="1413">
        <v>0</v>
      </c>
      <c r="L5698" s="326">
        <f t="shared" si="1332"/>
        <v>0</v>
      </c>
      <c r="M5698" s="12" t="str">
        <f t="shared" si="1325"/>
        <v/>
      </c>
      <c r="N5698" s="13"/>
    </row>
    <row r="5699" spans="1:14" hidden="1">
      <c r="A5699" s="23">
        <v>70</v>
      </c>
      <c r="B5699" s="292"/>
      <c r="C5699" s="318">
        <v>1051</v>
      </c>
      <c r="D5699" s="331" t="s">
        <v>203</v>
      </c>
      <c r="E5699" s="320">
        <f t="shared" si="1331"/>
        <v>0</v>
      </c>
      <c r="F5699" s="450">
        <v>0</v>
      </c>
      <c r="G5699" s="451">
        <v>0</v>
      </c>
      <c r="H5699" s="1416">
        <v>0</v>
      </c>
      <c r="I5699" s="450">
        <v>0</v>
      </c>
      <c r="J5699" s="451">
        <v>0</v>
      </c>
      <c r="K5699" s="1416">
        <v>0</v>
      </c>
      <c r="L5699" s="320">
        <f t="shared" si="1332"/>
        <v>0</v>
      </c>
      <c r="M5699" s="12" t="str">
        <f t="shared" si="1325"/>
        <v/>
      </c>
      <c r="N5699" s="13"/>
    </row>
    <row r="5700" spans="1:14" hidden="1">
      <c r="A5700" s="23">
        <v>75</v>
      </c>
      <c r="B5700" s="292"/>
      <c r="C5700" s="293">
        <v>1052</v>
      </c>
      <c r="D5700" s="294" t="s">
        <v>204</v>
      </c>
      <c r="E5700" s="295">
        <f t="shared" si="1331"/>
        <v>0</v>
      </c>
      <c r="F5700" s="158">
        <v>0</v>
      </c>
      <c r="G5700" s="159"/>
      <c r="H5700" s="1408"/>
      <c r="I5700" s="158">
        <v>0</v>
      </c>
      <c r="J5700" s="159"/>
      <c r="K5700" s="1408"/>
      <c r="L5700" s="295">
        <f t="shared" si="1332"/>
        <v>0</v>
      </c>
      <c r="M5700" s="12" t="str">
        <f t="shared" si="1325"/>
        <v/>
      </c>
      <c r="N5700" s="13"/>
    </row>
    <row r="5701" spans="1:14" hidden="1">
      <c r="A5701" s="23">
        <v>80</v>
      </c>
      <c r="B5701" s="292"/>
      <c r="C5701" s="324">
        <v>1053</v>
      </c>
      <c r="D5701" s="325" t="s">
        <v>858</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v>0</v>
      </c>
      <c r="G5702" s="451">
        <v>0</v>
      </c>
      <c r="H5702" s="1416">
        <v>0</v>
      </c>
      <c r="I5702" s="450">
        <v>0</v>
      </c>
      <c r="J5702" s="451">
        <v>0</v>
      </c>
      <c r="K5702" s="1416">
        <v>0</v>
      </c>
      <c r="L5702" s="320">
        <f t="shared" si="1332"/>
        <v>0</v>
      </c>
      <c r="M5702" s="12" t="str">
        <f t="shared" si="1325"/>
        <v/>
      </c>
      <c r="N5702" s="13"/>
    </row>
    <row r="5703" spans="1:14" hidden="1">
      <c r="A5703" s="23">
        <v>85</v>
      </c>
      <c r="B5703" s="292"/>
      <c r="C5703" s="324">
        <v>1063</v>
      </c>
      <c r="D5703" s="332" t="s">
        <v>786</v>
      </c>
      <c r="E5703" s="326">
        <f t="shared" si="1331"/>
        <v>0</v>
      </c>
      <c r="F5703" s="445">
        <v>0</v>
      </c>
      <c r="G5703" s="446">
        <v>0</v>
      </c>
      <c r="H5703" s="1413">
        <v>0</v>
      </c>
      <c r="I5703" s="445">
        <v>0</v>
      </c>
      <c r="J5703" s="446">
        <v>0</v>
      </c>
      <c r="K5703" s="1413">
        <v>0</v>
      </c>
      <c r="L5703" s="326">
        <f t="shared" si="1332"/>
        <v>0</v>
      </c>
      <c r="M5703" s="12" t="str">
        <f t="shared" si="1325"/>
        <v/>
      </c>
      <c r="N5703" s="13"/>
    </row>
    <row r="5704" spans="1:14" hidden="1">
      <c r="A5704" s="23">
        <v>90</v>
      </c>
      <c r="B5704" s="292"/>
      <c r="C5704" s="333">
        <v>1069</v>
      </c>
      <c r="D5704" s="334" t="s">
        <v>206</v>
      </c>
      <c r="E5704" s="335">
        <f t="shared" si="1331"/>
        <v>0</v>
      </c>
      <c r="F5704" s="589">
        <v>0</v>
      </c>
      <c r="G5704" s="590">
        <v>0</v>
      </c>
      <c r="H5704" s="1415">
        <v>0</v>
      </c>
      <c r="I5704" s="589">
        <v>0</v>
      </c>
      <c r="J5704" s="590">
        <v>0</v>
      </c>
      <c r="K5704" s="1415">
        <v>0</v>
      </c>
      <c r="L5704" s="335">
        <f t="shared" si="1332"/>
        <v>0</v>
      </c>
      <c r="M5704" s="12" t="str">
        <f t="shared" si="1325"/>
        <v/>
      </c>
      <c r="N5704" s="13"/>
    </row>
    <row r="5705" spans="1:14" hidden="1">
      <c r="A5705" s="23">
        <v>90</v>
      </c>
      <c r="B5705" s="278"/>
      <c r="C5705" s="318">
        <v>1091</v>
      </c>
      <c r="D5705" s="331" t="s">
        <v>894</v>
      </c>
      <c r="E5705" s="320">
        <f t="shared" si="1331"/>
        <v>0</v>
      </c>
      <c r="F5705" s="450">
        <v>0</v>
      </c>
      <c r="G5705" s="451">
        <v>0</v>
      </c>
      <c r="H5705" s="1416">
        <v>0</v>
      </c>
      <c r="I5705" s="450">
        <v>0</v>
      </c>
      <c r="J5705" s="451">
        <v>0</v>
      </c>
      <c r="K5705" s="1416">
        <v>0</v>
      </c>
      <c r="L5705" s="320">
        <f t="shared" si="1332"/>
        <v>0</v>
      </c>
      <c r="M5705" s="12" t="str">
        <f t="shared" si="1325"/>
        <v/>
      </c>
      <c r="N5705" s="13"/>
    </row>
    <row r="5706" spans="1:14" hidden="1">
      <c r="A5706" s="22">
        <v>115</v>
      </c>
      <c r="B5706" s="292"/>
      <c r="C5706" s="293">
        <v>1092</v>
      </c>
      <c r="D5706" s="294" t="s">
        <v>298</v>
      </c>
      <c r="E5706" s="295">
        <f t="shared" si="1331"/>
        <v>0</v>
      </c>
      <c r="F5706" s="158">
        <v>0</v>
      </c>
      <c r="G5706" s="159">
        <v>0</v>
      </c>
      <c r="H5706" s="1408">
        <v>0</v>
      </c>
      <c r="I5706" s="158">
        <v>0</v>
      </c>
      <c r="J5706" s="159">
        <v>0</v>
      </c>
      <c r="K5706" s="1408">
        <v>0</v>
      </c>
      <c r="L5706" s="295">
        <f t="shared" si="1332"/>
        <v>0</v>
      </c>
      <c r="M5706" s="12" t="str">
        <f t="shared" si="1325"/>
        <v/>
      </c>
      <c r="N5706" s="13"/>
    </row>
    <row r="5707" spans="1:14" hidden="1">
      <c r="A5707" s="22">
        <v>125</v>
      </c>
      <c r="B5707" s="292"/>
      <c r="C5707" s="285">
        <v>1098</v>
      </c>
      <c r="D5707" s="339" t="s">
        <v>207</v>
      </c>
      <c r="E5707" s="287">
        <f t="shared" si="1331"/>
        <v>0</v>
      </c>
      <c r="F5707" s="173">
        <v>0</v>
      </c>
      <c r="G5707" s="174">
        <v>0</v>
      </c>
      <c r="H5707" s="1409">
        <v>0</v>
      </c>
      <c r="I5707" s="173">
        <v>0</v>
      </c>
      <c r="J5707" s="174">
        <v>0</v>
      </c>
      <c r="K5707" s="1409">
        <v>0</v>
      </c>
      <c r="L5707" s="287">
        <f t="shared" si="1332"/>
        <v>0</v>
      </c>
      <c r="M5707" s="12" t="str">
        <f t="shared" si="1325"/>
        <v/>
      </c>
      <c r="N5707" s="13"/>
    </row>
    <row r="5708" spans="1:14" hidden="1">
      <c r="A5708" s="23">
        <v>130</v>
      </c>
      <c r="B5708" s="272">
        <v>1900</v>
      </c>
      <c r="C5708" s="1845" t="s">
        <v>265</v>
      </c>
      <c r="D5708" s="1846"/>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895</v>
      </c>
      <c r="E5709" s="281">
        <f>F5709+G5709+H5709</f>
        <v>0</v>
      </c>
      <c r="F5709" s="152">
        <v>0</v>
      </c>
      <c r="G5709" s="153">
        <v>0</v>
      </c>
      <c r="H5709" s="1406">
        <v>0</v>
      </c>
      <c r="I5709" s="152">
        <v>0</v>
      </c>
      <c r="J5709" s="153">
        <v>0</v>
      </c>
      <c r="K5709" s="1406">
        <v>0</v>
      </c>
      <c r="L5709" s="281">
        <f>I5709+J5709+K5709</f>
        <v>0</v>
      </c>
      <c r="M5709" s="12" t="str">
        <f t="shared" si="1325"/>
        <v/>
      </c>
      <c r="N5709" s="13"/>
    </row>
    <row r="5710" spans="1:14" hidden="1">
      <c r="A5710" s="23">
        <v>140</v>
      </c>
      <c r="B5710" s="341"/>
      <c r="C5710" s="293">
        <v>1981</v>
      </c>
      <c r="D5710" s="342" t="s">
        <v>896</v>
      </c>
      <c r="E5710" s="295">
        <f>F5710+G5710+H5710</f>
        <v>0</v>
      </c>
      <c r="F5710" s="158">
        <v>0</v>
      </c>
      <c r="G5710" s="159">
        <v>0</v>
      </c>
      <c r="H5710" s="1408">
        <v>0</v>
      </c>
      <c r="I5710" s="158">
        <v>0</v>
      </c>
      <c r="J5710" s="159">
        <v>0</v>
      </c>
      <c r="K5710" s="1408">
        <v>0</v>
      </c>
      <c r="L5710" s="295">
        <f>I5710+J5710+K5710</f>
        <v>0</v>
      </c>
      <c r="M5710" s="12" t="str">
        <f t="shared" si="1325"/>
        <v/>
      </c>
      <c r="N5710" s="13"/>
    </row>
    <row r="5711" spans="1:14" hidden="1">
      <c r="A5711" s="23">
        <v>145</v>
      </c>
      <c r="B5711" s="292"/>
      <c r="C5711" s="285">
        <v>1991</v>
      </c>
      <c r="D5711" s="343" t="s">
        <v>897</v>
      </c>
      <c r="E5711" s="287">
        <f>F5711+G5711+H5711</f>
        <v>0</v>
      </c>
      <c r="F5711" s="173"/>
      <c r="G5711" s="174">
        <v>0</v>
      </c>
      <c r="H5711" s="1409">
        <v>0</v>
      </c>
      <c r="I5711" s="173"/>
      <c r="J5711" s="174">
        <v>0</v>
      </c>
      <c r="K5711" s="1409">
        <v>0</v>
      </c>
      <c r="L5711" s="287">
        <f>I5711+J5711+K5711</f>
        <v>0</v>
      </c>
      <c r="M5711" s="12" t="str">
        <f t="shared" si="1325"/>
        <v/>
      </c>
      <c r="N5711" s="13"/>
    </row>
    <row r="5712" spans="1:14" hidden="1">
      <c r="A5712" s="23">
        <v>150</v>
      </c>
      <c r="B5712" s="272">
        <v>2100</v>
      </c>
      <c r="C5712" s="1845" t="s">
        <v>707</v>
      </c>
      <c r="D5712" s="1846"/>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v>0</v>
      </c>
      <c r="G5713" s="153">
        <v>0</v>
      </c>
      <c r="H5713" s="1406">
        <v>0</v>
      </c>
      <c r="I5713" s="152">
        <v>0</v>
      </c>
      <c r="J5713" s="153">
        <v>0</v>
      </c>
      <c r="K5713" s="1406">
        <v>0</v>
      </c>
      <c r="L5713" s="281">
        <f>I5713+J5713+K5713</f>
        <v>0</v>
      </c>
      <c r="M5713" s="12" t="str">
        <f t="shared" si="1325"/>
        <v/>
      </c>
      <c r="N5713" s="13"/>
    </row>
    <row r="5714" spans="1:14" hidden="1">
      <c r="A5714" s="23">
        <v>160</v>
      </c>
      <c r="B5714" s="341"/>
      <c r="C5714" s="293">
        <v>2120</v>
      </c>
      <c r="D5714" s="300" t="s">
        <v>209</v>
      </c>
      <c r="E5714" s="295">
        <f>F5714+G5714+H5714</f>
        <v>0</v>
      </c>
      <c r="F5714" s="158">
        <v>0</v>
      </c>
      <c r="G5714" s="159">
        <v>0</v>
      </c>
      <c r="H5714" s="1408">
        <v>0</v>
      </c>
      <c r="I5714" s="158">
        <v>0</v>
      </c>
      <c r="J5714" s="159">
        <v>0</v>
      </c>
      <c r="K5714" s="1408">
        <v>0</v>
      </c>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v>0</v>
      </c>
      <c r="G5717" s="174">
        <v>0</v>
      </c>
      <c r="H5717" s="1409">
        <v>0</v>
      </c>
      <c r="I5717" s="173"/>
      <c r="J5717" s="174"/>
      <c r="K5717" s="1409"/>
      <c r="L5717" s="287">
        <f>I5717+J5717+K5717</f>
        <v>0</v>
      </c>
      <c r="M5717" s="12" t="str">
        <f t="shared" si="1325"/>
        <v/>
      </c>
      <c r="N5717" s="13"/>
    </row>
    <row r="5718" spans="1:14" hidden="1">
      <c r="A5718" s="23">
        <v>185</v>
      </c>
      <c r="B5718" s="272">
        <v>2200</v>
      </c>
      <c r="C5718" s="1845" t="s">
        <v>213</v>
      </c>
      <c r="D5718" s="1846"/>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299</v>
      </c>
      <c r="E5719" s="281">
        <f>F5719+G5719+H5719</f>
        <v>0</v>
      </c>
      <c r="F5719" s="152">
        <v>0</v>
      </c>
      <c r="G5719" s="153">
        <v>0</v>
      </c>
      <c r="H5719" s="1406">
        <v>0</v>
      </c>
      <c r="I5719" s="152">
        <v>0</v>
      </c>
      <c r="J5719" s="153">
        <v>0</v>
      </c>
      <c r="K5719" s="1406">
        <v>0</v>
      </c>
      <c r="L5719" s="281">
        <f>I5719+J5719+K5719</f>
        <v>0</v>
      </c>
      <c r="M5719" s="12" t="str">
        <f t="shared" si="1325"/>
        <v/>
      </c>
      <c r="N5719" s="13"/>
    </row>
    <row r="5720" spans="1:14" hidden="1">
      <c r="A5720" s="23">
        <v>200</v>
      </c>
      <c r="B5720" s="292"/>
      <c r="C5720" s="285">
        <v>2224</v>
      </c>
      <c r="D5720" s="286" t="s">
        <v>214</v>
      </c>
      <c r="E5720" s="287">
        <f>F5720+G5720+H5720</f>
        <v>0</v>
      </c>
      <c r="F5720" s="173">
        <v>0</v>
      </c>
      <c r="G5720" s="174">
        <v>0</v>
      </c>
      <c r="H5720" s="1409">
        <v>0</v>
      </c>
      <c r="I5720" s="173">
        <v>0</v>
      </c>
      <c r="J5720" s="174">
        <v>0</v>
      </c>
      <c r="K5720" s="1409">
        <v>0</v>
      </c>
      <c r="L5720" s="287">
        <f>I5720+J5720+K5720</f>
        <v>0</v>
      </c>
      <c r="M5720" s="12" t="str">
        <f t="shared" si="1325"/>
        <v/>
      </c>
      <c r="N5720" s="13"/>
    </row>
    <row r="5721" spans="1:14" hidden="1">
      <c r="A5721" s="23">
        <v>200</v>
      </c>
      <c r="B5721" s="272">
        <v>2500</v>
      </c>
      <c r="C5721" s="1845" t="s">
        <v>215</v>
      </c>
      <c r="D5721" s="1846"/>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849" t="s">
        <v>216</v>
      </c>
      <c r="D5722" s="1850"/>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849" t="s">
        <v>217</v>
      </c>
      <c r="D5723" s="1850"/>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849" t="s">
        <v>1643</v>
      </c>
      <c r="D5724" s="1850"/>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2078</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2079</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2080</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845" t="s">
        <v>218</v>
      </c>
      <c r="D5728" s="1846"/>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1935</v>
      </c>
      <c r="E5729" s="281">
        <f>F5729+G5729+H5729</f>
        <v>0</v>
      </c>
      <c r="F5729" s="152">
        <v>0</v>
      </c>
      <c r="G5729" s="153"/>
      <c r="H5729" s="1406"/>
      <c r="I5729" s="152">
        <v>0</v>
      </c>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1954</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1985</v>
      </c>
      <c r="D5737" s="1759"/>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701</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2081</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1996</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845" t="s">
        <v>227</v>
      </c>
      <c r="D5743" s="1846"/>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845" t="s">
        <v>228</v>
      </c>
      <c r="D5744" s="1846"/>
      <c r="E5744" s="310">
        <f t="shared" si="1342"/>
        <v>0</v>
      </c>
      <c r="F5744" s="1410">
        <v>0</v>
      </c>
      <c r="G5744" s="1411">
        <v>0</v>
      </c>
      <c r="H5744" s="1412">
        <v>0</v>
      </c>
      <c r="I5744" s="1410">
        <v>0</v>
      </c>
      <c r="J5744" s="1411">
        <v>0</v>
      </c>
      <c r="K5744" s="1412">
        <v>0</v>
      </c>
      <c r="L5744" s="310">
        <f t="shared" si="1343"/>
        <v>0</v>
      </c>
      <c r="M5744" s="12" t="str">
        <f t="shared" si="1341"/>
        <v/>
      </c>
      <c r="N5744" s="13"/>
    </row>
    <row r="5745" spans="1:14" hidden="1">
      <c r="A5745" s="22">
        <v>350</v>
      </c>
      <c r="B5745" s="272">
        <v>4100</v>
      </c>
      <c r="C5745" s="1845" t="s">
        <v>229</v>
      </c>
      <c r="D5745" s="1846"/>
      <c r="E5745" s="310">
        <f t="shared" si="1342"/>
        <v>0</v>
      </c>
      <c r="F5745" s="1459">
        <v>0</v>
      </c>
      <c r="G5745" s="1459">
        <v>0</v>
      </c>
      <c r="H5745" s="1460">
        <v>0</v>
      </c>
      <c r="I5745" s="1606">
        <v>0</v>
      </c>
      <c r="J5745" s="1459">
        <v>0</v>
      </c>
      <c r="K5745" s="1459">
        <v>0</v>
      </c>
      <c r="L5745" s="310">
        <f t="shared" si="1343"/>
        <v>0</v>
      </c>
      <c r="M5745" s="12" t="str">
        <f t="shared" si="1341"/>
        <v/>
      </c>
      <c r="N5745" s="13"/>
    </row>
    <row r="5746" spans="1:14" hidden="1">
      <c r="A5746" s="23">
        <v>355</v>
      </c>
      <c r="B5746" s="272">
        <v>4200</v>
      </c>
      <c r="C5746" s="1845" t="s">
        <v>230</v>
      </c>
      <c r="D5746" s="1846"/>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v>0</v>
      </c>
      <c r="G5749" s="159">
        <v>0</v>
      </c>
      <c r="H5749" s="1408">
        <v>0</v>
      </c>
      <c r="I5749" s="158">
        <v>0</v>
      </c>
      <c r="J5749" s="159">
        <v>0</v>
      </c>
      <c r="K5749" s="1408">
        <v>0</v>
      </c>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v>0</v>
      </c>
      <c r="G5752" s="174">
        <v>0</v>
      </c>
      <c r="H5752" s="1409">
        <v>0</v>
      </c>
      <c r="I5752" s="173">
        <v>0</v>
      </c>
      <c r="J5752" s="174">
        <v>0</v>
      </c>
      <c r="K5752" s="1409">
        <v>0</v>
      </c>
      <c r="L5752" s="287">
        <f t="shared" si="1346"/>
        <v>0</v>
      </c>
      <c r="M5752" s="12" t="str">
        <f t="shared" si="1341"/>
        <v/>
      </c>
      <c r="N5752" s="13"/>
    </row>
    <row r="5753" spans="1:14" hidden="1">
      <c r="A5753" s="23">
        <v>395</v>
      </c>
      <c r="B5753" s="272">
        <v>4300</v>
      </c>
      <c r="C5753" s="1845" t="s">
        <v>1644</v>
      </c>
      <c r="D5753" s="1846"/>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v>0</v>
      </c>
      <c r="G5754" s="153">
        <v>0</v>
      </c>
      <c r="H5754" s="1406">
        <v>0</v>
      </c>
      <c r="I5754" s="152">
        <v>0</v>
      </c>
      <c r="J5754" s="153">
        <v>0</v>
      </c>
      <c r="K5754" s="1406">
        <v>0</v>
      </c>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845" t="s">
        <v>1641</v>
      </c>
      <c r="D5757" s="1846"/>
      <c r="E5757" s="310">
        <f t="shared" si="1348"/>
        <v>0</v>
      </c>
      <c r="F5757" s="1410">
        <v>0</v>
      </c>
      <c r="G5757" s="1411">
        <v>0</v>
      </c>
      <c r="H5757" s="1412">
        <v>0</v>
      </c>
      <c r="I5757" s="1410">
        <v>0</v>
      </c>
      <c r="J5757" s="1411">
        <v>0</v>
      </c>
      <c r="K5757" s="1412">
        <v>0</v>
      </c>
      <c r="L5757" s="310">
        <f t="shared" si="1349"/>
        <v>0</v>
      </c>
      <c r="M5757" s="12" t="str">
        <f t="shared" si="1341"/>
        <v/>
      </c>
      <c r="N5757" s="13"/>
    </row>
    <row r="5758" spans="1:14" hidden="1">
      <c r="A5758" s="14">
        <v>401</v>
      </c>
      <c r="B5758" s="272">
        <v>4500</v>
      </c>
      <c r="C5758" s="1845" t="s">
        <v>1642</v>
      </c>
      <c r="D5758" s="1846"/>
      <c r="E5758" s="310">
        <f t="shared" si="1348"/>
        <v>0</v>
      </c>
      <c r="F5758" s="1410">
        <v>0</v>
      </c>
      <c r="G5758" s="1411">
        <v>0</v>
      </c>
      <c r="H5758" s="1412">
        <v>0</v>
      </c>
      <c r="I5758" s="1410">
        <v>0</v>
      </c>
      <c r="J5758" s="1411">
        <v>0</v>
      </c>
      <c r="K5758" s="1412">
        <v>0</v>
      </c>
      <c r="L5758" s="310">
        <f t="shared" si="1349"/>
        <v>0</v>
      </c>
      <c r="M5758" s="12" t="str">
        <f t="shared" si="1341"/>
        <v/>
      </c>
      <c r="N5758" s="13"/>
    </row>
    <row r="5759" spans="1:14" hidden="1">
      <c r="A5759" s="40">
        <v>404</v>
      </c>
      <c r="B5759" s="272">
        <v>4600</v>
      </c>
      <c r="C5759" s="1849" t="s">
        <v>240</v>
      </c>
      <c r="D5759" s="1850"/>
      <c r="E5759" s="310">
        <f t="shared" si="1348"/>
        <v>0</v>
      </c>
      <c r="F5759" s="1410">
        <v>0</v>
      </c>
      <c r="G5759" s="1411">
        <v>0</v>
      </c>
      <c r="H5759" s="1412">
        <v>0</v>
      </c>
      <c r="I5759" s="1410">
        <v>0</v>
      </c>
      <c r="J5759" s="1411">
        <v>0</v>
      </c>
      <c r="K5759" s="1412">
        <v>0</v>
      </c>
      <c r="L5759" s="310">
        <f t="shared" si="1349"/>
        <v>0</v>
      </c>
      <c r="M5759" s="12" t="str">
        <f t="shared" si="1341"/>
        <v/>
      </c>
      <c r="N5759" s="13"/>
    </row>
    <row r="5760" spans="1:14" hidden="1">
      <c r="A5760" s="40">
        <v>404</v>
      </c>
      <c r="B5760" s="272">
        <v>4900</v>
      </c>
      <c r="C5760" s="1845" t="s">
        <v>266</v>
      </c>
      <c r="D5760" s="1846"/>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267</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268</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843" t="s">
        <v>241</v>
      </c>
      <c r="D5763" s="1844"/>
      <c r="E5763" s="310">
        <f>F5763+G5763+H5763</f>
        <v>0</v>
      </c>
      <c r="F5763" s="1410">
        <v>0</v>
      </c>
      <c r="G5763" s="1411">
        <v>0</v>
      </c>
      <c r="H5763" s="1412">
        <v>0</v>
      </c>
      <c r="I5763" s="1410">
        <v>0</v>
      </c>
      <c r="J5763" s="1411">
        <v>0</v>
      </c>
      <c r="K5763" s="1412">
        <v>0</v>
      </c>
      <c r="L5763" s="310">
        <f>I5763+J5763+K5763</f>
        <v>0</v>
      </c>
      <c r="M5763" s="12" t="str">
        <f t="shared" si="1341"/>
        <v/>
      </c>
      <c r="N5763" s="13"/>
    </row>
    <row r="5764" spans="1:14" hidden="1">
      <c r="A5764" s="23">
        <v>500</v>
      </c>
      <c r="B5764" s="365">
        <v>5200</v>
      </c>
      <c r="C5764" s="1843" t="s">
        <v>242</v>
      </c>
      <c r="D5764" s="1844"/>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v>0</v>
      </c>
      <c r="G5765" s="153">
        <v>0</v>
      </c>
      <c r="H5765" s="1406">
        <v>0</v>
      </c>
      <c r="I5765" s="152">
        <v>0</v>
      </c>
      <c r="J5765" s="153">
        <v>0</v>
      </c>
      <c r="K5765" s="1406">
        <v>0</v>
      </c>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v>0</v>
      </c>
      <c r="G5766" s="159">
        <v>0</v>
      </c>
      <c r="H5766" s="1408">
        <v>0</v>
      </c>
      <c r="I5766" s="158">
        <v>0</v>
      </c>
      <c r="J5766" s="159">
        <v>0</v>
      </c>
      <c r="K5766" s="1408">
        <v>0</v>
      </c>
      <c r="L5766" s="295">
        <f t="shared" si="1353"/>
        <v>0</v>
      </c>
      <c r="M5766" s="12" t="str">
        <f t="shared" si="1341"/>
        <v/>
      </c>
      <c r="N5766" s="13"/>
    </row>
    <row r="5767" spans="1:14" hidden="1">
      <c r="A5767" s="23">
        <v>515</v>
      </c>
      <c r="B5767" s="366"/>
      <c r="C5767" s="369">
        <v>5203</v>
      </c>
      <c r="D5767" s="370" t="s">
        <v>608</v>
      </c>
      <c r="E5767" s="295">
        <f t="shared" si="1352"/>
        <v>0</v>
      </c>
      <c r="F5767" s="158">
        <v>0</v>
      </c>
      <c r="G5767" s="159">
        <v>0</v>
      </c>
      <c r="H5767" s="1408">
        <v>0</v>
      </c>
      <c r="I5767" s="158">
        <v>0</v>
      </c>
      <c r="J5767" s="159">
        <v>0</v>
      </c>
      <c r="K5767" s="1408">
        <v>0</v>
      </c>
      <c r="L5767" s="295">
        <f t="shared" si="1353"/>
        <v>0</v>
      </c>
      <c r="M5767" s="12" t="str">
        <f t="shared" si="1341"/>
        <v/>
      </c>
      <c r="N5767" s="13"/>
    </row>
    <row r="5768" spans="1:14" hidden="1">
      <c r="A5768" s="23">
        <v>520</v>
      </c>
      <c r="B5768" s="366"/>
      <c r="C5768" s="369">
        <v>5204</v>
      </c>
      <c r="D5768" s="370" t="s">
        <v>609</v>
      </c>
      <c r="E5768" s="295">
        <f t="shared" si="1352"/>
        <v>0</v>
      </c>
      <c r="F5768" s="158">
        <v>0</v>
      </c>
      <c r="G5768" s="159">
        <v>0</v>
      </c>
      <c r="H5768" s="1408">
        <v>0</v>
      </c>
      <c r="I5768" s="158">
        <v>0</v>
      </c>
      <c r="J5768" s="159">
        <v>0</v>
      </c>
      <c r="K5768" s="1408">
        <v>0</v>
      </c>
      <c r="L5768" s="295">
        <f t="shared" si="1353"/>
        <v>0</v>
      </c>
      <c r="M5768" s="12" t="str">
        <f t="shared" si="1341"/>
        <v/>
      </c>
      <c r="N5768" s="13"/>
    </row>
    <row r="5769" spans="1:14" hidden="1">
      <c r="A5769" s="23">
        <v>525</v>
      </c>
      <c r="B5769" s="366"/>
      <c r="C5769" s="369">
        <v>5205</v>
      </c>
      <c r="D5769" s="370" t="s">
        <v>610</v>
      </c>
      <c r="E5769" s="295">
        <f t="shared" si="1352"/>
        <v>0</v>
      </c>
      <c r="F5769" s="158">
        <v>0</v>
      </c>
      <c r="G5769" s="159">
        <v>0</v>
      </c>
      <c r="H5769" s="1408">
        <v>0</v>
      </c>
      <c r="I5769" s="158">
        <v>0</v>
      </c>
      <c r="J5769" s="159">
        <v>0</v>
      </c>
      <c r="K5769" s="1408">
        <v>0</v>
      </c>
      <c r="L5769" s="295">
        <f t="shared" si="1353"/>
        <v>0</v>
      </c>
      <c r="M5769" s="12" t="str">
        <f t="shared" si="1341"/>
        <v/>
      </c>
      <c r="N5769" s="13"/>
    </row>
    <row r="5770" spans="1:14" hidden="1">
      <c r="A5770" s="22">
        <v>635</v>
      </c>
      <c r="B5770" s="366"/>
      <c r="C5770" s="369">
        <v>5206</v>
      </c>
      <c r="D5770" s="370" t="s">
        <v>611</v>
      </c>
      <c r="E5770" s="295">
        <f t="shared" si="1352"/>
        <v>0</v>
      </c>
      <c r="F5770" s="158">
        <v>0</v>
      </c>
      <c r="G5770" s="159">
        <v>0</v>
      </c>
      <c r="H5770" s="1408">
        <v>0</v>
      </c>
      <c r="I5770" s="158">
        <v>0</v>
      </c>
      <c r="J5770" s="159">
        <v>0</v>
      </c>
      <c r="K5770" s="1408">
        <v>0</v>
      </c>
      <c r="L5770" s="295">
        <f t="shared" si="1353"/>
        <v>0</v>
      </c>
      <c r="M5770" s="12" t="str">
        <f t="shared" si="1341"/>
        <v/>
      </c>
      <c r="N5770" s="13"/>
    </row>
    <row r="5771" spans="1:14" hidden="1">
      <c r="A5771" s="23">
        <v>640</v>
      </c>
      <c r="B5771" s="366"/>
      <c r="C5771" s="371">
        <v>5219</v>
      </c>
      <c r="D5771" s="372" t="s">
        <v>612</v>
      </c>
      <c r="E5771" s="287">
        <f t="shared" si="1352"/>
        <v>0</v>
      </c>
      <c r="F5771" s="173">
        <v>0</v>
      </c>
      <c r="G5771" s="174">
        <v>0</v>
      </c>
      <c r="H5771" s="1409">
        <v>0</v>
      </c>
      <c r="I5771" s="173">
        <v>0</v>
      </c>
      <c r="J5771" s="174">
        <v>0</v>
      </c>
      <c r="K5771" s="1409">
        <v>0</v>
      </c>
      <c r="L5771" s="287">
        <f t="shared" si="1353"/>
        <v>0</v>
      </c>
      <c r="M5771" s="12" t="str">
        <f t="shared" si="1341"/>
        <v/>
      </c>
      <c r="N5771" s="13"/>
    </row>
    <row r="5772" spans="1:14" hidden="1">
      <c r="A5772" s="23">
        <v>645</v>
      </c>
      <c r="B5772" s="365">
        <v>5300</v>
      </c>
      <c r="C5772" s="1843" t="s">
        <v>613</v>
      </c>
      <c r="D5772" s="1844"/>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300</v>
      </c>
      <c r="E5773" s="281">
        <f>F5773+G5773+H5773</f>
        <v>0</v>
      </c>
      <c r="F5773" s="152">
        <v>0</v>
      </c>
      <c r="G5773" s="153">
        <v>0</v>
      </c>
      <c r="H5773" s="1406">
        <v>0</v>
      </c>
      <c r="I5773" s="152">
        <v>0</v>
      </c>
      <c r="J5773" s="153">
        <v>0</v>
      </c>
      <c r="K5773" s="1406">
        <v>0</v>
      </c>
      <c r="L5773" s="281">
        <f>I5773+J5773+K5773</f>
        <v>0</v>
      </c>
      <c r="M5773" s="12" t="str">
        <f t="shared" si="1341"/>
        <v/>
      </c>
      <c r="N5773" s="13"/>
    </row>
    <row r="5774" spans="1:14" hidden="1">
      <c r="A5774" s="22">
        <v>655</v>
      </c>
      <c r="B5774" s="366"/>
      <c r="C5774" s="371">
        <v>5309</v>
      </c>
      <c r="D5774" s="372" t="s">
        <v>614</v>
      </c>
      <c r="E5774" s="287">
        <f>F5774+G5774+H5774</f>
        <v>0</v>
      </c>
      <c r="F5774" s="173">
        <v>0</v>
      </c>
      <c r="G5774" s="174">
        <v>0</v>
      </c>
      <c r="H5774" s="1409">
        <v>0</v>
      </c>
      <c r="I5774" s="173">
        <v>0</v>
      </c>
      <c r="J5774" s="174">
        <v>0</v>
      </c>
      <c r="K5774" s="1409">
        <v>0</v>
      </c>
      <c r="L5774" s="287">
        <f>I5774+J5774+K5774</f>
        <v>0</v>
      </c>
      <c r="M5774" s="12" t="str">
        <f t="shared" si="1341"/>
        <v/>
      </c>
      <c r="N5774" s="13"/>
    </row>
    <row r="5775" spans="1:14" hidden="1">
      <c r="A5775" s="22">
        <v>665</v>
      </c>
      <c r="B5775" s="365">
        <v>5400</v>
      </c>
      <c r="C5775" s="1843" t="s">
        <v>671</v>
      </c>
      <c r="D5775" s="1844"/>
      <c r="E5775" s="310">
        <f>F5775+G5775+H5775</f>
        <v>0</v>
      </c>
      <c r="F5775" s="1410"/>
      <c r="G5775" s="1411">
        <v>0</v>
      </c>
      <c r="H5775" s="1412">
        <v>0</v>
      </c>
      <c r="I5775" s="1410">
        <v>0</v>
      </c>
      <c r="J5775" s="1411"/>
      <c r="K5775" s="1412">
        <v>0</v>
      </c>
      <c r="L5775" s="310">
        <f>I5775+J5775+K5775</f>
        <v>0</v>
      </c>
      <c r="M5775" s="12" t="str">
        <f t="shared" si="1341"/>
        <v/>
      </c>
      <c r="N5775" s="13"/>
    </row>
    <row r="5776" spans="1:14" hidden="1">
      <c r="A5776" s="22">
        <v>675</v>
      </c>
      <c r="B5776" s="272">
        <v>5500</v>
      </c>
      <c r="C5776" s="1845" t="s">
        <v>672</v>
      </c>
      <c r="D5776" s="1846"/>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673</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674</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675</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676</v>
      </c>
      <c r="E5780" s="287">
        <f>F5780+G5780+H5780</f>
        <v>0</v>
      </c>
      <c r="F5780" s="173">
        <v>0</v>
      </c>
      <c r="G5780" s="174">
        <v>0</v>
      </c>
      <c r="H5780" s="1409">
        <v>0</v>
      </c>
      <c r="I5780" s="173">
        <v>0</v>
      </c>
      <c r="J5780" s="174">
        <v>0</v>
      </c>
      <c r="K5780" s="1409">
        <v>0</v>
      </c>
      <c r="L5780" s="287">
        <f>I5780+J5780+K5780</f>
        <v>0</v>
      </c>
      <c r="M5780" s="12" t="str">
        <f t="shared" si="1341"/>
        <v/>
      </c>
      <c r="N5780" s="13"/>
    </row>
    <row r="5781" spans="1:14" hidden="1">
      <c r="A5781" s="22">
        <v>710</v>
      </c>
      <c r="B5781" s="365">
        <v>5700</v>
      </c>
      <c r="C5781" s="1847" t="s">
        <v>898</v>
      </c>
      <c r="D5781" s="1848"/>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677</v>
      </c>
      <c r="E5782" s="281">
        <f>F5782+G5782+H5782</f>
        <v>0</v>
      </c>
      <c r="F5782" s="1459">
        <v>0</v>
      </c>
      <c r="G5782" s="1459">
        <v>0</v>
      </c>
      <c r="H5782" s="1460">
        <v>0</v>
      </c>
      <c r="I5782" s="1606">
        <v>0</v>
      </c>
      <c r="J5782" s="1459">
        <v>0</v>
      </c>
      <c r="K5782" s="1459">
        <v>0</v>
      </c>
      <c r="L5782" s="281">
        <f>I5782+J5782+K5782</f>
        <v>0</v>
      </c>
      <c r="M5782" s="12" t="str">
        <f t="shared" si="1341"/>
        <v/>
      </c>
      <c r="N5782" s="13"/>
    </row>
    <row r="5783" spans="1:14" hidden="1">
      <c r="A5783" s="23">
        <v>720</v>
      </c>
      <c r="B5783" s="366"/>
      <c r="C5783" s="373">
        <v>5702</v>
      </c>
      <c r="D5783" s="374" t="s">
        <v>678</v>
      </c>
      <c r="E5783" s="314">
        <f>F5783+G5783+H5783</f>
        <v>0</v>
      </c>
      <c r="F5783" s="1459">
        <v>0</v>
      </c>
      <c r="G5783" s="1459">
        <v>0</v>
      </c>
      <c r="H5783" s="1460">
        <v>0</v>
      </c>
      <c r="I5783" s="1606">
        <v>0</v>
      </c>
      <c r="J5783" s="1459">
        <v>0</v>
      </c>
      <c r="K5783" s="1459">
        <v>0</v>
      </c>
      <c r="L5783" s="314">
        <f>I5783+J5783+K5783</f>
        <v>0</v>
      </c>
      <c r="M5783" s="12" t="str">
        <f t="shared" si="1341"/>
        <v/>
      </c>
      <c r="N5783" s="13"/>
    </row>
    <row r="5784" spans="1:14" hidden="1">
      <c r="A5784" s="23">
        <v>725</v>
      </c>
      <c r="B5784" s="292"/>
      <c r="C5784" s="375">
        <v>4071</v>
      </c>
      <c r="D5784" s="376" t="s">
        <v>679</v>
      </c>
      <c r="E5784" s="377">
        <f>F5784+G5784+H5784</f>
        <v>0</v>
      </c>
      <c r="F5784" s="1459">
        <v>0</v>
      </c>
      <c r="G5784" s="1459">
        <v>0</v>
      </c>
      <c r="H5784" s="1460">
        <v>0</v>
      </c>
      <c r="I5784" s="1606">
        <v>0</v>
      </c>
      <c r="J5784" s="1459">
        <v>0</v>
      </c>
      <c r="K5784" s="1459">
        <v>0</v>
      </c>
      <c r="L5784" s="377">
        <f>I5784+J5784+K5784</f>
        <v>0</v>
      </c>
      <c r="M5784" s="12" t="str">
        <f t="shared" si="1341"/>
        <v/>
      </c>
      <c r="N5784" s="13"/>
    </row>
    <row r="5785" spans="1:14" hidden="1">
      <c r="A5785" s="23">
        <v>730</v>
      </c>
      <c r="B5785" s="571"/>
      <c r="C5785" s="1841" t="s">
        <v>680</v>
      </c>
      <c r="D5785" s="1842"/>
      <c r="E5785" s="1426"/>
      <c r="F5785" s="1426"/>
      <c r="G5785" s="1426"/>
      <c r="H5785" s="1426"/>
      <c r="I5785" s="1426"/>
      <c r="J5785" s="1426"/>
      <c r="K5785" s="1426"/>
      <c r="L5785" s="1427"/>
      <c r="M5785" s="12" t="str">
        <f t="shared" si="1341"/>
        <v/>
      </c>
      <c r="N5785" s="13"/>
    </row>
    <row r="5786" spans="1:14" hidden="1">
      <c r="A5786" s="23">
        <v>735</v>
      </c>
      <c r="B5786" s="381">
        <v>98</v>
      </c>
      <c r="C5786" s="1841" t="s">
        <v>680</v>
      </c>
      <c r="D5786" s="1842"/>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6</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hidden="1" thickBot="1">
      <c r="A5790" s="23">
        <v>755</v>
      </c>
      <c r="B5790" s="1451"/>
      <c r="C5790" s="393" t="s">
        <v>726</v>
      </c>
      <c r="D5790" s="1420">
        <f>+B5790</f>
        <v>0</v>
      </c>
      <c r="E5790" s="395">
        <f t="shared" ref="E5790:L5790" si="1356">SUM(E5672,E5675,E5681,E5689,E5690,E5708,E5712,E5718,E5721,E5722,E5723,E5724,E5728,E5737,E5743,E5744,E5745,E5746,E5753,E5757,E5758,E5759,E5760,E5763,E5764,E5772,E5775,E5776,E5781)+E5786</f>
        <v>0</v>
      </c>
      <c r="F5790" s="396">
        <f t="shared" si="1356"/>
        <v>0</v>
      </c>
      <c r="G5790" s="397">
        <f t="shared" si="1356"/>
        <v>0</v>
      </c>
      <c r="H5790" s="398">
        <f t="shared" si="1356"/>
        <v>0</v>
      </c>
      <c r="I5790" s="396">
        <f t="shared" si="1356"/>
        <v>0</v>
      </c>
      <c r="J5790" s="397">
        <f t="shared" si="1356"/>
        <v>0</v>
      </c>
      <c r="K5790" s="398">
        <f t="shared" si="1356"/>
        <v>0</v>
      </c>
      <c r="L5790" s="395">
        <f t="shared" si="1356"/>
        <v>0</v>
      </c>
      <c r="M5790" s="1652" t="str">
        <f t="shared" si="1341"/>
        <v/>
      </c>
      <c r="N5790" s="65"/>
    </row>
    <row r="5791" spans="1:14" ht="18.75" hidden="1">
      <c r="A5791" s="23">
        <v>760</v>
      </c>
      <c r="B5791" s="79" t="s">
        <v>120</v>
      </c>
      <c r="C5791" s="1"/>
      <c r="L5791" s="6"/>
      <c r="M5791" s="1652" t="str">
        <f>(IF($E5790&lt;&gt;0,$M$2,IF($L5790&lt;&gt;0,$M$2,"")))</f>
        <v/>
      </c>
      <c r="N5791" s="65"/>
    </row>
    <row r="5792" spans="1:14" ht="18.75" hidden="1">
      <c r="A5792" s="22">
        <v>765</v>
      </c>
      <c r="B5792" s="1355"/>
      <c r="C5792" s="1355"/>
      <c r="D5792" s="1356"/>
      <c r="E5792" s="1355"/>
      <c r="F5792" s="1355"/>
      <c r="G5792" s="1355"/>
      <c r="H5792" s="1355"/>
      <c r="I5792" s="1355"/>
      <c r="J5792" s="1355"/>
      <c r="K5792" s="1355"/>
      <c r="L5792" s="1357"/>
      <c r="M5792" s="1652" t="str">
        <f>(IF($E5790&lt;&gt;0,$M$2,IF($L5790&lt;&gt;0,$M$2,"")))</f>
        <v/>
      </c>
      <c r="N5792" s="65"/>
    </row>
    <row r="5793" spans="1:14" ht="18.75" hidden="1">
      <c r="A5793" s="22">
        <v>775</v>
      </c>
      <c r="B5793" s="65"/>
      <c r="C5793" s="65"/>
      <c r="D5793" s="65"/>
      <c r="E5793" s="65"/>
      <c r="F5793" s="65"/>
      <c r="G5793" s="65"/>
      <c r="H5793" s="65"/>
      <c r="I5793" s="65"/>
      <c r="J5793" s="65"/>
      <c r="K5793" s="65"/>
      <c r="L5793" s="77"/>
      <c r="M5793" s="74" t="str">
        <f>(IF(E5790&lt;&gt;0,$G$2,IF(L5790&lt;&gt;0,$G$2,"")))</f>
        <v/>
      </c>
      <c r="N5793" s="65"/>
    </row>
    <row r="5794" spans="1:14" hidden="1">
      <c r="A5794" s="23">
        <v>780</v>
      </c>
      <c r="B5794" s="6"/>
      <c r="C5794" s="6"/>
      <c r="D5794" s="517"/>
      <c r="E5794" s="38"/>
      <c r="F5794" s="38"/>
      <c r="G5794" s="38"/>
      <c r="H5794" s="38"/>
      <c r="I5794" s="38"/>
      <c r="J5794" s="38"/>
      <c r="K5794" s="38"/>
      <c r="L5794" s="38"/>
      <c r="M5794" s="7" t="str">
        <f>(IF($E5930&lt;&gt;0,$M$2,IF($L5930&lt;&gt;0,$M$2,"")))</f>
        <v/>
      </c>
    </row>
    <row r="5795" spans="1:14" hidden="1">
      <c r="A5795" s="23">
        <v>785</v>
      </c>
      <c r="B5795" s="6"/>
      <c r="C5795" s="1353"/>
      <c r="D5795" s="1354"/>
      <c r="E5795" s="38"/>
      <c r="F5795" s="38"/>
      <c r="G5795" s="38"/>
      <c r="H5795" s="38"/>
      <c r="I5795" s="38"/>
      <c r="J5795" s="38"/>
      <c r="K5795" s="38"/>
      <c r="L5795" s="38"/>
      <c r="M5795" s="7" t="str">
        <f>(IF($E5930&lt;&gt;0,$M$2,IF($L5930&lt;&gt;0,$M$2,"")))</f>
        <v/>
      </c>
    </row>
    <row r="5796" spans="1:14" hidden="1">
      <c r="A5796" s="23">
        <v>790</v>
      </c>
      <c r="B5796" s="1865" t="str">
        <f>$B$7</f>
        <v>ОТЧЕТНИ ДАННИ ПО ЕБК ЗА ИЗПЪЛНЕНИЕТО НА БЮДЖЕТА</v>
      </c>
      <c r="C5796" s="1866"/>
      <c r="D5796" s="1866"/>
      <c r="E5796" s="242"/>
      <c r="F5796" s="242"/>
      <c r="G5796" s="237"/>
      <c r="H5796" s="237"/>
      <c r="I5796" s="237"/>
      <c r="J5796" s="237"/>
      <c r="K5796" s="237"/>
      <c r="L5796" s="237"/>
      <c r="M5796" s="7" t="str">
        <f>(IF($E5930&lt;&gt;0,$M$2,IF($L5930&lt;&gt;0,$M$2,"")))</f>
        <v/>
      </c>
    </row>
    <row r="5797" spans="1:14" hidden="1">
      <c r="A5797" s="23">
        <v>795</v>
      </c>
      <c r="B5797" s="228"/>
      <c r="C5797" s="391"/>
      <c r="D5797" s="400"/>
      <c r="E5797" s="406" t="s">
        <v>457</v>
      </c>
      <c r="F5797" s="406" t="s">
        <v>819</v>
      </c>
      <c r="G5797" s="237"/>
      <c r="H5797" s="1350" t="s">
        <v>1234</v>
      </c>
      <c r="I5797" s="1351"/>
      <c r="J5797" s="1352"/>
      <c r="K5797" s="237"/>
      <c r="L5797" s="237"/>
      <c r="M5797" s="7" t="str">
        <f>(IF($E5930&lt;&gt;0,$M$2,IF($L5930&lt;&gt;0,$M$2,"")))</f>
        <v/>
      </c>
    </row>
    <row r="5798" spans="1:14" ht="18.75" hidden="1">
      <c r="A5798" s="22">
        <v>805</v>
      </c>
      <c r="B5798" s="1867" t="str">
        <f>$B$9</f>
        <v>ДГ Радост Каблешково</v>
      </c>
      <c r="C5798" s="1868"/>
      <c r="D5798" s="1869"/>
      <c r="E5798" s="115">
        <f>$E$9</f>
        <v>45658</v>
      </c>
      <c r="F5798" s="226">
        <f>$F$9</f>
        <v>45747</v>
      </c>
      <c r="G5798" s="237"/>
      <c r="H5798" s="237"/>
      <c r="I5798" s="237"/>
      <c r="J5798" s="237"/>
      <c r="K5798" s="237"/>
      <c r="L5798" s="237"/>
      <c r="M5798" s="7" t="str">
        <f>(IF($E5930&lt;&gt;0,$M$2,IF($L5930&lt;&gt;0,$M$2,"")))</f>
        <v/>
      </c>
    </row>
    <row r="5799" spans="1:14" hidden="1">
      <c r="A5799" s="23">
        <v>810</v>
      </c>
      <c r="B5799" s="227" t="str">
        <f>$B$10</f>
        <v>(наименование на разпоредителя с бюджет)</v>
      </c>
      <c r="C5799" s="228"/>
      <c r="D5799" s="229"/>
      <c r="E5799" s="237"/>
      <c r="F5799" s="237"/>
      <c r="G5799" s="237"/>
      <c r="H5799" s="237"/>
      <c r="I5799" s="237"/>
      <c r="J5799" s="237"/>
      <c r="K5799" s="237"/>
      <c r="L5799" s="237"/>
      <c r="M5799" s="7" t="str">
        <f>(IF($E5930&lt;&gt;0,$M$2,IF($L5930&lt;&gt;0,$M$2,"")))</f>
        <v/>
      </c>
    </row>
    <row r="5800" spans="1:14" hidden="1">
      <c r="A5800" s="23">
        <v>815</v>
      </c>
      <c r="B5800" s="227"/>
      <c r="C5800" s="228"/>
      <c r="D5800" s="229"/>
      <c r="E5800" s="237"/>
      <c r="F5800" s="237"/>
      <c r="G5800" s="237"/>
      <c r="H5800" s="237"/>
      <c r="I5800" s="237"/>
      <c r="J5800" s="237"/>
      <c r="K5800" s="237"/>
      <c r="L5800" s="237"/>
      <c r="M5800" s="7" t="str">
        <f>(IF($E5930&lt;&gt;0,$M$2,IF($L5930&lt;&gt;0,$M$2,"")))</f>
        <v/>
      </c>
    </row>
    <row r="5801" spans="1:14" ht="19.5" hidden="1">
      <c r="A5801" s="28">
        <v>525</v>
      </c>
      <c r="B5801" s="1870" t="str">
        <f>$B$12</f>
        <v>Поморие</v>
      </c>
      <c r="C5801" s="1871"/>
      <c r="D5801" s="1872"/>
      <c r="E5801" s="410" t="s">
        <v>874</v>
      </c>
      <c r="F5801" s="1348" t="str">
        <f>$F$12</f>
        <v>5207</v>
      </c>
      <c r="G5801" s="237"/>
      <c r="H5801" s="237"/>
      <c r="I5801" s="237"/>
      <c r="J5801" s="237"/>
      <c r="K5801" s="237"/>
      <c r="L5801" s="237"/>
      <c r="M5801" s="7" t="str">
        <f>(IF($E5930&lt;&gt;0,$M$2,IF($L5930&lt;&gt;0,$M$2,"")))</f>
        <v/>
      </c>
    </row>
    <row r="5802" spans="1:14" hidden="1">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t="str">
        <f>(IF($E5930&lt;&gt;0,$M$2,IF($L5930&lt;&gt;0,$M$2,"")))</f>
        <v/>
      </c>
    </row>
    <row r="5803" spans="1:14" ht="19.5" hidden="1">
      <c r="A5803" s="23">
        <v>821</v>
      </c>
      <c r="B5803" s="236"/>
      <c r="C5803" s="237"/>
      <c r="D5803" s="124" t="s">
        <v>875</v>
      </c>
      <c r="E5803" s="238">
        <f>$E$15</f>
        <v>0</v>
      </c>
      <c r="F5803" s="414" t="str">
        <f>$F$15</f>
        <v>БЮДЖЕТ</v>
      </c>
      <c r="G5803" s="218"/>
      <c r="H5803" s="218"/>
      <c r="I5803" s="218"/>
      <c r="J5803" s="218"/>
      <c r="K5803" s="218"/>
      <c r="L5803" s="218"/>
      <c r="M5803" s="7" t="str">
        <f>(IF($E5930&lt;&gt;0,$M$2,IF($L5930&lt;&gt;0,$M$2,"")))</f>
        <v/>
      </c>
    </row>
    <row r="5804" spans="1:14" hidden="1">
      <c r="A5804" s="23">
        <v>822</v>
      </c>
      <c r="B5804" s="228"/>
      <c r="C5804" s="391"/>
      <c r="D5804" s="400"/>
      <c r="E5804" s="237"/>
      <c r="F5804" s="409"/>
      <c r="G5804" s="409"/>
      <c r="H5804" s="409"/>
      <c r="I5804" s="409"/>
      <c r="J5804" s="409"/>
      <c r="K5804" s="409"/>
      <c r="L5804" s="1365" t="s">
        <v>458</v>
      </c>
      <c r="M5804" s="7" t="str">
        <f>(IF($E5930&lt;&gt;0,$M$2,IF($L5930&lt;&gt;0,$M$2,"")))</f>
        <v/>
      </c>
    </row>
    <row r="5805" spans="1:14" ht="24.95" hidden="1" customHeight="1">
      <c r="A5805" s="23">
        <v>823</v>
      </c>
      <c r="B5805" s="247"/>
      <c r="C5805" s="248"/>
      <c r="D5805" s="249" t="s">
        <v>698</v>
      </c>
      <c r="E5805" s="1853" t="str">
        <f>CONCATENATE("Уточнен план ",$C$3)</f>
        <v>Уточнен план 2025</v>
      </c>
      <c r="F5805" s="1854"/>
      <c r="G5805" s="1854"/>
      <c r="H5805" s="1855"/>
      <c r="I5805" s="1856" t="str">
        <f>CONCATENATE("Отчет ",$C$3)</f>
        <v>Отчет 2025</v>
      </c>
      <c r="J5805" s="1857"/>
      <c r="K5805" s="1857"/>
      <c r="L5805" s="1858"/>
      <c r="M5805" s="7" t="str">
        <f>(IF($E5930&lt;&gt;0,$M$2,IF($L5930&lt;&gt;0,$M$2,"")))</f>
        <v/>
      </c>
    </row>
    <row r="5806" spans="1:14" ht="54.95" hidden="1" customHeight="1" thickBot="1">
      <c r="A5806" s="23">
        <v>825</v>
      </c>
      <c r="B5806" s="250" t="s">
        <v>62</v>
      </c>
      <c r="C5806" s="251" t="s">
        <v>459</v>
      </c>
      <c r="D5806" s="252" t="s">
        <v>699</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570" t="str">
        <f>$L$20</f>
        <v>ОТЧЕТ                                    ОБЩО</v>
      </c>
      <c r="M5806" s="7" t="str">
        <f>(IF($E5930&lt;&gt;0,$M$2,IF($L5930&lt;&gt;0,$M$2,"")))</f>
        <v/>
      </c>
    </row>
    <row r="5807" spans="1:14" ht="18.75" hidden="1">
      <c r="A5807" s="23"/>
      <c r="B5807" s="258"/>
      <c r="C5807" s="259"/>
      <c r="D5807" s="260" t="s">
        <v>728</v>
      </c>
      <c r="E5807" s="1442" t="str">
        <f>$E$21</f>
        <v>(1)</v>
      </c>
      <c r="F5807" s="143" t="str">
        <f>$F$21</f>
        <v>(2)</v>
      </c>
      <c r="G5807" s="144" t="str">
        <f>$G$21</f>
        <v>(3)</v>
      </c>
      <c r="H5807" s="145" t="str">
        <f>$H$21</f>
        <v>(4)</v>
      </c>
      <c r="I5807" s="261" t="str">
        <f>$I$21</f>
        <v>(5)</v>
      </c>
      <c r="J5807" s="262" t="str">
        <f>$J$21</f>
        <v>(6)</v>
      </c>
      <c r="K5807" s="263" t="str">
        <f>$K$21</f>
        <v>(7)</v>
      </c>
      <c r="L5807" s="264" t="str">
        <f>$L$21</f>
        <v>(8)</v>
      </c>
      <c r="M5807" s="7" t="str">
        <f>(IF($E5930&lt;&gt;0,$M$2,IF($L5930&lt;&gt;0,$M$2,"")))</f>
        <v/>
      </c>
    </row>
    <row r="5808" spans="1:14" hidden="1">
      <c r="A5808" s="23"/>
      <c r="B5808" s="1439"/>
      <c r="C5808" s="1540" t="e">
        <f>VLOOKUP(D5808,OP_LIST2,2,FALSE)</f>
        <v>#N/A</v>
      </c>
      <c r="D5808" s="1445"/>
      <c r="E5808" s="389"/>
      <c r="F5808" s="1429"/>
      <c r="G5808" s="1430"/>
      <c r="H5808" s="1431"/>
      <c r="I5808" s="1429"/>
      <c r="J5808" s="1430"/>
      <c r="K5808" s="1431"/>
      <c r="L5808" s="1428"/>
      <c r="M5808" s="7" t="str">
        <f>(IF($E5930&lt;&gt;0,$M$2,IF($L5930&lt;&gt;0,$M$2,"")))</f>
        <v/>
      </c>
    </row>
    <row r="5809" spans="1:14" hidden="1">
      <c r="A5809" s="23"/>
      <c r="B5809" s="1608" t="s">
        <v>2003</v>
      </c>
      <c r="C5809" s="1446">
        <f>VLOOKUP(D5810,EBK_DEIN2,2,FALSE)</f>
        <v>6621</v>
      </c>
      <c r="D5809" s="1445" t="s">
        <v>777</v>
      </c>
      <c r="E5809" s="389"/>
      <c r="F5809" s="1432"/>
      <c r="G5809" s="1433"/>
      <c r="H5809" s="1434"/>
      <c r="I5809" s="1432"/>
      <c r="J5809" s="1433"/>
      <c r="K5809" s="1434"/>
      <c r="L5809" s="1428"/>
      <c r="M5809" s="7" t="str">
        <f>(IF($E5930&lt;&gt;0,$M$2,IF($L5930&lt;&gt;0,$M$2,"")))</f>
        <v/>
      </c>
    </row>
    <row r="5810" spans="1:14" ht="31.5" hidden="1">
      <c r="A5810" s="23"/>
      <c r="B5810" s="1438"/>
      <c r="C5810" s="1531">
        <f>+C5809</f>
        <v>6621</v>
      </c>
      <c r="D5810" s="1440" t="s">
        <v>580</v>
      </c>
      <c r="E5810" s="389"/>
      <c r="F5810" s="1432"/>
      <c r="G5810" s="1433"/>
      <c r="H5810" s="1434"/>
      <c r="I5810" s="1432"/>
      <c r="J5810" s="1433"/>
      <c r="K5810" s="1434"/>
      <c r="L5810" s="1428"/>
      <c r="M5810" s="7" t="str">
        <f>(IF($E5930&lt;&gt;0,$M$2,IF($L5930&lt;&gt;0,$M$2,"")))</f>
        <v/>
      </c>
    </row>
    <row r="5811" spans="1:14" hidden="1">
      <c r="A5811" s="23"/>
      <c r="B5811" s="1443"/>
      <c r="C5811" s="1441"/>
      <c r="D5811" s="1444" t="s">
        <v>700</v>
      </c>
      <c r="E5811" s="389"/>
      <c r="F5811" s="1435"/>
      <c r="G5811" s="1436"/>
      <c r="H5811" s="1437"/>
      <c r="I5811" s="1435"/>
      <c r="J5811" s="1436"/>
      <c r="K5811" s="1437"/>
      <c r="L5811" s="1428"/>
      <c r="M5811" s="7" t="str">
        <f>(IF($E5930&lt;&gt;0,$M$2,IF($L5930&lt;&gt;0,$M$2,"")))</f>
        <v/>
      </c>
    </row>
    <row r="5812" spans="1:14" hidden="1">
      <c r="A5812" s="23"/>
      <c r="B5812" s="272">
        <v>100</v>
      </c>
      <c r="C5812" s="1859" t="s">
        <v>729</v>
      </c>
      <c r="D5812" s="1860"/>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730</v>
      </c>
      <c r="E5813" s="281">
        <f>F5813+G5813+H5813</f>
        <v>0</v>
      </c>
      <c r="F5813" s="152">
        <v>0</v>
      </c>
      <c r="G5813" s="153">
        <v>0</v>
      </c>
      <c r="H5813" s="1406">
        <v>0</v>
      </c>
      <c r="I5813" s="152">
        <v>0</v>
      </c>
      <c r="J5813" s="153">
        <v>0</v>
      </c>
      <c r="K5813" s="1406">
        <v>0</v>
      </c>
      <c r="L5813" s="281">
        <f>I5813+J5813+K5813</f>
        <v>0</v>
      </c>
      <c r="M5813" s="12" t="str">
        <f t="shared" ref="M5813:M5876" si="1358">(IF($E5813&lt;&gt;0,$M$2,IF($L5813&lt;&gt;0,$M$2,"")))</f>
        <v/>
      </c>
      <c r="N5813" s="13"/>
    </row>
    <row r="5814" spans="1:14" hidden="1">
      <c r="A5814" s="10"/>
      <c r="B5814" s="278"/>
      <c r="C5814" s="285">
        <v>102</v>
      </c>
      <c r="D5814" s="286" t="s">
        <v>731</v>
      </c>
      <c r="E5814" s="287">
        <f>F5814+G5814+H5814</f>
        <v>0</v>
      </c>
      <c r="F5814" s="173">
        <v>0</v>
      </c>
      <c r="G5814" s="174">
        <v>0</v>
      </c>
      <c r="H5814" s="1409">
        <v>0</v>
      </c>
      <c r="I5814" s="173">
        <v>0</v>
      </c>
      <c r="J5814" s="174">
        <v>0</v>
      </c>
      <c r="K5814" s="1409">
        <v>0</v>
      </c>
      <c r="L5814" s="287">
        <f>I5814+J5814+K5814</f>
        <v>0</v>
      </c>
      <c r="M5814" s="12" t="str">
        <f t="shared" si="1358"/>
        <v/>
      </c>
      <c r="N5814" s="13"/>
    </row>
    <row r="5815" spans="1:14" hidden="1">
      <c r="A5815" s="10"/>
      <c r="B5815" s="272">
        <v>200</v>
      </c>
      <c r="C5815" s="1851" t="s">
        <v>732</v>
      </c>
      <c r="D5815" s="1852"/>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733</v>
      </c>
      <c r="E5816" s="281">
        <f>F5816+G5816+H5816</f>
        <v>0</v>
      </c>
      <c r="F5816" s="152">
        <v>0</v>
      </c>
      <c r="G5816" s="153">
        <v>0</v>
      </c>
      <c r="H5816" s="1406">
        <v>0</v>
      </c>
      <c r="I5816" s="152">
        <v>0</v>
      </c>
      <c r="J5816" s="153">
        <v>0</v>
      </c>
      <c r="K5816" s="1406">
        <v>0</v>
      </c>
      <c r="L5816" s="281">
        <f>I5816+J5816+K5816</f>
        <v>0</v>
      </c>
      <c r="M5816" s="12" t="str">
        <f t="shared" si="1358"/>
        <v/>
      </c>
      <c r="N5816" s="13"/>
    </row>
    <row r="5817" spans="1:14" hidden="1">
      <c r="A5817" s="10"/>
      <c r="B5817" s="292"/>
      <c r="C5817" s="293">
        <v>202</v>
      </c>
      <c r="D5817" s="294" t="s">
        <v>734</v>
      </c>
      <c r="E5817" s="295">
        <f>F5817+G5817+H5817</f>
        <v>0</v>
      </c>
      <c r="F5817" s="158">
        <v>0</v>
      </c>
      <c r="G5817" s="159">
        <v>0</v>
      </c>
      <c r="H5817" s="1408">
        <v>0</v>
      </c>
      <c r="I5817" s="158">
        <v>0</v>
      </c>
      <c r="J5817" s="159">
        <v>0</v>
      </c>
      <c r="K5817" s="1408">
        <v>0</v>
      </c>
      <c r="L5817" s="295">
        <f>I5817+J5817+K5817</f>
        <v>0</v>
      </c>
      <c r="M5817" s="12" t="str">
        <f t="shared" si="1358"/>
        <v/>
      </c>
      <c r="N5817" s="13"/>
    </row>
    <row r="5818" spans="1:14" ht="31.5" hidden="1">
      <c r="A5818" s="10"/>
      <c r="B5818" s="299"/>
      <c r="C5818" s="293">
        <v>205</v>
      </c>
      <c r="D5818" s="294" t="s">
        <v>585</v>
      </c>
      <c r="E5818" s="295">
        <f>F5818+G5818+H5818</f>
        <v>0</v>
      </c>
      <c r="F5818" s="158">
        <v>0</v>
      </c>
      <c r="G5818" s="159">
        <v>0</v>
      </c>
      <c r="H5818" s="1408">
        <v>0</v>
      </c>
      <c r="I5818" s="158">
        <v>0</v>
      </c>
      <c r="J5818" s="159">
        <v>0</v>
      </c>
      <c r="K5818" s="1408">
        <v>0</v>
      </c>
      <c r="L5818" s="295">
        <f>I5818+J5818+K5818</f>
        <v>0</v>
      </c>
      <c r="M5818" s="12" t="str">
        <f t="shared" si="1358"/>
        <v/>
      </c>
      <c r="N5818" s="13"/>
    </row>
    <row r="5819" spans="1:14" hidden="1">
      <c r="A5819" s="10"/>
      <c r="B5819" s="299"/>
      <c r="C5819" s="293">
        <v>208</v>
      </c>
      <c r="D5819" s="300" t="s">
        <v>586</v>
      </c>
      <c r="E5819" s="295">
        <f>F5819+G5819+H5819</f>
        <v>0</v>
      </c>
      <c r="F5819" s="158">
        <v>0</v>
      </c>
      <c r="G5819" s="159">
        <v>0</v>
      </c>
      <c r="H5819" s="1408">
        <v>0</v>
      </c>
      <c r="I5819" s="158">
        <v>0</v>
      </c>
      <c r="J5819" s="159">
        <v>0</v>
      </c>
      <c r="K5819" s="1408">
        <v>0</v>
      </c>
      <c r="L5819" s="295">
        <f>I5819+J5819+K5819</f>
        <v>0</v>
      </c>
      <c r="M5819" s="12" t="str">
        <f t="shared" si="1358"/>
        <v/>
      </c>
      <c r="N5819" s="13"/>
    </row>
    <row r="5820" spans="1:14" hidden="1">
      <c r="A5820" s="10"/>
      <c r="B5820" s="291"/>
      <c r="C5820" s="285">
        <v>209</v>
      </c>
      <c r="D5820" s="301" t="s">
        <v>587</v>
      </c>
      <c r="E5820" s="287">
        <f>F5820+G5820+H5820</f>
        <v>0</v>
      </c>
      <c r="F5820" s="173">
        <v>0</v>
      </c>
      <c r="G5820" s="174">
        <v>0</v>
      </c>
      <c r="H5820" s="1409">
        <v>0</v>
      </c>
      <c r="I5820" s="173">
        <v>0</v>
      </c>
      <c r="J5820" s="174">
        <v>0</v>
      </c>
      <c r="K5820" s="1409">
        <v>0</v>
      </c>
      <c r="L5820" s="287">
        <f>I5820+J5820+K5820</f>
        <v>0</v>
      </c>
      <c r="M5820" s="12" t="str">
        <f t="shared" si="1358"/>
        <v/>
      </c>
      <c r="N5820" s="13"/>
    </row>
    <row r="5821" spans="1:14" hidden="1">
      <c r="A5821" s="10"/>
      <c r="B5821" s="272">
        <v>500</v>
      </c>
      <c r="C5821" s="1861" t="s">
        <v>188</v>
      </c>
      <c r="D5821" s="1862"/>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v>0</v>
      </c>
      <c r="G5822" s="153">
        <v>0</v>
      </c>
      <c r="H5822" s="1406">
        <v>0</v>
      </c>
      <c r="I5822" s="152">
        <v>0</v>
      </c>
      <c r="J5822" s="153">
        <v>0</v>
      </c>
      <c r="K5822" s="1406">
        <v>0</v>
      </c>
      <c r="L5822" s="281">
        <f t="shared" ref="L5822:L5829" si="1362">I5822+J5822+K5822</f>
        <v>0</v>
      </c>
      <c r="M5822" s="12" t="str">
        <f t="shared" si="1358"/>
        <v/>
      </c>
      <c r="N5822" s="13"/>
    </row>
    <row r="5823" spans="1:14" hidden="1">
      <c r="A5823" s="10"/>
      <c r="B5823" s="291"/>
      <c r="C5823" s="304">
        <v>552</v>
      </c>
      <c r="D5823" s="305" t="s">
        <v>893</v>
      </c>
      <c r="E5823" s="295">
        <f t="shared" si="1361"/>
        <v>0</v>
      </c>
      <c r="F5823" s="158">
        <v>0</v>
      </c>
      <c r="G5823" s="159">
        <v>0</v>
      </c>
      <c r="H5823" s="1408">
        <v>0</v>
      </c>
      <c r="I5823" s="158">
        <v>0</v>
      </c>
      <c r="J5823" s="159">
        <v>0</v>
      </c>
      <c r="K5823" s="1408">
        <v>0</v>
      </c>
      <c r="L5823" s="295">
        <f t="shared" si="1362"/>
        <v>0</v>
      </c>
      <c r="M5823" s="12" t="str">
        <f t="shared" si="1358"/>
        <v/>
      </c>
      <c r="N5823" s="13"/>
    </row>
    <row r="5824" spans="1:14" hidden="1">
      <c r="A5824" s="10"/>
      <c r="B5824" s="306"/>
      <c r="C5824" s="304">
        <v>558</v>
      </c>
      <c r="D5824" s="307" t="s">
        <v>855</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v>0</v>
      </c>
      <c r="G5825" s="159">
        <v>0</v>
      </c>
      <c r="H5825" s="1408">
        <v>0</v>
      </c>
      <c r="I5825" s="158">
        <v>0</v>
      </c>
      <c r="J5825" s="159">
        <v>0</v>
      </c>
      <c r="K5825" s="1408">
        <v>0</v>
      </c>
      <c r="L5825" s="295">
        <f t="shared" si="1362"/>
        <v>0</v>
      </c>
      <c r="M5825" s="12" t="str">
        <f t="shared" si="1358"/>
        <v/>
      </c>
      <c r="N5825" s="13"/>
    </row>
    <row r="5826" spans="1:14" hidden="1">
      <c r="A5826" s="10"/>
      <c r="B5826" s="306"/>
      <c r="C5826" s="304">
        <v>580</v>
      </c>
      <c r="D5826" s="305" t="s">
        <v>191</v>
      </c>
      <c r="E5826" s="295">
        <f t="shared" si="1361"/>
        <v>0</v>
      </c>
      <c r="F5826" s="158">
        <v>0</v>
      </c>
      <c r="G5826" s="159">
        <v>0</v>
      </c>
      <c r="H5826" s="1408">
        <v>0</v>
      </c>
      <c r="I5826" s="158">
        <v>0</v>
      </c>
      <c r="J5826" s="159">
        <v>0</v>
      </c>
      <c r="K5826" s="1408">
        <v>0</v>
      </c>
      <c r="L5826" s="295">
        <f t="shared" si="1362"/>
        <v>0</v>
      </c>
      <c r="M5826" s="12" t="str">
        <f t="shared" si="1358"/>
        <v/>
      </c>
      <c r="N5826" s="13"/>
    </row>
    <row r="5827" spans="1:14" hidden="1">
      <c r="A5827" s="10"/>
      <c r="B5827" s="291"/>
      <c r="C5827" s="304">
        <v>588</v>
      </c>
      <c r="D5827" s="305" t="s">
        <v>857</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863" t="s">
        <v>193</v>
      </c>
      <c r="D5829" s="1864"/>
      <c r="E5829" s="310">
        <f t="shared" si="1361"/>
        <v>0</v>
      </c>
      <c r="F5829" s="1410"/>
      <c r="G5829" s="1411"/>
      <c r="H5829" s="1412"/>
      <c r="I5829" s="1410"/>
      <c r="J5829" s="1411"/>
      <c r="K5829" s="1412"/>
      <c r="L5829" s="310">
        <f t="shared" si="1362"/>
        <v>0</v>
      </c>
      <c r="M5829" s="12" t="str">
        <f t="shared" si="1358"/>
        <v/>
      </c>
      <c r="N5829" s="13"/>
    </row>
    <row r="5830" spans="1:14" hidden="1">
      <c r="A5830" s="23">
        <v>10</v>
      </c>
      <c r="B5830" s="272">
        <v>1000</v>
      </c>
      <c r="C5830" s="1851" t="s">
        <v>194</v>
      </c>
      <c r="D5830" s="1852"/>
      <c r="E5830" s="310">
        <f t="shared" ref="E5830:L5830" si="1363">SUM(E5831:E5847)</f>
        <v>0</v>
      </c>
      <c r="F5830" s="274">
        <f t="shared" si="1363"/>
        <v>0</v>
      </c>
      <c r="G5830" s="275">
        <f t="shared" si="1363"/>
        <v>0</v>
      </c>
      <c r="H5830" s="276">
        <f>SUM(H5831:H5847)</f>
        <v>0</v>
      </c>
      <c r="I5830" s="274">
        <f t="shared" si="1363"/>
        <v>0</v>
      </c>
      <c r="J5830" s="275">
        <f t="shared" si="1363"/>
        <v>0</v>
      </c>
      <c r="K5830" s="276">
        <f t="shared" si="1363"/>
        <v>0</v>
      </c>
      <c r="L5830" s="310">
        <f t="shared" si="1363"/>
        <v>0</v>
      </c>
      <c r="M5830" s="12" t="str">
        <f t="shared" si="1358"/>
        <v/>
      </c>
      <c r="N5830" s="13"/>
    </row>
    <row r="5831" spans="1:14" hidden="1">
      <c r="A5831" s="23">
        <v>15</v>
      </c>
      <c r="B5831" s="292"/>
      <c r="C5831" s="279">
        <v>1011</v>
      </c>
      <c r="D5831" s="311" t="s">
        <v>195</v>
      </c>
      <c r="E5831" s="281">
        <f t="shared" ref="E5831:E5847" si="1364">F5831+G5831+H5831</f>
        <v>0</v>
      </c>
      <c r="F5831" s="152">
        <v>0</v>
      </c>
      <c r="G5831" s="153">
        <v>0</v>
      </c>
      <c r="H5831" s="1406">
        <v>0</v>
      </c>
      <c r="I5831" s="152">
        <v>0</v>
      </c>
      <c r="J5831" s="153">
        <v>0</v>
      </c>
      <c r="K5831" s="1406">
        <v>0</v>
      </c>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v>0</v>
      </c>
      <c r="G5832" s="159">
        <v>0</v>
      </c>
      <c r="H5832" s="1408">
        <v>0</v>
      </c>
      <c r="I5832" s="158">
        <v>0</v>
      </c>
      <c r="J5832" s="159">
        <v>0</v>
      </c>
      <c r="K5832" s="1408">
        <v>0</v>
      </c>
      <c r="L5832" s="295">
        <f t="shared" si="1365"/>
        <v>0</v>
      </c>
      <c r="M5832" s="12" t="str">
        <f t="shared" si="1358"/>
        <v/>
      </c>
      <c r="N5832" s="13"/>
    </row>
    <row r="5833" spans="1:14" hidden="1">
      <c r="A5833" s="23">
        <v>40</v>
      </c>
      <c r="B5833" s="292"/>
      <c r="C5833" s="293">
        <v>1013</v>
      </c>
      <c r="D5833" s="294" t="s">
        <v>197</v>
      </c>
      <c r="E5833" s="295">
        <f t="shared" si="1364"/>
        <v>0</v>
      </c>
      <c r="F5833" s="158">
        <v>0</v>
      </c>
      <c r="G5833" s="159">
        <v>0</v>
      </c>
      <c r="H5833" s="1408">
        <v>0</v>
      </c>
      <c r="I5833" s="158">
        <v>0</v>
      </c>
      <c r="J5833" s="159">
        <v>0</v>
      </c>
      <c r="K5833" s="1408">
        <v>0</v>
      </c>
      <c r="L5833" s="295">
        <f t="shared" si="1365"/>
        <v>0</v>
      </c>
      <c r="M5833" s="12" t="str">
        <f t="shared" si="1358"/>
        <v/>
      </c>
      <c r="N5833" s="13"/>
    </row>
    <row r="5834" spans="1:14" hidden="1">
      <c r="A5834" s="23">
        <v>45</v>
      </c>
      <c r="B5834" s="292"/>
      <c r="C5834" s="293">
        <v>1014</v>
      </c>
      <c r="D5834" s="294" t="s">
        <v>198</v>
      </c>
      <c r="E5834" s="295">
        <f t="shared" si="1364"/>
        <v>0</v>
      </c>
      <c r="F5834" s="158">
        <v>0</v>
      </c>
      <c r="G5834" s="159">
        <v>0</v>
      </c>
      <c r="H5834" s="1408">
        <v>0</v>
      </c>
      <c r="I5834" s="158">
        <v>0</v>
      </c>
      <c r="J5834" s="159">
        <v>0</v>
      </c>
      <c r="K5834" s="1408">
        <v>0</v>
      </c>
      <c r="L5834" s="295">
        <f t="shared" si="1365"/>
        <v>0</v>
      </c>
      <c r="M5834" s="12" t="str">
        <f t="shared" si="1358"/>
        <v/>
      </c>
      <c r="N5834" s="13"/>
    </row>
    <row r="5835" spans="1:14" hidden="1">
      <c r="A5835" s="23">
        <v>50</v>
      </c>
      <c r="B5835" s="292"/>
      <c r="C5835" s="293">
        <v>1015</v>
      </c>
      <c r="D5835" s="294" t="s">
        <v>199</v>
      </c>
      <c r="E5835" s="295">
        <f t="shared" si="1364"/>
        <v>0</v>
      </c>
      <c r="F5835" s="158">
        <v>0</v>
      </c>
      <c r="G5835" s="159">
        <v>0</v>
      </c>
      <c r="H5835" s="1408">
        <v>0</v>
      </c>
      <c r="I5835" s="158">
        <v>0</v>
      </c>
      <c r="J5835" s="159">
        <v>0</v>
      </c>
      <c r="K5835" s="1408">
        <v>0</v>
      </c>
      <c r="L5835" s="295">
        <f t="shared" si="1365"/>
        <v>0</v>
      </c>
      <c r="M5835" s="12" t="str">
        <f t="shared" si="1358"/>
        <v/>
      </c>
      <c r="N5835" s="13"/>
    </row>
    <row r="5836" spans="1:14" hidden="1">
      <c r="A5836" s="23">
        <v>55</v>
      </c>
      <c r="B5836" s="292"/>
      <c r="C5836" s="312">
        <v>1016</v>
      </c>
      <c r="D5836" s="313" t="s">
        <v>200</v>
      </c>
      <c r="E5836" s="314">
        <f t="shared" si="1364"/>
        <v>0</v>
      </c>
      <c r="F5836" s="164">
        <v>0</v>
      </c>
      <c r="G5836" s="165">
        <v>0</v>
      </c>
      <c r="H5836" s="1407">
        <v>0</v>
      </c>
      <c r="I5836" s="164">
        <v>0</v>
      </c>
      <c r="J5836" s="165">
        <v>0</v>
      </c>
      <c r="K5836" s="1407">
        <v>0</v>
      </c>
      <c r="L5836" s="314">
        <f t="shared" si="1365"/>
        <v>0</v>
      </c>
      <c r="M5836" s="12" t="str">
        <f t="shared" si="1358"/>
        <v/>
      </c>
      <c r="N5836" s="13"/>
    </row>
    <row r="5837" spans="1:14" hidden="1">
      <c r="A5837" s="23">
        <v>60</v>
      </c>
      <c r="B5837" s="278"/>
      <c r="C5837" s="318">
        <v>1020</v>
      </c>
      <c r="D5837" s="319" t="s">
        <v>201</v>
      </c>
      <c r="E5837" s="320">
        <f t="shared" si="1364"/>
        <v>0</v>
      </c>
      <c r="F5837" s="450">
        <v>0</v>
      </c>
      <c r="G5837" s="451">
        <v>0</v>
      </c>
      <c r="H5837" s="1416">
        <v>0</v>
      </c>
      <c r="I5837" s="450">
        <v>0</v>
      </c>
      <c r="J5837" s="451">
        <v>0</v>
      </c>
      <c r="K5837" s="1416">
        <v>0</v>
      </c>
      <c r="L5837" s="320">
        <f t="shared" si="1365"/>
        <v>0</v>
      </c>
      <c r="M5837" s="12" t="str">
        <f t="shared" si="1358"/>
        <v/>
      </c>
      <c r="N5837" s="13"/>
    </row>
    <row r="5838" spans="1:14" hidden="1">
      <c r="A5838" s="22">
        <v>65</v>
      </c>
      <c r="B5838" s="292"/>
      <c r="C5838" s="324">
        <v>1030</v>
      </c>
      <c r="D5838" s="325" t="s">
        <v>202</v>
      </c>
      <c r="E5838" s="326">
        <f t="shared" si="1364"/>
        <v>0</v>
      </c>
      <c r="F5838" s="445">
        <v>0</v>
      </c>
      <c r="G5838" s="446">
        <v>0</v>
      </c>
      <c r="H5838" s="1413">
        <v>0</v>
      </c>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v>0</v>
      </c>
      <c r="G5839" s="451">
        <v>0</v>
      </c>
      <c r="H5839" s="1416">
        <v>0</v>
      </c>
      <c r="I5839" s="450">
        <v>0</v>
      </c>
      <c r="J5839" s="451">
        <v>0</v>
      </c>
      <c r="K5839" s="1416">
        <v>0</v>
      </c>
      <c r="L5839" s="320">
        <f t="shared" si="1365"/>
        <v>0</v>
      </c>
      <c r="M5839" s="12" t="str">
        <f t="shared" si="1358"/>
        <v/>
      </c>
      <c r="N5839" s="13"/>
    </row>
    <row r="5840" spans="1:14" hidden="1">
      <c r="A5840" s="23">
        <v>75</v>
      </c>
      <c r="B5840" s="292"/>
      <c r="C5840" s="293">
        <v>1052</v>
      </c>
      <c r="D5840" s="294" t="s">
        <v>204</v>
      </c>
      <c r="E5840" s="295">
        <f t="shared" si="1364"/>
        <v>0</v>
      </c>
      <c r="F5840" s="158">
        <v>0</v>
      </c>
      <c r="G5840" s="159"/>
      <c r="H5840" s="1408"/>
      <c r="I5840" s="158">
        <v>0</v>
      </c>
      <c r="J5840" s="159"/>
      <c r="K5840" s="1408"/>
      <c r="L5840" s="295">
        <f t="shared" si="1365"/>
        <v>0</v>
      </c>
      <c r="M5840" s="12" t="str">
        <f t="shared" si="1358"/>
        <v/>
      </c>
      <c r="N5840" s="13"/>
    </row>
    <row r="5841" spans="1:14" hidden="1">
      <c r="A5841" s="23">
        <v>80</v>
      </c>
      <c r="B5841" s="292"/>
      <c r="C5841" s="324">
        <v>1053</v>
      </c>
      <c r="D5841" s="325" t="s">
        <v>858</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v>0</v>
      </c>
      <c r="G5842" s="451">
        <v>0</v>
      </c>
      <c r="H5842" s="1416">
        <v>0</v>
      </c>
      <c r="I5842" s="450">
        <v>0</v>
      </c>
      <c r="J5842" s="451">
        <v>0</v>
      </c>
      <c r="K5842" s="1416">
        <v>0</v>
      </c>
      <c r="L5842" s="320">
        <f t="shared" si="1365"/>
        <v>0</v>
      </c>
      <c r="M5842" s="12" t="str">
        <f t="shared" si="1358"/>
        <v/>
      </c>
      <c r="N5842" s="13"/>
    </row>
    <row r="5843" spans="1:14" hidden="1">
      <c r="A5843" s="23">
        <v>85</v>
      </c>
      <c r="B5843" s="292"/>
      <c r="C5843" s="324">
        <v>1063</v>
      </c>
      <c r="D5843" s="332" t="s">
        <v>786</v>
      </c>
      <c r="E5843" s="326">
        <f t="shared" si="1364"/>
        <v>0</v>
      </c>
      <c r="F5843" s="445">
        <v>0</v>
      </c>
      <c r="G5843" s="446">
        <v>0</v>
      </c>
      <c r="H5843" s="1413">
        <v>0</v>
      </c>
      <c r="I5843" s="445">
        <v>0</v>
      </c>
      <c r="J5843" s="446">
        <v>0</v>
      </c>
      <c r="K5843" s="1413">
        <v>0</v>
      </c>
      <c r="L5843" s="326">
        <f t="shared" si="1365"/>
        <v>0</v>
      </c>
      <c r="M5843" s="12" t="str">
        <f t="shared" si="1358"/>
        <v/>
      </c>
      <c r="N5843" s="13"/>
    </row>
    <row r="5844" spans="1:14" hidden="1">
      <c r="A5844" s="23">
        <v>90</v>
      </c>
      <c r="B5844" s="292"/>
      <c r="C5844" s="333">
        <v>1069</v>
      </c>
      <c r="D5844" s="334" t="s">
        <v>206</v>
      </c>
      <c r="E5844" s="335">
        <f t="shared" si="1364"/>
        <v>0</v>
      </c>
      <c r="F5844" s="589">
        <v>0</v>
      </c>
      <c r="G5844" s="590">
        <v>0</v>
      </c>
      <c r="H5844" s="1415">
        <v>0</v>
      </c>
      <c r="I5844" s="589">
        <v>0</v>
      </c>
      <c r="J5844" s="590">
        <v>0</v>
      </c>
      <c r="K5844" s="1415">
        <v>0</v>
      </c>
      <c r="L5844" s="335">
        <f t="shared" si="1365"/>
        <v>0</v>
      </c>
      <c r="M5844" s="12" t="str">
        <f t="shared" si="1358"/>
        <v/>
      </c>
      <c r="N5844" s="13"/>
    </row>
    <row r="5845" spans="1:14" hidden="1">
      <c r="A5845" s="23">
        <v>90</v>
      </c>
      <c r="B5845" s="278"/>
      <c r="C5845" s="318">
        <v>1091</v>
      </c>
      <c r="D5845" s="331" t="s">
        <v>894</v>
      </c>
      <c r="E5845" s="320">
        <f t="shared" si="1364"/>
        <v>0</v>
      </c>
      <c r="F5845" s="450">
        <v>0</v>
      </c>
      <c r="G5845" s="451">
        <v>0</v>
      </c>
      <c r="H5845" s="1416">
        <v>0</v>
      </c>
      <c r="I5845" s="450">
        <v>0</v>
      </c>
      <c r="J5845" s="451">
        <v>0</v>
      </c>
      <c r="K5845" s="1416">
        <v>0</v>
      </c>
      <c r="L5845" s="320">
        <f t="shared" si="1365"/>
        <v>0</v>
      </c>
      <c r="M5845" s="12" t="str">
        <f t="shared" si="1358"/>
        <v/>
      </c>
      <c r="N5845" s="13"/>
    </row>
    <row r="5846" spans="1:14" hidden="1">
      <c r="A5846" s="22">
        <v>115</v>
      </c>
      <c r="B5846" s="292"/>
      <c r="C5846" s="293">
        <v>1092</v>
      </c>
      <c r="D5846" s="294" t="s">
        <v>298</v>
      </c>
      <c r="E5846" s="295">
        <f t="shared" si="1364"/>
        <v>0</v>
      </c>
      <c r="F5846" s="158">
        <v>0</v>
      </c>
      <c r="G5846" s="159">
        <v>0</v>
      </c>
      <c r="H5846" s="1408">
        <v>0</v>
      </c>
      <c r="I5846" s="158">
        <v>0</v>
      </c>
      <c r="J5846" s="159">
        <v>0</v>
      </c>
      <c r="K5846" s="1408">
        <v>0</v>
      </c>
      <c r="L5846" s="295">
        <f t="shared" si="1365"/>
        <v>0</v>
      </c>
      <c r="M5846" s="12" t="str">
        <f t="shared" si="1358"/>
        <v/>
      </c>
      <c r="N5846" s="13"/>
    </row>
    <row r="5847" spans="1:14" hidden="1">
      <c r="A5847" s="22">
        <v>125</v>
      </c>
      <c r="B5847" s="292"/>
      <c r="C5847" s="285">
        <v>1098</v>
      </c>
      <c r="D5847" s="339" t="s">
        <v>207</v>
      </c>
      <c r="E5847" s="287">
        <f t="shared" si="1364"/>
        <v>0</v>
      </c>
      <c r="F5847" s="173">
        <v>0</v>
      </c>
      <c r="G5847" s="174">
        <v>0</v>
      </c>
      <c r="H5847" s="1409">
        <v>0</v>
      </c>
      <c r="I5847" s="173">
        <v>0</v>
      </c>
      <c r="J5847" s="174">
        <v>0</v>
      </c>
      <c r="K5847" s="1409">
        <v>0</v>
      </c>
      <c r="L5847" s="287">
        <f t="shared" si="1365"/>
        <v>0</v>
      </c>
      <c r="M5847" s="12" t="str">
        <f t="shared" si="1358"/>
        <v/>
      </c>
      <c r="N5847" s="13"/>
    </row>
    <row r="5848" spans="1:14" hidden="1">
      <c r="A5848" s="23">
        <v>130</v>
      </c>
      <c r="B5848" s="272">
        <v>1900</v>
      </c>
      <c r="C5848" s="1845" t="s">
        <v>265</v>
      </c>
      <c r="D5848" s="1846"/>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895</v>
      </c>
      <c r="E5849" s="281">
        <f>F5849+G5849+H5849</f>
        <v>0</v>
      </c>
      <c r="F5849" s="152">
        <v>0</v>
      </c>
      <c r="G5849" s="153">
        <v>0</v>
      </c>
      <c r="H5849" s="1406">
        <v>0</v>
      </c>
      <c r="I5849" s="152">
        <v>0</v>
      </c>
      <c r="J5849" s="153">
        <v>0</v>
      </c>
      <c r="K5849" s="1406">
        <v>0</v>
      </c>
      <c r="L5849" s="281">
        <f>I5849+J5849+K5849</f>
        <v>0</v>
      </c>
      <c r="M5849" s="12" t="str">
        <f t="shared" si="1358"/>
        <v/>
      </c>
      <c r="N5849" s="13"/>
    </row>
    <row r="5850" spans="1:14" hidden="1">
      <c r="A5850" s="23">
        <v>140</v>
      </c>
      <c r="B5850" s="341"/>
      <c r="C5850" s="293">
        <v>1981</v>
      </c>
      <c r="D5850" s="342" t="s">
        <v>896</v>
      </c>
      <c r="E5850" s="295">
        <f>F5850+G5850+H5850</f>
        <v>0</v>
      </c>
      <c r="F5850" s="158">
        <v>0</v>
      </c>
      <c r="G5850" s="159">
        <v>0</v>
      </c>
      <c r="H5850" s="1408">
        <v>0</v>
      </c>
      <c r="I5850" s="158">
        <v>0</v>
      </c>
      <c r="J5850" s="159">
        <v>0</v>
      </c>
      <c r="K5850" s="1408">
        <v>0</v>
      </c>
      <c r="L5850" s="295">
        <f>I5850+J5850+K5850</f>
        <v>0</v>
      </c>
      <c r="M5850" s="12" t="str">
        <f t="shared" si="1358"/>
        <v/>
      </c>
      <c r="N5850" s="13"/>
    </row>
    <row r="5851" spans="1:14" hidden="1">
      <c r="A5851" s="23">
        <v>145</v>
      </c>
      <c r="B5851" s="292"/>
      <c r="C5851" s="285">
        <v>1991</v>
      </c>
      <c r="D5851" s="343" t="s">
        <v>897</v>
      </c>
      <c r="E5851" s="287">
        <f>F5851+G5851+H5851</f>
        <v>0</v>
      </c>
      <c r="F5851" s="173"/>
      <c r="G5851" s="174">
        <v>0</v>
      </c>
      <c r="H5851" s="1409">
        <v>0</v>
      </c>
      <c r="I5851" s="173"/>
      <c r="J5851" s="174">
        <v>0</v>
      </c>
      <c r="K5851" s="1409">
        <v>0</v>
      </c>
      <c r="L5851" s="287">
        <f>I5851+J5851+K5851</f>
        <v>0</v>
      </c>
      <c r="M5851" s="12" t="str">
        <f t="shared" si="1358"/>
        <v/>
      </c>
      <c r="N5851" s="13"/>
    </row>
    <row r="5852" spans="1:14" hidden="1">
      <c r="A5852" s="23">
        <v>150</v>
      </c>
      <c r="B5852" s="272">
        <v>2100</v>
      </c>
      <c r="C5852" s="1845" t="s">
        <v>707</v>
      </c>
      <c r="D5852" s="1846"/>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v>0</v>
      </c>
      <c r="G5853" s="153">
        <v>0</v>
      </c>
      <c r="H5853" s="1406">
        <v>0</v>
      </c>
      <c r="I5853" s="152">
        <v>0</v>
      </c>
      <c r="J5853" s="153">
        <v>0</v>
      </c>
      <c r="K5853" s="1406">
        <v>0</v>
      </c>
      <c r="L5853" s="281">
        <f>I5853+J5853+K5853</f>
        <v>0</v>
      </c>
      <c r="M5853" s="12" t="str">
        <f t="shared" si="1358"/>
        <v/>
      </c>
      <c r="N5853" s="13"/>
    </row>
    <row r="5854" spans="1:14" hidden="1">
      <c r="A5854" s="23">
        <v>160</v>
      </c>
      <c r="B5854" s="341"/>
      <c r="C5854" s="293">
        <v>2120</v>
      </c>
      <c r="D5854" s="300" t="s">
        <v>209</v>
      </c>
      <c r="E5854" s="295">
        <f>F5854+G5854+H5854</f>
        <v>0</v>
      </c>
      <c r="F5854" s="158">
        <v>0</v>
      </c>
      <c r="G5854" s="159">
        <v>0</v>
      </c>
      <c r="H5854" s="1408">
        <v>0</v>
      </c>
      <c r="I5854" s="158">
        <v>0</v>
      </c>
      <c r="J5854" s="159">
        <v>0</v>
      </c>
      <c r="K5854" s="1408">
        <v>0</v>
      </c>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v>0</v>
      </c>
      <c r="G5857" s="174">
        <v>0</v>
      </c>
      <c r="H5857" s="1409">
        <v>0</v>
      </c>
      <c r="I5857" s="173">
        <v>0</v>
      </c>
      <c r="J5857" s="174">
        <v>0</v>
      </c>
      <c r="K5857" s="1409">
        <v>0</v>
      </c>
      <c r="L5857" s="287">
        <f>I5857+J5857+K5857</f>
        <v>0</v>
      </c>
      <c r="M5857" s="12" t="str">
        <f t="shared" si="1358"/>
        <v/>
      </c>
      <c r="N5857" s="13"/>
    </row>
    <row r="5858" spans="1:14" hidden="1">
      <c r="A5858" s="23">
        <v>185</v>
      </c>
      <c r="B5858" s="272">
        <v>2200</v>
      </c>
      <c r="C5858" s="1845" t="s">
        <v>213</v>
      </c>
      <c r="D5858" s="1846"/>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299</v>
      </c>
      <c r="E5859" s="281">
        <f>F5859+G5859+H5859</f>
        <v>0</v>
      </c>
      <c r="F5859" s="152">
        <v>0</v>
      </c>
      <c r="G5859" s="153">
        <v>0</v>
      </c>
      <c r="H5859" s="1406">
        <v>0</v>
      </c>
      <c r="I5859" s="152">
        <v>0</v>
      </c>
      <c r="J5859" s="153">
        <v>0</v>
      </c>
      <c r="K5859" s="1406">
        <v>0</v>
      </c>
      <c r="L5859" s="281">
        <f>I5859+J5859+K5859</f>
        <v>0</v>
      </c>
      <c r="M5859" s="12" t="str">
        <f t="shared" si="1358"/>
        <v/>
      </c>
      <c r="N5859" s="13"/>
    </row>
    <row r="5860" spans="1:14" hidden="1">
      <c r="A5860" s="23">
        <v>200</v>
      </c>
      <c r="B5860" s="292"/>
      <c r="C5860" s="285">
        <v>2224</v>
      </c>
      <c r="D5860" s="286" t="s">
        <v>214</v>
      </c>
      <c r="E5860" s="287">
        <f>F5860+G5860+H5860</f>
        <v>0</v>
      </c>
      <c r="F5860" s="173">
        <v>0</v>
      </c>
      <c r="G5860" s="174">
        <v>0</v>
      </c>
      <c r="H5860" s="1409">
        <v>0</v>
      </c>
      <c r="I5860" s="173">
        <v>0</v>
      </c>
      <c r="J5860" s="174">
        <v>0</v>
      </c>
      <c r="K5860" s="1409">
        <v>0</v>
      </c>
      <c r="L5860" s="287">
        <f>I5860+J5860+K5860</f>
        <v>0</v>
      </c>
      <c r="M5860" s="12" t="str">
        <f t="shared" si="1358"/>
        <v/>
      </c>
      <c r="N5860" s="13"/>
    </row>
    <row r="5861" spans="1:14" hidden="1">
      <c r="A5861" s="23">
        <v>200</v>
      </c>
      <c r="B5861" s="272">
        <v>2500</v>
      </c>
      <c r="C5861" s="1845" t="s">
        <v>215</v>
      </c>
      <c r="D5861" s="1846"/>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849" t="s">
        <v>216</v>
      </c>
      <c r="D5862" s="1850"/>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849" t="s">
        <v>217</v>
      </c>
      <c r="D5863" s="1850"/>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849" t="s">
        <v>1643</v>
      </c>
      <c r="D5864" s="1850"/>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2078</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2079</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2080</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845" t="s">
        <v>218</v>
      </c>
      <c r="D5868" s="1846"/>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1935</v>
      </c>
      <c r="E5869" s="281">
        <f>F5869+G5869+H5869</f>
        <v>0</v>
      </c>
      <c r="F5869" s="152">
        <v>0</v>
      </c>
      <c r="G5869" s="153"/>
      <c r="H5869" s="1406"/>
      <c r="I5869" s="152">
        <v>0</v>
      </c>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1954</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1985</v>
      </c>
      <c r="D5877" s="1759"/>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701</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2081</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1996</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845" t="s">
        <v>227</v>
      </c>
      <c r="D5883" s="1846"/>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845" t="s">
        <v>228</v>
      </c>
      <c r="D5884" s="1846"/>
      <c r="E5884" s="310">
        <f t="shared" si="1375"/>
        <v>0</v>
      </c>
      <c r="F5884" s="1410">
        <v>0</v>
      </c>
      <c r="G5884" s="1411">
        <v>0</v>
      </c>
      <c r="H5884" s="1412">
        <v>0</v>
      </c>
      <c r="I5884" s="1410">
        <v>0</v>
      </c>
      <c r="J5884" s="1411">
        <v>0</v>
      </c>
      <c r="K5884" s="1412">
        <v>0</v>
      </c>
      <c r="L5884" s="310">
        <f t="shared" si="1376"/>
        <v>0</v>
      </c>
      <c r="M5884" s="12" t="str">
        <f t="shared" si="1374"/>
        <v/>
      </c>
      <c r="N5884" s="13"/>
    </row>
    <row r="5885" spans="1:14" hidden="1">
      <c r="A5885" s="22">
        <v>350</v>
      </c>
      <c r="B5885" s="272">
        <v>4100</v>
      </c>
      <c r="C5885" s="1845" t="s">
        <v>229</v>
      </c>
      <c r="D5885" s="1846"/>
      <c r="E5885" s="310">
        <f t="shared" si="1375"/>
        <v>0</v>
      </c>
      <c r="F5885" s="1459">
        <v>0</v>
      </c>
      <c r="G5885" s="1459">
        <v>0</v>
      </c>
      <c r="H5885" s="1460">
        <v>0</v>
      </c>
      <c r="I5885" s="1606">
        <v>0</v>
      </c>
      <c r="J5885" s="1459">
        <v>0</v>
      </c>
      <c r="K5885" s="1459">
        <v>0</v>
      </c>
      <c r="L5885" s="310">
        <f t="shared" si="1376"/>
        <v>0</v>
      </c>
      <c r="M5885" s="12" t="str">
        <f t="shared" si="1374"/>
        <v/>
      </c>
      <c r="N5885" s="13"/>
    </row>
    <row r="5886" spans="1:14" hidden="1">
      <c r="A5886" s="23">
        <v>355</v>
      </c>
      <c r="B5886" s="272">
        <v>4200</v>
      </c>
      <c r="C5886" s="1845" t="s">
        <v>230</v>
      </c>
      <c r="D5886" s="1846"/>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v>0</v>
      </c>
      <c r="G5889" s="159">
        <v>0</v>
      </c>
      <c r="H5889" s="1408">
        <v>0</v>
      </c>
      <c r="I5889" s="158">
        <v>0</v>
      </c>
      <c r="J5889" s="159">
        <v>0</v>
      </c>
      <c r="K5889" s="1408">
        <v>0</v>
      </c>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v>0</v>
      </c>
      <c r="G5892" s="174">
        <v>0</v>
      </c>
      <c r="H5892" s="1409">
        <v>0</v>
      </c>
      <c r="I5892" s="173">
        <v>0</v>
      </c>
      <c r="J5892" s="174">
        <v>0</v>
      </c>
      <c r="K5892" s="1409">
        <v>0</v>
      </c>
      <c r="L5892" s="287">
        <f t="shared" si="1379"/>
        <v>0</v>
      </c>
      <c r="M5892" s="12" t="str">
        <f t="shared" si="1374"/>
        <v/>
      </c>
      <c r="N5892" s="13"/>
    </row>
    <row r="5893" spans="1:14" hidden="1">
      <c r="A5893" s="23">
        <v>395</v>
      </c>
      <c r="B5893" s="272">
        <v>4300</v>
      </c>
      <c r="C5893" s="1845" t="s">
        <v>1644</v>
      </c>
      <c r="D5893" s="1846"/>
      <c r="E5893" s="310">
        <f t="shared" ref="E5893:L5893" si="1380">SUM(E5894:E5896)</f>
        <v>0</v>
      </c>
      <c r="F5893" s="274">
        <f t="shared" si="1380"/>
        <v>0</v>
      </c>
      <c r="G5893" s="275">
        <f t="shared" si="1380"/>
        <v>0</v>
      </c>
      <c r="H5893" s="276">
        <f>SUM(H5894:H5896)</f>
        <v>0</v>
      </c>
      <c r="I5893" s="274">
        <f t="shared" si="1380"/>
        <v>0</v>
      </c>
      <c r="J5893" s="275">
        <f t="shared" si="1380"/>
        <v>0</v>
      </c>
      <c r="K5893" s="276">
        <f t="shared" si="1380"/>
        <v>0</v>
      </c>
      <c r="L5893" s="310">
        <f t="shared" si="1380"/>
        <v>0</v>
      </c>
      <c r="M5893" s="12" t="str">
        <f t="shared" si="1374"/>
        <v/>
      </c>
      <c r="N5893" s="13"/>
    </row>
    <row r="5894" spans="1:14" hidden="1">
      <c r="A5894" s="18">
        <v>397</v>
      </c>
      <c r="B5894" s="362"/>
      <c r="C5894" s="279">
        <v>4301</v>
      </c>
      <c r="D5894" s="311" t="s">
        <v>237</v>
      </c>
      <c r="E5894" s="281">
        <f t="shared" ref="E5894:E5899" si="1381">F5894+G5894+H5894</f>
        <v>0</v>
      </c>
      <c r="F5894" s="152">
        <v>0</v>
      </c>
      <c r="G5894" s="153">
        <v>0</v>
      </c>
      <c r="H5894" s="1406">
        <v>0</v>
      </c>
      <c r="I5894" s="152">
        <v>0</v>
      </c>
      <c r="J5894" s="153">
        <v>0</v>
      </c>
      <c r="K5894" s="1406">
        <v>0</v>
      </c>
      <c r="L5894" s="281">
        <f t="shared" ref="L5894:L5899" si="1382">I5894+J5894+K5894</f>
        <v>0</v>
      </c>
      <c r="M5894" s="12" t="str">
        <f t="shared" si="1374"/>
        <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845" t="s">
        <v>1641</v>
      </c>
      <c r="D5897" s="1846"/>
      <c r="E5897" s="310">
        <f t="shared" si="1381"/>
        <v>0</v>
      </c>
      <c r="F5897" s="1410">
        <v>0</v>
      </c>
      <c r="G5897" s="1411">
        <v>0</v>
      </c>
      <c r="H5897" s="1412">
        <v>0</v>
      </c>
      <c r="I5897" s="1410">
        <v>0</v>
      </c>
      <c r="J5897" s="1411">
        <v>0</v>
      </c>
      <c r="K5897" s="1412">
        <v>0</v>
      </c>
      <c r="L5897" s="310">
        <f t="shared" si="1382"/>
        <v>0</v>
      </c>
      <c r="M5897" s="12" t="str">
        <f t="shared" si="1374"/>
        <v/>
      </c>
      <c r="N5897" s="13"/>
    </row>
    <row r="5898" spans="1:14" hidden="1">
      <c r="A5898" s="14">
        <v>401</v>
      </c>
      <c r="B5898" s="272">
        <v>4500</v>
      </c>
      <c r="C5898" s="1845" t="s">
        <v>1642</v>
      </c>
      <c r="D5898" s="1846"/>
      <c r="E5898" s="310">
        <f t="shared" si="1381"/>
        <v>0</v>
      </c>
      <c r="F5898" s="1410">
        <v>0</v>
      </c>
      <c r="G5898" s="1411">
        <v>0</v>
      </c>
      <c r="H5898" s="1412">
        <v>0</v>
      </c>
      <c r="I5898" s="1410">
        <v>0</v>
      </c>
      <c r="J5898" s="1411">
        <v>0</v>
      </c>
      <c r="K5898" s="1412">
        <v>0</v>
      </c>
      <c r="L5898" s="310">
        <f t="shared" si="1382"/>
        <v>0</v>
      </c>
      <c r="M5898" s="12" t="str">
        <f t="shared" si="1374"/>
        <v/>
      </c>
      <c r="N5898" s="13"/>
    </row>
    <row r="5899" spans="1:14" hidden="1">
      <c r="A5899" s="40">
        <v>404</v>
      </c>
      <c r="B5899" s="272">
        <v>4600</v>
      </c>
      <c r="C5899" s="1849" t="s">
        <v>240</v>
      </c>
      <c r="D5899" s="1850"/>
      <c r="E5899" s="310">
        <f t="shared" si="1381"/>
        <v>0</v>
      </c>
      <c r="F5899" s="1410">
        <v>0</v>
      </c>
      <c r="G5899" s="1411">
        <v>0</v>
      </c>
      <c r="H5899" s="1412">
        <v>0</v>
      </c>
      <c r="I5899" s="1410">
        <v>0</v>
      </c>
      <c r="J5899" s="1411">
        <v>0</v>
      </c>
      <c r="K5899" s="1412">
        <v>0</v>
      </c>
      <c r="L5899" s="310">
        <f t="shared" si="1382"/>
        <v>0</v>
      </c>
      <c r="M5899" s="12" t="str">
        <f t="shared" si="1374"/>
        <v/>
      </c>
      <c r="N5899" s="13"/>
    </row>
    <row r="5900" spans="1:14" hidden="1">
      <c r="A5900" s="40">
        <v>404</v>
      </c>
      <c r="B5900" s="272">
        <v>4900</v>
      </c>
      <c r="C5900" s="1845" t="s">
        <v>266</v>
      </c>
      <c r="D5900" s="1846"/>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267</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268</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843" t="s">
        <v>241</v>
      </c>
      <c r="D5903" s="1844"/>
      <c r="E5903" s="310">
        <f>F5903+G5903+H5903</f>
        <v>0</v>
      </c>
      <c r="F5903" s="1410">
        <v>0</v>
      </c>
      <c r="G5903" s="1411">
        <v>0</v>
      </c>
      <c r="H5903" s="1412">
        <v>0</v>
      </c>
      <c r="I5903" s="1410">
        <v>0</v>
      </c>
      <c r="J5903" s="1411">
        <v>0</v>
      </c>
      <c r="K5903" s="1412">
        <v>0</v>
      </c>
      <c r="L5903" s="310">
        <f>I5903+J5903+K5903</f>
        <v>0</v>
      </c>
      <c r="M5903" s="12" t="str">
        <f t="shared" si="1374"/>
        <v/>
      </c>
      <c r="N5903" s="13"/>
    </row>
    <row r="5904" spans="1:14" hidden="1">
      <c r="A5904" s="23">
        <v>500</v>
      </c>
      <c r="B5904" s="365">
        <v>5200</v>
      </c>
      <c r="C5904" s="1843" t="s">
        <v>242</v>
      </c>
      <c r="D5904" s="1844"/>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v>0</v>
      </c>
      <c r="G5905" s="153">
        <v>0</v>
      </c>
      <c r="H5905" s="1406">
        <v>0</v>
      </c>
      <c r="I5905" s="152">
        <v>0</v>
      </c>
      <c r="J5905" s="153">
        <v>0</v>
      </c>
      <c r="K5905" s="1406">
        <v>0</v>
      </c>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v>0</v>
      </c>
      <c r="G5906" s="159">
        <v>0</v>
      </c>
      <c r="H5906" s="1408">
        <v>0</v>
      </c>
      <c r="I5906" s="158">
        <v>0</v>
      </c>
      <c r="J5906" s="159">
        <v>0</v>
      </c>
      <c r="K5906" s="1408">
        <v>0</v>
      </c>
      <c r="L5906" s="295">
        <f t="shared" si="1386"/>
        <v>0</v>
      </c>
      <c r="M5906" s="12" t="str">
        <f t="shared" si="1374"/>
        <v/>
      </c>
      <c r="N5906" s="13"/>
    </row>
    <row r="5907" spans="1:14" hidden="1">
      <c r="A5907" s="23">
        <v>515</v>
      </c>
      <c r="B5907" s="366"/>
      <c r="C5907" s="369">
        <v>5203</v>
      </c>
      <c r="D5907" s="370" t="s">
        <v>608</v>
      </c>
      <c r="E5907" s="295">
        <f t="shared" si="1385"/>
        <v>0</v>
      </c>
      <c r="F5907" s="158">
        <v>0</v>
      </c>
      <c r="G5907" s="159">
        <v>0</v>
      </c>
      <c r="H5907" s="1408">
        <v>0</v>
      </c>
      <c r="I5907" s="158">
        <v>0</v>
      </c>
      <c r="J5907" s="159">
        <v>0</v>
      </c>
      <c r="K5907" s="1408">
        <v>0</v>
      </c>
      <c r="L5907" s="295">
        <f t="shared" si="1386"/>
        <v>0</v>
      </c>
      <c r="M5907" s="12" t="str">
        <f t="shared" si="1374"/>
        <v/>
      </c>
      <c r="N5907" s="13"/>
    </row>
    <row r="5908" spans="1:14" hidden="1">
      <c r="A5908" s="23">
        <v>520</v>
      </c>
      <c r="B5908" s="366"/>
      <c r="C5908" s="369">
        <v>5204</v>
      </c>
      <c r="D5908" s="370" t="s">
        <v>609</v>
      </c>
      <c r="E5908" s="295">
        <f t="shared" si="1385"/>
        <v>0</v>
      </c>
      <c r="F5908" s="158">
        <v>0</v>
      </c>
      <c r="G5908" s="159">
        <v>0</v>
      </c>
      <c r="H5908" s="1408">
        <v>0</v>
      </c>
      <c r="I5908" s="158">
        <v>0</v>
      </c>
      <c r="J5908" s="159">
        <v>0</v>
      </c>
      <c r="K5908" s="1408">
        <v>0</v>
      </c>
      <c r="L5908" s="295">
        <f t="shared" si="1386"/>
        <v>0</v>
      </c>
      <c r="M5908" s="12" t="str">
        <f t="shared" si="1374"/>
        <v/>
      </c>
      <c r="N5908" s="13"/>
    </row>
    <row r="5909" spans="1:14" hidden="1">
      <c r="A5909" s="23">
        <v>525</v>
      </c>
      <c r="B5909" s="366"/>
      <c r="C5909" s="369">
        <v>5205</v>
      </c>
      <c r="D5909" s="370" t="s">
        <v>610</v>
      </c>
      <c r="E5909" s="295">
        <f t="shared" si="1385"/>
        <v>0</v>
      </c>
      <c r="F5909" s="158">
        <v>0</v>
      </c>
      <c r="G5909" s="159">
        <v>0</v>
      </c>
      <c r="H5909" s="1408">
        <v>0</v>
      </c>
      <c r="I5909" s="158">
        <v>0</v>
      </c>
      <c r="J5909" s="159">
        <v>0</v>
      </c>
      <c r="K5909" s="1408">
        <v>0</v>
      </c>
      <c r="L5909" s="295">
        <f t="shared" si="1386"/>
        <v>0</v>
      </c>
      <c r="M5909" s="12" t="str">
        <f t="shared" si="1374"/>
        <v/>
      </c>
      <c r="N5909" s="13"/>
    </row>
    <row r="5910" spans="1:14" hidden="1">
      <c r="A5910" s="22">
        <v>635</v>
      </c>
      <c r="B5910" s="366"/>
      <c r="C5910" s="369">
        <v>5206</v>
      </c>
      <c r="D5910" s="370" t="s">
        <v>611</v>
      </c>
      <c r="E5910" s="295">
        <f t="shared" si="1385"/>
        <v>0</v>
      </c>
      <c r="F5910" s="158">
        <v>0</v>
      </c>
      <c r="G5910" s="159">
        <v>0</v>
      </c>
      <c r="H5910" s="1408">
        <v>0</v>
      </c>
      <c r="I5910" s="158">
        <v>0</v>
      </c>
      <c r="J5910" s="159">
        <v>0</v>
      </c>
      <c r="K5910" s="1408">
        <v>0</v>
      </c>
      <c r="L5910" s="295">
        <f t="shared" si="1386"/>
        <v>0</v>
      </c>
      <c r="M5910" s="12" t="str">
        <f t="shared" si="1374"/>
        <v/>
      </c>
      <c r="N5910" s="13"/>
    </row>
    <row r="5911" spans="1:14" hidden="1">
      <c r="A5911" s="23">
        <v>640</v>
      </c>
      <c r="B5911" s="366"/>
      <c r="C5911" s="371">
        <v>5219</v>
      </c>
      <c r="D5911" s="372" t="s">
        <v>612</v>
      </c>
      <c r="E5911" s="287">
        <f t="shared" si="1385"/>
        <v>0</v>
      </c>
      <c r="F5911" s="173">
        <v>0</v>
      </c>
      <c r="G5911" s="174">
        <v>0</v>
      </c>
      <c r="H5911" s="1409">
        <v>0</v>
      </c>
      <c r="I5911" s="173">
        <v>0</v>
      </c>
      <c r="J5911" s="174">
        <v>0</v>
      </c>
      <c r="K5911" s="1409">
        <v>0</v>
      </c>
      <c r="L5911" s="287">
        <f t="shared" si="1386"/>
        <v>0</v>
      </c>
      <c r="M5911" s="12" t="str">
        <f t="shared" si="1374"/>
        <v/>
      </c>
      <c r="N5911" s="13"/>
    </row>
    <row r="5912" spans="1:14" hidden="1">
      <c r="A5912" s="23">
        <v>645</v>
      </c>
      <c r="B5912" s="365">
        <v>5300</v>
      </c>
      <c r="C5912" s="1843" t="s">
        <v>613</v>
      </c>
      <c r="D5912" s="1844"/>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300</v>
      </c>
      <c r="E5913" s="281">
        <f>F5913+G5913+H5913</f>
        <v>0</v>
      </c>
      <c r="F5913" s="152">
        <v>0</v>
      </c>
      <c r="G5913" s="153">
        <v>0</v>
      </c>
      <c r="H5913" s="1406">
        <v>0</v>
      </c>
      <c r="I5913" s="152">
        <v>0</v>
      </c>
      <c r="J5913" s="153">
        <v>0</v>
      </c>
      <c r="K5913" s="1406">
        <v>0</v>
      </c>
      <c r="L5913" s="281">
        <f>I5913+J5913+K5913</f>
        <v>0</v>
      </c>
      <c r="M5913" s="12" t="str">
        <f t="shared" si="1374"/>
        <v/>
      </c>
      <c r="N5913" s="13"/>
    </row>
    <row r="5914" spans="1:14" hidden="1">
      <c r="A5914" s="22">
        <v>655</v>
      </c>
      <c r="B5914" s="366"/>
      <c r="C5914" s="371">
        <v>5309</v>
      </c>
      <c r="D5914" s="372" t="s">
        <v>614</v>
      </c>
      <c r="E5914" s="287">
        <f>F5914+G5914+H5914</f>
        <v>0</v>
      </c>
      <c r="F5914" s="173">
        <v>0</v>
      </c>
      <c r="G5914" s="174">
        <v>0</v>
      </c>
      <c r="H5914" s="1409">
        <v>0</v>
      </c>
      <c r="I5914" s="173">
        <v>0</v>
      </c>
      <c r="J5914" s="174">
        <v>0</v>
      </c>
      <c r="K5914" s="1409">
        <v>0</v>
      </c>
      <c r="L5914" s="287">
        <f>I5914+J5914+K5914</f>
        <v>0</v>
      </c>
      <c r="M5914" s="12" t="str">
        <f t="shared" si="1374"/>
        <v/>
      </c>
      <c r="N5914" s="13"/>
    </row>
    <row r="5915" spans="1:14" hidden="1">
      <c r="A5915" s="22">
        <v>665</v>
      </c>
      <c r="B5915" s="365">
        <v>5400</v>
      </c>
      <c r="C5915" s="1843" t="s">
        <v>671</v>
      </c>
      <c r="D5915" s="1844"/>
      <c r="E5915" s="310">
        <f>F5915+G5915+H5915</f>
        <v>0</v>
      </c>
      <c r="F5915" s="1410"/>
      <c r="G5915" s="1411">
        <v>0</v>
      </c>
      <c r="H5915" s="1412">
        <v>0</v>
      </c>
      <c r="I5915" s="1410">
        <v>0</v>
      </c>
      <c r="J5915" s="1411"/>
      <c r="K5915" s="1412">
        <v>0</v>
      </c>
      <c r="L5915" s="310">
        <f>I5915+J5915+K5915</f>
        <v>0</v>
      </c>
      <c r="M5915" s="12" t="str">
        <f t="shared" si="1374"/>
        <v/>
      </c>
      <c r="N5915" s="13"/>
    </row>
    <row r="5916" spans="1:14" hidden="1">
      <c r="A5916" s="22">
        <v>675</v>
      </c>
      <c r="B5916" s="272">
        <v>5500</v>
      </c>
      <c r="C5916" s="1845" t="s">
        <v>672</v>
      </c>
      <c r="D5916" s="1846"/>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673</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674</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675</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676</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847" t="s">
        <v>898</v>
      </c>
      <c r="D5921" s="1848"/>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677</v>
      </c>
      <c r="E5922" s="281">
        <f>F5922+G5922+H5922</f>
        <v>0</v>
      </c>
      <c r="F5922" s="1459">
        <v>0</v>
      </c>
      <c r="G5922" s="1459">
        <v>0</v>
      </c>
      <c r="H5922" s="1460">
        <v>0</v>
      </c>
      <c r="I5922" s="1606">
        <v>0</v>
      </c>
      <c r="J5922" s="1459">
        <v>0</v>
      </c>
      <c r="K5922" s="1459">
        <v>0</v>
      </c>
      <c r="L5922" s="281">
        <f>I5922+J5922+K5922</f>
        <v>0</v>
      </c>
      <c r="M5922" s="12" t="str">
        <f t="shared" si="1374"/>
        <v/>
      </c>
      <c r="N5922" s="13"/>
    </row>
    <row r="5923" spans="1:14" hidden="1">
      <c r="A5923" s="23">
        <v>720</v>
      </c>
      <c r="B5923" s="366"/>
      <c r="C5923" s="373">
        <v>5702</v>
      </c>
      <c r="D5923" s="374" t="s">
        <v>678</v>
      </c>
      <c r="E5923" s="314">
        <f>F5923+G5923+H5923</f>
        <v>0</v>
      </c>
      <c r="F5923" s="1459">
        <v>0</v>
      </c>
      <c r="G5923" s="1459">
        <v>0</v>
      </c>
      <c r="H5923" s="1460">
        <v>0</v>
      </c>
      <c r="I5923" s="1606">
        <v>0</v>
      </c>
      <c r="J5923" s="1459">
        <v>0</v>
      </c>
      <c r="K5923" s="1459">
        <v>0</v>
      </c>
      <c r="L5923" s="314">
        <f>I5923+J5923+K5923</f>
        <v>0</v>
      </c>
      <c r="M5923" s="12" t="str">
        <f t="shared" si="1374"/>
        <v/>
      </c>
      <c r="N5923" s="13"/>
    </row>
    <row r="5924" spans="1:14" hidden="1">
      <c r="A5924" s="23">
        <v>725</v>
      </c>
      <c r="B5924" s="292"/>
      <c r="C5924" s="375">
        <v>4071</v>
      </c>
      <c r="D5924" s="376" t="s">
        <v>679</v>
      </c>
      <c r="E5924" s="377">
        <f>F5924+G5924+H5924</f>
        <v>0</v>
      </c>
      <c r="F5924" s="1459">
        <v>0</v>
      </c>
      <c r="G5924" s="1459">
        <v>0</v>
      </c>
      <c r="H5924" s="1460">
        <v>0</v>
      </c>
      <c r="I5924" s="1606">
        <v>0</v>
      </c>
      <c r="J5924" s="1459">
        <v>0</v>
      </c>
      <c r="K5924" s="1459">
        <v>0</v>
      </c>
      <c r="L5924" s="377">
        <f>I5924+J5924+K5924</f>
        <v>0</v>
      </c>
      <c r="M5924" s="12" t="str">
        <f t="shared" si="1374"/>
        <v/>
      </c>
      <c r="N5924" s="13"/>
    </row>
    <row r="5925" spans="1:14" hidden="1">
      <c r="A5925" s="23">
        <v>730</v>
      </c>
      <c r="B5925" s="571"/>
      <c r="C5925" s="1841" t="s">
        <v>680</v>
      </c>
      <c r="D5925" s="1842"/>
      <c r="E5925" s="1426"/>
      <c r="F5925" s="1426"/>
      <c r="G5925" s="1426"/>
      <c r="H5925" s="1426"/>
      <c r="I5925" s="1426"/>
      <c r="J5925" s="1426"/>
      <c r="K5925" s="1426"/>
      <c r="L5925" s="1427"/>
      <c r="M5925" s="12" t="str">
        <f t="shared" si="1374"/>
        <v/>
      </c>
      <c r="N5925" s="13"/>
    </row>
    <row r="5926" spans="1:14" hidden="1">
      <c r="A5926" s="23">
        <v>735</v>
      </c>
      <c r="B5926" s="381">
        <v>98</v>
      </c>
      <c r="C5926" s="1841" t="s">
        <v>680</v>
      </c>
      <c r="D5926" s="1842"/>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6</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hidden="1" thickBot="1">
      <c r="A5930" s="23">
        <v>755</v>
      </c>
      <c r="B5930" s="1451"/>
      <c r="C5930" s="393" t="s">
        <v>726</v>
      </c>
      <c r="D5930" s="1420">
        <f>+B5930</f>
        <v>0</v>
      </c>
      <c r="E5930" s="395">
        <f t="shared" ref="E5930:L5930" si="1389">SUM(E5812,E5815,E5821,E5829,E5830,E5848,E5852,E5858,E5861,E5862,E5863,E5864,E5868,E5877,E5883,E5884,E5885,E5886,E5893,E5897,E5898,E5899,E5900,E5903,E5904,E5912,E5915,E5916,E5921)+E5926</f>
        <v>0</v>
      </c>
      <c r="F5930" s="396">
        <f t="shared" si="1389"/>
        <v>0</v>
      </c>
      <c r="G5930" s="397">
        <f t="shared" si="1389"/>
        <v>0</v>
      </c>
      <c r="H5930" s="398">
        <f t="shared" si="1389"/>
        <v>0</v>
      </c>
      <c r="I5930" s="396">
        <f t="shared" si="1389"/>
        <v>0</v>
      </c>
      <c r="J5930" s="397">
        <f t="shared" si="1389"/>
        <v>0</v>
      </c>
      <c r="K5930" s="398">
        <f t="shared" si="1389"/>
        <v>0</v>
      </c>
      <c r="L5930" s="395">
        <f t="shared" si="1389"/>
        <v>0</v>
      </c>
      <c r="M5930" s="1652" t="str">
        <f t="shared" si="1374"/>
        <v/>
      </c>
      <c r="N5930" s="65"/>
    </row>
    <row r="5931" spans="1:14" ht="18.75" hidden="1">
      <c r="A5931" s="23">
        <v>760</v>
      </c>
      <c r="B5931" s="79" t="s">
        <v>120</v>
      </c>
      <c r="C5931" s="1"/>
      <c r="L5931" s="6"/>
      <c r="M5931" s="1652" t="str">
        <f>(IF($E5930&lt;&gt;0,$M$2,IF($L5930&lt;&gt;0,$M$2,"")))</f>
        <v/>
      </c>
      <c r="N5931" s="65"/>
    </row>
    <row r="5932" spans="1:14" ht="18.75" hidden="1">
      <c r="A5932" s="22">
        <v>765</v>
      </c>
      <c r="B5932" s="1355"/>
      <c r="C5932" s="1355"/>
      <c r="D5932" s="1356"/>
      <c r="E5932" s="1355"/>
      <c r="F5932" s="1355"/>
      <c r="G5932" s="1355"/>
      <c r="H5932" s="1355"/>
      <c r="I5932" s="1355"/>
      <c r="J5932" s="1355"/>
      <c r="K5932" s="1355"/>
      <c r="L5932" s="1357"/>
      <c r="M5932" s="1652" t="str">
        <f>(IF($E5930&lt;&gt;0,$M$2,IF($L5930&lt;&gt;0,$M$2,"")))</f>
        <v/>
      </c>
      <c r="N5932" s="65"/>
    </row>
    <row r="5933" spans="1:14" ht="18.75" hidden="1">
      <c r="A5933" s="22">
        <v>775</v>
      </c>
      <c r="B5933" s="65"/>
      <c r="C5933" s="65"/>
      <c r="D5933" s="65"/>
      <c r="E5933" s="65"/>
      <c r="F5933" s="65"/>
      <c r="G5933" s="65"/>
      <c r="H5933" s="65"/>
      <c r="I5933" s="65"/>
      <c r="J5933" s="65"/>
      <c r="K5933" s="65"/>
      <c r="L5933" s="77"/>
      <c r="M5933" s="74" t="str">
        <f>(IF(E5930&lt;&gt;0,$G$2,IF(L5930&lt;&gt;0,$G$2,"")))</f>
        <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865" t="str">
        <f>$B$7</f>
        <v>ОТЧЕТНИ ДАННИ ПО ЕБК ЗА ИЗПЪЛНЕНИЕТО НА БЮДЖЕТА</v>
      </c>
      <c r="C5936" s="1866"/>
      <c r="D5936" s="1866"/>
      <c r="E5936" s="242"/>
      <c r="F5936" s="242"/>
      <c r="G5936" s="237"/>
      <c r="H5936" s="237"/>
      <c r="I5936" s="237"/>
      <c r="J5936" s="237"/>
      <c r="K5936" s="237"/>
      <c r="L5936" s="237"/>
      <c r="M5936" s="7" t="str">
        <f>(IF($E6070&lt;&gt;0,$M$2,IF($L6070&lt;&gt;0,$M$2,"")))</f>
        <v/>
      </c>
    </row>
    <row r="5937" spans="1:14" hidden="1">
      <c r="A5937" s="23">
        <v>795</v>
      </c>
      <c r="B5937" s="228"/>
      <c r="C5937" s="391"/>
      <c r="D5937" s="400"/>
      <c r="E5937" s="406" t="s">
        <v>457</v>
      </c>
      <c r="F5937" s="406" t="s">
        <v>819</v>
      </c>
      <c r="G5937" s="237"/>
      <c r="H5937" s="1350" t="s">
        <v>1234</v>
      </c>
      <c r="I5937" s="1351"/>
      <c r="J5937" s="1352"/>
      <c r="K5937" s="237"/>
      <c r="L5937" s="237"/>
      <c r="M5937" s="7" t="str">
        <f>(IF($E6070&lt;&gt;0,$M$2,IF($L6070&lt;&gt;0,$M$2,"")))</f>
        <v/>
      </c>
    </row>
    <row r="5938" spans="1:14" ht="18.75" hidden="1">
      <c r="A5938" s="22">
        <v>805</v>
      </c>
      <c r="B5938" s="1867" t="str">
        <f>$B$9</f>
        <v>ДГ Радост Каблешково</v>
      </c>
      <c r="C5938" s="1868"/>
      <c r="D5938" s="1869"/>
      <c r="E5938" s="115">
        <f>$E$9</f>
        <v>45658</v>
      </c>
      <c r="F5938" s="226">
        <f>$F$9</f>
        <v>45747</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870" t="str">
        <f>$B$12</f>
        <v>Поморие</v>
      </c>
      <c r="C5941" s="1871"/>
      <c r="D5941" s="1872"/>
      <c r="E5941" s="410" t="s">
        <v>874</v>
      </c>
      <c r="F5941" s="1348" t="str">
        <f>$F$12</f>
        <v>5207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875</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458</v>
      </c>
      <c r="M5944" s="7" t="str">
        <f>(IF($E6070&lt;&gt;0,$M$2,IF($L6070&lt;&gt;0,$M$2,"")))</f>
        <v/>
      </c>
    </row>
    <row r="5945" spans="1:14" ht="24.95" hidden="1" customHeight="1">
      <c r="A5945" s="23">
        <v>823</v>
      </c>
      <c r="B5945" s="247"/>
      <c r="C5945" s="248"/>
      <c r="D5945" s="249" t="s">
        <v>698</v>
      </c>
      <c r="E5945" s="1853" t="str">
        <f>CONCATENATE("Уточнен план ",$C$3)</f>
        <v>Уточнен план 2025</v>
      </c>
      <c r="F5945" s="1854"/>
      <c r="G5945" s="1854"/>
      <c r="H5945" s="1855"/>
      <c r="I5945" s="1856" t="str">
        <f>CONCATENATE("Отчет ",$C$3)</f>
        <v>Отчет 2025</v>
      </c>
      <c r="J5945" s="1857"/>
      <c r="K5945" s="1857"/>
      <c r="L5945" s="1858"/>
      <c r="M5945" s="7" t="str">
        <f>(IF($E6070&lt;&gt;0,$M$2,IF($L6070&lt;&gt;0,$M$2,"")))</f>
        <v/>
      </c>
    </row>
    <row r="5946" spans="1:14" ht="54.95" hidden="1" customHeight="1" thickBot="1">
      <c r="A5946" s="23">
        <v>825</v>
      </c>
      <c r="B5946" s="250" t="s">
        <v>62</v>
      </c>
      <c r="C5946" s="251" t="s">
        <v>459</v>
      </c>
      <c r="D5946" s="252" t="s">
        <v>699</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570" t="str">
        <f>$L$20</f>
        <v>ОТЧЕТ                                    ОБЩО</v>
      </c>
      <c r="M5946" s="7" t="str">
        <f>(IF($E6070&lt;&gt;0,$M$2,IF($L6070&lt;&gt;0,$M$2,"")))</f>
        <v/>
      </c>
    </row>
    <row r="5947" spans="1:14" ht="18.75" hidden="1">
      <c r="A5947" s="23"/>
      <c r="B5947" s="258"/>
      <c r="C5947" s="259"/>
      <c r="D5947" s="260" t="s">
        <v>728</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608" t="s">
        <v>2003</v>
      </c>
      <c r="C5949" s="1446">
        <f>VLOOKUP(D5950,EBK_DEIN2,2,FALSE)</f>
        <v>6622</v>
      </c>
      <c r="D5949" s="1445" t="s">
        <v>777</v>
      </c>
      <c r="E5949" s="389"/>
      <c r="F5949" s="1432"/>
      <c r="G5949" s="1433"/>
      <c r="H5949" s="1434"/>
      <c r="I5949" s="1432"/>
      <c r="J5949" s="1433"/>
      <c r="K5949" s="1434"/>
      <c r="L5949" s="1428"/>
      <c r="M5949" s="7" t="str">
        <f>(IF($E6070&lt;&gt;0,$M$2,IF($L6070&lt;&gt;0,$M$2,"")))</f>
        <v/>
      </c>
    </row>
    <row r="5950" spans="1:14" hidden="1">
      <c r="A5950" s="23"/>
      <c r="B5950" s="1438"/>
      <c r="C5950" s="1531">
        <f>+C5949</f>
        <v>6622</v>
      </c>
      <c r="D5950" s="1440" t="s">
        <v>581</v>
      </c>
      <c r="E5950" s="389"/>
      <c r="F5950" s="1432"/>
      <c r="G5950" s="1433"/>
      <c r="H5950" s="1434"/>
      <c r="I5950" s="1432"/>
      <c r="J5950" s="1433"/>
      <c r="K5950" s="1434"/>
      <c r="L5950" s="1428"/>
      <c r="M5950" s="7" t="str">
        <f>(IF($E6070&lt;&gt;0,$M$2,IF($L6070&lt;&gt;0,$M$2,"")))</f>
        <v/>
      </c>
    </row>
    <row r="5951" spans="1:14" hidden="1">
      <c r="A5951" s="23"/>
      <c r="B5951" s="1443"/>
      <c r="C5951" s="1441"/>
      <c r="D5951" s="1444" t="s">
        <v>700</v>
      </c>
      <c r="E5951" s="389"/>
      <c r="F5951" s="1435"/>
      <c r="G5951" s="1436"/>
      <c r="H5951" s="1437"/>
      <c r="I5951" s="1435"/>
      <c r="J5951" s="1436"/>
      <c r="K5951" s="1437"/>
      <c r="L5951" s="1428"/>
      <c r="M5951" s="7" t="str">
        <f>(IF($E6070&lt;&gt;0,$M$2,IF($L6070&lt;&gt;0,$M$2,"")))</f>
        <v/>
      </c>
    </row>
    <row r="5952" spans="1:14" hidden="1">
      <c r="A5952" s="23"/>
      <c r="B5952" s="272">
        <v>100</v>
      </c>
      <c r="C5952" s="1859" t="s">
        <v>729</v>
      </c>
      <c r="D5952" s="1860"/>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730</v>
      </c>
      <c r="E5953" s="281">
        <f>F5953+G5953+H5953</f>
        <v>0</v>
      </c>
      <c r="F5953" s="152">
        <v>0</v>
      </c>
      <c r="G5953" s="153">
        <v>0</v>
      </c>
      <c r="H5953" s="1406">
        <v>0</v>
      </c>
      <c r="I5953" s="152">
        <v>0</v>
      </c>
      <c r="J5953" s="153">
        <v>0</v>
      </c>
      <c r="K5953" s="1406">
        <v>0</v>
      </c>
      <c r="L5953" s="281">
        <f>I5953+J5953+K5953</f>
        <v>0</v>
      </c>
      <c r="M5953" s="12" t="str">
        <f t="shared" ref="M5953:M6016" si="1391">(IF($E5953&lt;&gt;0,$M$2,IF($L5953&lt;&gt;0,$M$2,"")))</f>
        <v/>
      </c>
      <c r="N5953" s="13"/>
    </row>
    <row r="5954" spans="1:14" hidden="1">
      <c r="A5954" s="10"/>
      <c r="B5954" s="278"/>
      <c r="C5954" s="285">
        <v>102</v>
      </c>
      <c r="D5954" s="286" t="s">
        <v>731</v>
      </c>
      <c r="E5954" s="287">
        <f>F5954+G5954+H5954</f>
        <v>0</v>
      </c>
      <c r="F5954" s="173">
        <v>0</v>
      </c>
      <c r="G5954" s="174">
        <v>0</v>
      </c>
      <c r="H5954" s="1409">
        <v>0</v>
      </c>
      <c r="I5954" s="173">
        <v>0</v>
      </c>
      <c r="J5954" s="174">
        <v>0</v>
      </c>
      <c r="K5954" s="1409">
        <v>0</v>
      </c>
      <c r="L5954" s="287">
        <f>I5954+J5954+K5954</f>
        <v>0</v>
      </c>
      <c r="M5954" s="12" t="str">
        <f t="shared" si="1391"/>
        <v/>
      </c>
      <c r="N5954" s="13"/>
    </row>
    <row r="5955" spans="1:14" hidden="1">
      <c r="A5955" s="10"/>
      <c r="B5955" s="272">
        <v>200</v>
      </c>
      <c r="C5955" s="1851" t="s">
        <v>732</v>
      </c>
      <c r="D5955" s="1852"/>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733</v>
      </c>
      <c r="E5956" s="281">
        <f>F5956+G5956+H5956</f>
        <v>0</v>
      </c>
      <c r="F5956" s="152">
        <v>0</v>
      </c>
      <c r="G5956" s="153">
        <v>0</v>
      </c>
      <c r="H5956" s="1406">
        <v>0</v>
      </c>
      <c r="I5956" s="152">
        <v>0</v>
      </c>
      <c r="J5956" s="153">
        <v>0</v>
      </c>
      <c r="K5956" s="1406">
        <v>0</v>
      </c>
      <c r="L5956" s="281">
        <f>I5956+J5956+K5956</f>
        <v>0</v>
      </c>
      <c r="M5956" s="12" t="str">
        <f t="shared" si="1391"/>
        <v/>
      </c>
      <c r="N5956" s="13"/>
    </row>
    <row r="5957" spans="1:14" hidden="1">
      <c r="A5957" s="10"/>
      <c r="B5957" s="292"/>
      <c r="C5957" s="293">
        <v>202</v>
      </c>
      <c r="D5957" s="294" t="s">
        <v>734</v>
      </c>
      <c r="E5957" s="295">
        <f>F5957+G5957+H5957</f>
        <v>0</v>
      </c>
      <c r="F5957" s="158">
        <v>0</v>
      </c>
      <c r="G5957" s="159">
        <v>0</v>
      </c>
      <c r="H5957" s="1408">
        <v>0</v>
      </c>
      <c r="I5957" s="158">
        <v>0</v>
      </c>
      <c r="J5957" s="159">
        <v>0</v>
      </c>
      <c r="K5957" s="1408">
        <v>0</v>
      </c>
      <c r="L5957" s="295">
        <f>I5957+J5957+K5957</f>
        <v>0</v>
      </c>
      <c r="M5957" s="12" t="str">
        <f t="shared" si="1391"/>
        <v/>
      </c>
      <c r="N5957" s="13"/>
    </row>
    <row r="5958" spans="1:14" ht="31.5" hidden="1">
      <c r="A5958" s="10"/>
      <c r="B5958" s="299"/>
      <c r="C5958" s="293">
        <v>205</v>
      </c>
      <c r="D5958" s="294" t="s">
        <v>585</v>
      </c>
      <c r="E5958" s="295">
        <f>F5958+G5958+H5958</f>
        <v>0</v>
      </c>
      <c r="F5958" s="158">
        <v>0</v>
      </c>
      <c r="G5958" s="159">
        <v>0</v>
      </c>
      <c r="H5958" s="1408">
        <v>0</v>
      </c>
      <c r="I5958" s="158">
        <v>0</v>
      </c>
      <c r="J5958" s="159">
        <v>0</v>
      </c>
      <c r="K5958" s="1408">
        <v>0</v>
      </c>
      <c r="L5958" s="295">
        <f>I5958+J5958+K5958</f>
        <v>0</v>
      </c>
      <c r="M5958" s="12" t="str">
        <f t="shared" si="1391"/>
        <v/>
      </c>
      <c r="N5958" s="13"/>
    </row>
    <row r="5959" spans="1:14" hidden="1">
      <c r="A5959" s="10"/>
      <c r="B5959" s="299"/>
      <c r="C5959" s="293">
        <v>208</v>
      </c>
      <c r="D5959" s="300" t="s">
        <v>586</v>
      </c>
      <c r="E5959" s="295">
        <f>F5959+G5959+H5959</f>
        <v>0</v>
      </c>
      <c r="F5959" s="158">
        <v>0</v>
      </c>
      <c r="G5959" s="159">
        <v>0</v>
      </c>
      <c r="H5959" s="1408">
        <v>0</v>
      </c>
      <c r="I5959" s="158">
        <v>0</v>
      </c>
      <c r="J5959" s="159">
        <v>0</v>
      </c>
      <c r="K5959" s="1408">
        <v>0</v>
      </c>
      <c r="L5959" s="295">
        <f>I5959+J5959+K5959</f>
        <v>0</v>
      </c>
      <c r="M5959" s="12" t="str">
        <f t="shared" si="1391"/>
        <v/>
      </c>
      <c r="N5959" s="13"/>
    </row>
    <row r="5960" spans="1:14" hidden="1">
      <c r="A5960" s="10"/>
      <c r="B5960" s="291"/>
      <c r="C5960" s="285">
        <v>209</v>
      </c>
      <c r="D5960" s="301" t="s">
        <v>587</v>
      </c>
      <c r="E5960" s="287">
        <f>F5960+G5960+H5960</f>
        <v>0</v>
      </c>
      <c r="F5960" s="173">
        <v>0</v>
      </c>
      <c r="G5960" s="174">
        <v>0</v>
      </c>
      <c r="H5960" s="1409">
        <v>0</v>
      </c>
      <c r="I5960" s="173">
        <v>0</v>
      </c>
      <c r="J5960" s="174">
        <v>0</v>
      </c>
      <c r="K5960" s="1409">
        <v>0</v>
      </c>
      <c r="L5960" s="287">
        <f>I5960+J5960+K5960</f>
        <v>0</v>
      </c>
      <c r="M5960" s="12" t="str">
        <f t="shared" si="1391"/>
        <v/>
      </c>
      <c r="N5960" s="13"/>
    </row>
    <row r="5961" spans="1:14" hidden="1">
      <c r="A5961" s="10"/>
      <c r="B5961" s="272">
        <v>500</v>
      </c>
      <c r="C5961" s="1861" t="s">
        <v>188</v>
      </c>
      <c r="D5961" s="1862"/>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v>0</v>
      </c>
      <c r="G5962" s="153">
        <v>0</v>
      </c>
      <c r="H5962" s="1406">
        <v>0</v>
      </c>
      <c r="I5962" s="152">
        <v>0</v>
      </c>
      <c r="J5962" s="153">
        <v>0</v>
      </c>
      <c r="K5962" s="1406">
        <v>0</v>
      </c>
      <c r="L5962" s="281">
        <f t="shared" ref="L5962:L5969" si="1395">I5962+J5962+K5962</f>
        <v>0</v>
      </c>
      <c r="M5962" s="12" t="str">
        <f t="shared" si="1391"/>
        <v/>
      </c>
      <c r="N5962" s="13"/>
    </row>
    <row r="5963" spans="1:14" hidden="1">
      <c r="A5963" s="10"/>
      <c r="B5963" s="291"/>
      <c r="C5963" s="304">
        <v>552</v>
      </c>
      <c r="D5963" s="305" t="s">
        <v>893</v>
      </c>
      <c r="E5963" s="295">
        <f t="shared" si="1394"/>
        <v>0</v>
      </c>
      <c r="F5963" s="158">
        <v>0</v>
      </c>
      <c r="G5963" s="159">
        <v>0</v>
      </c>
      <c r="H5963" s="1408">
        <v>0</v>
      </c>
      <c r="I5963" s="158">
        <v>0</v>
      </c>
      <c r="J5963" s="159">
        <v>0</v>
      </c>
      <c r="K5963" s="1408">
        <v>0</v>
      </c>
      <c r="L5963" s="295">
        <f t="shared" si="1395"/>
        <v>0</v>
      </c>
      <c r="M5963" s="12" t="str">
        <f t="shared" si="1391"/>
        <v/>
      </c>
      <c r="N5963" s="13"/>
    </row>
    <row r="5964" spans="1:14" hidden="1">
      <c r="A5964" s="10"/>
      <c r="B5964" s="306"/>
      <c r="C5964" s="304">
        <v>558</v>
      </c>
      <c r="D5964" s="307" t="s">
        <v>855</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v>0</v>
      </c>
      <c r="G5965" s="159">
        <v>0</v>
      </c>
      <c r="H5965" s="1408">
        <v>0</v>
      </c>
      <c r="I5965" s="158">
        <v>0</v>
      </c>
      <c r="J5965" s="159">
        <v>0</v>
      </c>
      <c r="K5965" s="1408">
        <v>0</v>
      </c>
      <c r="L5965" s="295">
        <f t="shared" si="1395"/>
        <v>0</v>
      </c>
      <c r="M5965" s="12" t="str">
        <f t="shared" si="1391"/>
        <v/>
      </c>
      <c r="N5965" s="13"/>
    </row>
    <row r="5966" spans="1:14" hidden="1">
      <c r="A5966" s="10"/>
      <c r="B5966" s="306"/>
      <c r="C5966" s="304">
        <v>580</v>
      </c>
      <c r="D5966" s="305" t="s">
        <v>191</v>
      </c>
      <c r="E5966" s="295">
        <f t="shared" si="1394"/>
        <v>0</v>
      </c>
      <c r="F5966" s="158">
        <v>0</v>
      </c>
      <c r="G5966" s="159">
        <v>0</v>
      </c>
      <c r="H5966" s="1408">
        <v>0</v>
      </c>
      <c r="I5966" s="158">
        <v>0</v>
      </c>
      <c r="J5966" s="159">
        <v>0</v>
      </c>
      <c r="K5966" s="1408">
        <v>0</v>
      </c>
      <c r="L5966" s="295">
        <f t="shared" si="1395"/>
        <v>0</v>
      </c>
      <c r="M5966" s="12" t="str">
        <f t="shared" si="1391"/>
        <v/>
      </c>
      <c r="N5966" s="13"/>
    </row>
    <row r="5967" spans="1:14" hidden="1">
      <c r="A5967" s="10"/>
      <c r="B5967" s="291"/>
      <c r="C5967" s="304">
        <v>588</v>
      </c>
      <c r="D5967" s="305" t="s">
        <v>857</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863" t="s">
        <v>193</v>
      </c>
      <c r="D5969" s="1864"/>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851" t="s">
        <v>194</v>
      </c>
      <c r="D5970" s="1852"/>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v>0</v>
      </c>
      <c r="G5971" s="153">
        <v>0</v>
      </c>
      <c r="H5971" s="1406">
        <v>0</v>
      </c>
      <c r="I5971" s="152">
        <v>0</v>
      </c>
      <c r="J5971" s="153">
        <v>0</v>
      </c>
      <c r="K5971" s="1406">
        <v>0</v>
      </c>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v>0</v>
      </c>
      <c r="G5972" s="159">
        <v>0</v>
      </c>
      <c r="H5972" s="1408">
        <v>0</v>
      </c>
      <c r="I5972" s="158">
        <v>0</v>
      </c>
      <c r="J5972" s="159">
        <v>0</v>
      </c>
      <c r="K5972" s="1408">
        <v>0</v>
      </c>
      <c r="L5972" s="295">
        <f t="shared" si="1398"/>
        <v>0</v>
      </c>
      <c r="M5972" s="12" t="str">
        <f t="shared" si="1391"/>
        <v/>
      </c>
      <c r="N5972" s="13"/>
    </row>
    <row r="5973" spans="1:14" hidden="1">
      <c r="A5973" s="23">
        <v>40</v>
      </c>
      <c r="B5973" s="292"/>
      <c r="C5973" s="293">
        <v>1013</v>
      </c>
      <c r="D5973" s="294" t="s">
        <v>197</v>
      </c>
      <c r="E5973" s="295">
        <f t="shared" si="1397"/>
        <v>0</v>
      </c>
      <c r="F5973" s="158">
        <v>0</v>
      </c>
      <c r="G5973" s="159">
        <v>0</v>
      </c>
      <c r="H5973" s="1408">
        <v>0</v>
      </c>
      <c r="I5973" s="158">
        <v>0</v>
      </c>
      <c r="J5973" s="159">
        <v>0</v>
      </c>
      <c r="K5973" s="1408">
        <v>0</v>
      </c>
      <c r="L5973" s="295">
        <f t="shared" si="1398"/>
        <v>0</v>
      </c>
      <c r="M5973" s="12" t="str">
        <f t="shared" si="1391"/>
        <v/>
      </c>
      <c r="N5973" s="13"/>
    </row>
    <row r="5974" spans="1:14" hidden="1">
      <c r="A5974" s="23">
        <v>45</v>
      </c>
      <c r="B5974" s="292"/>
      <c r="C5974" s="293">
        <v>1014</v>
      </c>
      <c r="D5974" s="294" t="s">
        <v>198</v>
      </c>
      <c r="E5974" s="295">
        <f t="shared" si="1397"/>
        <v>0</v>
      </c>
      <c r="F5974" s="158">
        <v>0</v>
      </c>
      <c r="G5974" s="159">
        <v>0</v>
      </c>
      <c r="H5974" s="1408">
        <v>0</v>
      </c>
      <c r="I5974" s="158">
        <v>0</v>
      </c>
      <c r="J5974" s="159">
        <v>0</v>
      </c>
      <c r="K5974" s="1408">
        <v>0</v>
      </c>
      <c r="L5974" s="295">
        <f t="shared" si="1398"/>
        <v>0</v>
      </c>
      <c r="M5974" s="12" t="str">
        <f t="shared" si="1391"/>
        <v/>
      </c>
      <c r="N5974" s="13"/>
    </row>
    <row r="5975" spans="1:14" hidden="1">
      <c r="A5975" s="23">
        <v>50</v>
      </c>
      <c r="B5975" s="292"/>
      <c r="C5975" s="293">
        <v>1015</v>
      </c>
      <c r="D5975" s="294" t="s">
        <v>199</v>
      </c>
      <c r="E5975" s="295">
        <f t="shared" si="1397"/>
        <v>0</v>
      </c>
      <c r="F5975" s="158">
        <v>0</v>
      </c>
      <c r="G5975" s="159">
        <v>0</v>
      </c>
      <c r="H5975" s="1408">
        <v>0</v>
      </c>
      <c r="I5975" s="158">
        <v>0</v>
      </c>
      <c r="J5975" s="159">
        <v>0</v>
      </c>
      <c r="K5975" s="1408">
        <v>0</v>
      </c>
      <c r="L5975" s="295">
        <f t="shared" si="1398"/>
        <v>0</v>
      </c>
      <c r="M5975" s="12" t="str">
        <f t="shared" si="1391"/>
        <v/>
      </c>
      <c r="N5975" s="13"/>
    </row>
    <row r="5976" spans="1:14" hidden="1">
      <c r="A5976" s="23">
        <v>55</v>
      </c>
      <c r="B5976" s="292"/>
      <c r="C5976" s="312">
        <v>1016</v>
      </c>
      <c r="D5976" s="313" t="s">
        <v>200</v>
      </c>
      <c r="E5976" s="314">
        <f t="shared" si="1397"/>
        <v>0</v>
      </c>
      <c r="F5976" s="164">
        <v>0</v>
      </c>
      <c r="G5976" s="165">
        <v>0</v>
      </c>
      <c r="H5976" s="1407">
        <v>0</v>
      </c>
      <c r="I5976" s="164">
        <v>0</v>
      </c>
      <c r="J5976" s="165">
        <v>0</v>
      </c>
      <c r="K5976" s="1407">
        <v>0</v>
      </c>
      <c r="L5976" s="314">
        <f t="shared" si="1398"/>
        <v>0</v>
      </c>
      <c r="M5976" s="12" t="str">
        <f t="shared" si="1391"/>
        <v/>
      </c>
      <c r="N5976" s="13"/>
    </row>
    <row r="5977" spans="1:14" hidden="1">
      <c r="A5977" s="23">
        <v>60</v>
      </c>
      <c r="B5977" s="278"/>
      <c r="C5977" s="318">
        <v>1020</v>
      </c>
      <c r="D5977" s="319" t="s">
        <v>201</v>
      </c>
      <c r="E5977" s="320">
        <f t="shared" si="1397"/>
        <v>0</v>
      </c>
      <c r="F5977" s="450">
        <v>0</v>
      </c>
      <c r="G5977" s="451">
        <v>0</v>
      </c>
      <c r="H5977" s="1416">
        <v>0</v>
      </c>
      <c r="I5977" s="450">
        <v>0</v>
      </c>
      <c r="J5977" s="451">
        <v>0</v>
      </c>
      <c r="K5977" s="1416">
        <v>0</v>
      </c>
      <c r="L5977" s="320">
        <f t="shared" si="1398"/>
        <v>0</v>
      </c>
      <c r="M5977" s="12" t="str">
        <f t="shared" si="1391"/>
        <v/>
      </c>
      <c r="N5977" s="13"/>
    </row>
    <row r="5978" spans="1:14" hidden="1">
      <c r="A5978" s="22">
        <v>65</v>
      </c>
      <c r="B5978" s="292"/>
      <c r="C5978" s="324">
        <v>1030</v>
      </c>
      <c r="D5978" s="325" t="s">
        <v>202</v>
      </c>
      <c r="E5978" s="326">
        <f t="shared" si="1397"/>
        <v>0</v>
      </c>
      <c r="F5978" s="445">
        <v>0</v>
      </c>
      <c r="G5978" s="446">
        <v>0</v>
      </c>
      <c r="H5978" s="1413">
        <v>0</v>
      </c>
      <c r="I5978" s="445">
        <v>0</v>
      </c>
      <c r="J5978" s="446">
        <v>0</v>
      </c>
      <c r="K5978" s="1413">
        <v>0</v>
      </c>
      <c r="L5978" s="326">
        <f t="shared" si="1398"/>
        <v>0</v>
      </c>
      <c r="M5978" s="12" t="str">
        <f t="shared" si="1391"/>
        <v/>
      </c>
      <c r="N5978" s="13"/>
    </row>
    <row r="5979" spans="1:14" hidden="1">
      <c r="A5979" s="23">
        <v>70</v>
      </c>
      <c r="B5979" s="292"/>
      <c r="C5979" s="318">
        <v>1051</v>
      </c>
      <c r="D5979" s="331" t="s">
        <v>203</v>
      </c>
      <c r="E5979" s="320">
        <f t="shared" si="1397"/>
        <v>0</v>
      </c>
      <c r="F5979" s="450">
        <v>0</v>
      </c>
      <c r="G5979" s="451">
        <v>0</v>
      </c>
      <c r="H5979" s="1416">
        <v>0</v>
      </c>
      <c r="I5979" s="450">
        <v>0</v>
      </c>
      <c r="J5979" s="451">
        <v>0</v>
      </c>
      <c r="K5979" s="1416">
        <v>0</v>
      </c>
      <c r="L5979" s="320">
        <f t="shared" si="1398"/>
        <v>0</v>
      </c>
      <c r="M5979" s="12" t="str">
        <f t="shared" si="1391"/>
        <v/>
      </c>
      <c r="N5979" s="13"/>
    </row>
    <row r="5980" spans="1:14" hidden="1">
      <c r="A5980" s="23">
        <v>75</v>
      </c>
      <c r="B5980" s="292"/>
      <c r="C5980" s="293">
        <v>1052</v>
      </c>
      <c r="D5980" s="294" t="s">
        <v>204</v>
      </c>
      <c r="E5980" s="295">
        <f t="shared" si="1397"/>
        <v>0</v>
      </c>
      <c r="F5980" s="158">
        <v>0</v>
      </c>
      <c r="G5980" s="159"/>
      <c r="H5980" s="1408"/>
      <c r="I5980" s="158">
        <v>0</v>
      </c>
      <c r="J5980" s="159"/>
      <c r="K5980" s="1408"/>
      <c r="L5980" s="295">
        <f t="shared" si="1398"/>
        <v>0</v>
      </c>
      <c r="M5980" s="12" t="str">
        <f t="shared" si="1391"/>
        <v/>
      </c>
      <c r="N5980" s="13"/>
    </row>
    <row r="5981" spans="1:14" hidden="1">
      <c r="A5981" s="23">
        <v>80</v>
      </c>
      <c r="B5981" s="292"/>
      <c r="C5981" s="324">
        <v>1053</v>
      </c>
      <c r="D5981" s="325" t="s">
        <v>858</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v>0</v>
      </c>
      <c r="G5982" s="451">
        <v>0</v>
      </c>
      <c r="H5982" s="1416">
        <v>0</v>
      </c>
      <c r="I5982" s="450">
        <v>0</v>
      </c>
      <c r="J5982" s="451">
        <v>0</v>
      </c>
      <c r="K5982" s="1416">
        <v>0</v>
      </c>
      <c r="L5982" s="320">
        <f t="shared" si="1398"/>
        <v>0</v>
      </c>
      <c r="M5982" s="12" t="str">
        <f t="shared" si="1391"/>
        <v/>
      </c>
      <c r="N5982" s="13"/>
    </row>
    <row r="5983" spans="1:14" hidden="1">
      <c r="A5983" s="23">
        <v>85</v>
      </c>
      <c r="B5983" s="292"/>
      <c r="C5983" s="324">
        <v>1063</v>
      </c>
      <c r="D5983" s="332" t="s">
        <v>786</v>
      </c>
      <c r="E5983" s="326">
        <f t="shared" si="1397"/>
        <v>0</v>
      </c>
      <c r="F5983" s="445">
        <v>0</v>
      </c>
      <c r="G5983" s="446">
        <v>0</v>
      </c>
      <c r="H5983" s="1413">
        <v>0</v>
      </c>
      <c r="I5983" s="445">
        <v>0</v>
      </c>
      <c r="J5983" s="446">
        <v>0</v>
      </c>
      <c r="K5983" s="1413">
        <v>0</v>
      </c>
      <c r="L5983" s="326">
        <f t="shared" si="1398"/>
        <v>0</v>
      </c>
      <c r="M5983" s="12" t="str">
        <f t="shared" si="1391"/>
        <v/>
      </c>
      <c r="N5983" s="13"/>
    </row>
    <row r="5984" spans="1:14" hidden="1">
      <c r="A5984" s="23">
        <v>90</v>
      </c>
      <c r="B5984" s="292"/>
      <c r="C5984" s="333">
        <v>1069</v>
      </c>
      <c r="D5984" s="334" t="s">
        <v>206</v>
      </c>
      <c r="E5984" s="335">
        <f t="shared" si="1397"/>
        <v>0</v>
      </c>
      <c r="F5984" s="589">
        <v>0</v>
      </c>
      <c r="G5984" s="590">
        <v>0</v>
      </c>
      <c r="H5984" s="1415">
        <v>0</v>
      </c>
      <c r="I5984" s="589">
        <v>0</v>
      </c>
      <c r="J5984" s="590">
        <v>0</v>
      </c>
      <c r="K5984" s="1415">
        <v>0</v>
      </c>
      <c r="L5984" s="335">
        <f t="shared" si="1398"/>
        <v>0</v>
      </c>
      <c r="M5984" s="12" t="str">
        <f t="shared" si="1391"/>
        <v/>
      </c>
      <c r="N5984" s="13"/>
    </row>
    <row r="5985" spans="1:14" hidden="1">
      <c r="A5985" s="23">
        <v>90</v>
      </c>
      <c r="B5985" s="278"/>
      <c r="C5985" s="318">
        <v>1091</v>
      </c>
      <c r="D5985" s="331" t="s">
        <v>894</v>
      </c>
      <c r="E5985" s="320">
        <f t="shared" si="1397"/>
        <v>0</v>
      </c>
      <c r="F5985" s="450">
        <v>0</v>
      </c>
      <c r="G5985" s="451">
        <v>0</v>
      </c>
      <c r="H5985" s="1416">
        <v>0</v>
      </c>
      <c r="I5985" s="450">
        <v>0</v>
      </c>
      <c r="J5985" s="451">
        <v>0</v>
      </c>
      <c r="K5985" s="1416">
        <v>0</v>
      </c>
      <c r="L5985" s="320">
        <f t="shared" si="1398"/>
        <v>0</v>
      </c>
      <c r="M5985" s="12" t="str">
        <f t="shared" si="1391"/>
        <v/>
      </c>
      <c r="N5985" s="13"/>
    </row>
    <row r="5986" spans="1:14" hidden="1">
      <c r="A5986" s="22">
        <v>115</v>
      </c>
      <c r="B5986" s="292"/>
      <c r="C5986" s="293">
        <v>1092</v>
      </c>
      <c r="D5986" s="294" t="s">
        <v>298</v>
      </c>
      <c r="E5986" s="295">
        <f t="shared" si="1397"/>
        <v>0</v>
      </c>
      <c r="F5986" s="158">
        <v>0</v>
      </c>
      <c r="G5986" s="159">
        <v>0</v>
      </c>
      <c r="H5986" s="1408">
        <v>0</v>
      </c>
      <c r="I5986" s="158">
        <v>0</v>
      </c>
      <c r="J5986" s="159">
        <v>0</v>
      </c>
      <c r="K5986" s="1408">
        <v>0</v>
      </c>
      <c r="L5986" s="295">
        <f t="shared" si="1398"/>
        <v>0</v>
      </c>
      <c r="M5986" s="12" t="str">
        <f t="shared" si="1391"/>
        <v/>
      </c>
      <c r="N5986" s="13"/>
    </row>
    <row r="5987" spans="1:14" hidden="1">
      <c r="A5987" s="22">
        <v>125</v>
      </c>
      <c r="B5987" s="292"/>
      <c r="C5987" s="285">
        <v>1098</v>
      </c>
      <c r="D5987" s="339" t="s">
        <v>207</v>
      </c>
      <c r="E5987" s="287">
        <f t="shared" si="1397"/>
        <v>0</v>
      </c>
      <c r="F5987" s="173">
        <v>0</v>
      </c>
      <c r="G5987" s="174">
        <v>0</v>
      </c>
      <c r="H5987" s="1409">
        <v>0</v>
      </c>
      <c r="I5987" s="173">
        <v>0</v>
      </c>
      <c r="J5987" s="174">
        <v>0</v>
      </c>
      <c r="K5987" s="1409">
        <v>0</v>
      </c>
      <c r="L5987" s="287">
        <f t="shared" si="1398"/>
        <v>0</v>
      </c>
      <c r="M5987" s="12" t="str">
        <f t="shared" si="1391"/>
        <v/>
      </c>
      <c r="N5987" s="13"/>
    </row>
    <row r="5988" spans="1:14" hidden="1">
      <c r="A5988" s="23">
        <v>130</v>
      </c>
      <c r="B5988" s="272">
        <v>1900</v>
      </c>
      <c r="C5988" s="1845" t="s">
        <v>265</v>
      </c>
      <c r="D5988" s="1846"/>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895</v>
      </c>
      <c r="E5989" s="281">
        <f>F5989+G5989+H5989</f>
        <v>0</v>
      </c>
      <c r="F5989" s="152">
        <v>0</v>
      </c>
      <c r="G5989" s="153">
        <v>0</v>
      </c>
      <c r="H5989" s="1406">
        <v>0</v>
      </c>
      <c r="I5989" s="152">
        <v>0</v>
      </c>
      <c r="J5989" s="153">
        <v>0</v>
      </c>
      <c r="K5989" s="1406">
        <v>0</v>
      </c>
      <c r="L5989" s="281">
        <f>I5989+J5989+K5989</f>
        <v>0</v>
      </c>
      <c r="M5989" s="12" t="str">
        <f t="shared" si="1391"/>
        <v/>
      </c>
      <c r="N5989" s="13"/>
    </row>
    <row r="5990" spans="1:14" hidden="1">
      <c r="A5990" s="23">
        <v>140</v>
      </c>
      <c r="B5990" s="341"/>
      <c r="C5990" s="293">
        <v>1981</v>
      </c>
      <c r="D5990" s="342" t="s">
        <v>896</v>
      </c>
      <c r="E5990" s="295">
        <f>F5990+G5990+H5990</f>
        <v>0</v>
      </c>
      <c r="F5990" s="158">
        <v>0</v>
      </c>
      <c r="G5990" s="159">
        <v>0</v>
      </c>
      <c r="H5990" s="1408">
        <v>0</v>
      </c>
      <c r="I5990" s="158">
        <v>0</v>
      </c>
      <c r="J5990" s="159">
        <v>0</v>
      </c>
      <c r="K5990" s="1408">
        <v>0</v>
      </c>
      <c r="L5990" s="295">
        <f>I5990+J5990+K5990</f>
        <v>0</v>
      </c>
      <c r="M5990" s="12" t="str">
        <f t="shared" si="1391"/>
        <v/>
      </c>
      <c r="N5990" s="13"/>
    </row>
    <row r="5991" spans="1:14" hidden="1">
      <c r="A5991" s="23">
        <v>145</v>
      </c>
      <c r="B5991" s="292"/>
      <c r="C5991" s="285">
        <v>1991</v>
      </c>
      <c r="D5991" s="343" t="s">
        <v>897</v>
      </c>
      <c r="E5991" s="287">
        <f>F5991+G5991+H5991</f>
        <v>0</v>
      </c>
      <c r="F5991" s="173"/>
      <c r="G5991" s="174">
        <v>0</v>
      </c>
      <c r="H5991" s="1409">
        <v>0</v>
      </c>
      <c r="I5991" s="173"/>
      <c r="J5991" s="174">
        <v>0</v>
      </c>
      <c r="K5991" s="1409">
        <v>0</v>
      </c>
      <c r="L5991" s="287">
        <f>I5991+J5991+K5991</f>
        <v>0</v>
      </c>
      <c r="M5991" s="12" t="str">
        <f t="shared" si="1391"/>
        <v/>
      </c>
      <c r="N5991" s="13"/>
    </row>
    <row r="5992" spans="1:14" hidden="1">
      <c r="A5992" s="23">
        <v>150</v>
      </c>
      <c r="B5992" s="272">
        <v>2100</v>
      </c>
      <c r="C5992" s="1845" t="s">
        <v>707</v>
      </c>
      <c r="D5992" s="1846"/>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v>0</v>
      </c>
      <c r="G5993" s="153">
        <v>0</v>
      </c>
      <c r="H5993" s="1406">
        <v>0</v>
      </c>
      <c r="I5993" s="152">
        <v>0</v>
      </c>
      <c r="J5993" s="153">
        <v>0</v>
      </c>
      <c r="K5993" s="1406">
        <v>0</v>
      </c>
      <c r="L5993" s="281">
        <f>I5993+J5993+K5993</f>
        <v>0</v>
      </c>
      <c r="M5993" s="12" t="str">
        <f t="shared" si="1391"/>
        <v/>
      </c>
      <c r="N5993" s="13"/>
    </row>
    <row r="5994" spans="1:14" hidden="1">
      <c r="A5994" s="23">
        <v>160</v>
      </c>
      <c r="B5994" s="341"/>
      <c r="C5994" s="293">
        <v>2120</v>
      </c>
      <c r="D5994" s="300" t="s">
        <v>209</v>
      </c>
      <c r="E5994" s="295">
        <f>F5994+G5994+H5994</f>
        <v>0</v>
      </c>
      <c r="F5994" s="158">
        <v>0</v>
      </c>
      <c r="G5994" s="159">
        <v>0</v>
      </c>
      <c r="H5994" s="1408">
        <v>0</v>
      </c>
      <c r="I5994" s="158">
        <v>0</v>
      </c>
      <c r="J5994" s="159">
        <v>0</v>
      </c>
      <c r="K5994" s="1408">
        <v>0</v>
      </c>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v>0</v>
      </c>
      <c r="G5997" s="174">
        <v>0</v>
      </c>
      <c r="H5997" s="1409">
        <v>0</v>
      </c>
      <c r="I5997" s="173">
        <v>0</v>
      </c>
      <c r="J5997" s="174">
        <v>0</v>
      </c>
      <c r="K5997" s="1409">
        <v>0</v>
      </c>
      <c r="L5997" s="287">
        <f>I5997+J5997+K5997</f>
        <v>0</v>
      </c>
      <c r="M5997" s="12" t="str">
        <f t="shared" si="1391"/>
        <v/>
      </c>
      <c r="N5997" s="13"/>
    </row>
    <row r="5998" spans="1:14" hidden="1">
      <c r="A5998" s="23">
        <v>185</v>
      </c>
      <c r="B5998" s="272">
        <v>2200</v>
      </c>
      <c r="C5998" s="1845" t="s">
        <v>213</v>
      </c>
      <c r="D5998" s="1846"/>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299</v>
      </c>
      <c r="E5999" s="281">
        <f>F5999+G5999+H5999</f>
        <v>0</v>
      </c>
      <c r="F5999" s="152">
        <v>0</v>
      </c>
      <c r="G5999" s="153">
        <v>0</v>
      </c>
      <c r="H5999" s="1406">
        <v>0</v>
      </c>
      <c r="I5999" s="152">
        <v>0</v>
      </c>
      <c r="J5999" s="153">
        <v>0</v>
      </c>
      <c r="K5999" s="1406">
        <v>0</v>
      </c>
      <c r="L5999" s="281">
        <f>I5999+J5999+K5999</f>
        <v>0</v>
      </c>
      <c r="M5999" s="12" t="str">
        <f t="shared" si="1391"/>
        <v/>
      </c>
      <c r="N5999" s="13"/>
    </row>
    <row r="6000" spans="1:14" hidden="1">
      <c r="A6000" s="23">
        <v>200</v>
      </c>
      <c r="B6000" s="292"/>
      <c r="C6000" s="285">
        <v>2224</v>
      </c>
      <c r="D6000" s="286" t="s">
        <v>214</v>
      </c>
      <c r="E6000" s="287">
        <f>F6000+G6000+H6000</f>
        <v>0</v>
      </c>
      <c r="F6000" s="173">
        <v>0</v>
      </c>
      <c r="G6000" s="174">
        <v>0</v>
      </c>
      <c r="H6000" s="1409">
        <v>0</v>
      </c>
      <c r="I6000" s="173">
        <v>0</v>
      </c>
      <c r="J6000" s="174">
        <v>0</v>
      </c>
      <c r="K6000" s="1409">
        <v>0</v>
      </c>
      <c r="L6000" s="287">
        <f>I6000+J6000+K6000</f>
        <v>0</v>
      </c>
      <c r="M6000" s="12" t="str">
        <f t="shared" si="1391"/>
        <v/>
      </c>
      <c r="N6000" s="13"/>
    </row>
    <row r="6001" spans="1:14" hidden="1">
      <c r="A6001" s="23">
        <v>200</v>
      </c>
      <c r="B6001" s="272">
        <v>2500</v>
      </c>
      <c r="C6001" s="1845" t="s">
        <v>215</v>
      </c>
      <c r="D6001" s="1846"/>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849" t="s">
        <v>216</v>
      </c>
      <c r="D6002" s="1850"/>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849" t="s">
        <v>217</v>
      </c>
      <c r="D6003" s="1850"/>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849" t="s">
        <v>1643</v>
      </c>
      <c r="D6004" s="1850"/>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2078</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2079</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2080</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845" t="s">
        <v>218</v>
      </c>
      <c r="D6008" s="1846"/>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1935</v>
      </c>
      <c r="E6009" s="281">
        <f>F6009+G6009+H6009</f>
        <v>0</v>
      </c>
      <c r="F6009" s="152">
        <v>0</v>
      </c>
      <c r="G6009" s="153"/>
      <c r="H6009" s="1406"/>
      <c r="I6009" s="152">
        <v>0</v>
      </c>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1954</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1985</v>
      </c>
      <c r="D6017" s="1759"/>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701</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2081</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1996</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845" t="s">
        <v>227</v>
      </c>
      <c r="D6023" s="1846"/>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845" t="s">
        <v>228</v>
      </c>
      <c r="D6024" s="1846"/>
      <c r="E6024" s="310">
        <f t="shared" si="1408"/>
        <v>0</v>
      </c>
      <c r="F6024" s="1410">
        <v>0</v>
      </c>
      <c r="G6024" s="1411">
        <v>0</v>
      </c>
      <c r="H6024" s="1412">
        <v>0</v>
      </c>
      <c r="I6024" s="1410">
        <v>0</v>
      </c>
      <c r="J6024" s="1411">
        <v>0</v>
      </c>
      <c r="K6024" s="1412">
        <v>0</v>
      </c>
      <c r="L6024" s="310">
        <f t="shared" si="1409"/>
        <v>0</v>
      </c>
      <c r="M6024" s="12" t="str">
        <f t="shared" si="1407"/>
        <v/>
      </c>
      <c r="N6024" s="13"/>
    </row>
    <row r="6025" spans="1:14" hidden="1">
      <c r="A6025" s="22">
        <v>350</v>
      </c>
      <c r="B6025" s="272">
        <v>4100</v>
      </c>
      <c r="C6025" s="1845" t="s">
        <v>229</v>
      </c>
      <c r="D6025" s="1846"/>
      <c r="E6025" s="310">
        <f t="shared" si="1408"/>
        <v>0</v>
      </c>
      <c r="F6025" s="1459">
        <v>0</v>
      </c>
      <c r="G6025" s="1459">
        <v>0</v>
      </c>
      <c r="H6025" s="1460">
        <v>0</v>
      </c>
      <c r="I6025" s="1606">
        <v>0</v>
      </c>
      <c r="J6025" s="1459">
        <v>0</v>
      </c>
      <c r="K6025" s="1459">
        <v>0</v>
      </c>
      <c r="L6025" s="310">
        <f t="shared" si="1409"/>
        <v>0</v>
      </c>
      <c r="M6025" s="12" t="str">
        <f t="shared" si="1407"/>
        <v/>
      </c>
      <c r="N6025" s="13"/>
    </row>
    <row r="6026" spans="1:14" hidden="1">
      <c r="A6026" s="23">
        <v>355</v>
      </c>
      <c r="B6026" s="272">
        <v>4200</v>
      </c>
      <c r="C6026" s="1845" t="s">
        <v>230</v>
      </c>
      <c r="D6026" s="1846"/>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v>0</v>
      </c>
      <c r="G6029" s="159">
        <v>0</v>
      </c>
      <c r="H6029" s="1408">
        <v>0</v>
      </c>
      <c r="I6029" s="158">
        <v>0</v>
      </c>
      <c r="J6029" s="159">
        <v>0</v>
      </c>
      <c r="K6029" s="1408">
        <v>0</v>
      </c>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v>0</v>
      </c>
      <c r="G6032" s="174">
        <v>0</v>
      </c>
      <c r="H6032" s="1409">
        <v>0</v>
      </c>
      <c r="I6032" s="173">
        <v>0</v>
      </c>
      <c r="J6032" s="174">
        <v>0</v>
      </c>
      <c r="K6032" s="1409">
        <v>0</v>
      </c>
      <c r="L6032" s="287">
        <f t="shared" si="1412"/>
        <v>0</v>
      </c>
      <c r="M6032" s="12" t="str">
        <f t="shared" si="1407"/>
        <v/>
      </c>
      <c r="N6032" s="13"/>
    </row>
    <row r="6033" spans="1:14" hidden="1">
      <c r="A6033" s="23">
        <v>395</v>
      </c>
      <c r="B6033" s="272">
        <v>4300</v>
      </c>
      <c r="C6033" s="1845" t="s">
        <v>1644</v>
      </c>
      <c r="D6033" s="1846"/>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v>0</v>
      </c>
      <c r="G6034" s="153">
        <v>0</v>
      </c>
      <c r="H6034" s="1406">
        <v>0</v>
      </c>
      <c r="I6034" s="152">
        <v>0</v>
      </c>
      <c r="J6034" s="153">
        <v>0</v>
      </c>
      <c r="K6034" s="1406">
        <v>0</v>
      </c>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845" t="s">
        <v>1641</v>
      </c>
      <c r="D6037" s="1846"/>
      <c r="E6037" s="310">
        <f t="shared" si="1414"/>
        <v>0</v>
      </c>
      <c r="F6037" s="1410">
        <v>0</v>
      </c>
      <c r="G6037" s="1411">
        <v>0</v>
      </c>
      <c r="H6037" s="1412">
        <v>0</v>
      </c>
      <c r="I6037" s="1410">
        <v>0</v>
      </c>
      <c r="J6037" s="1411">
        <v>0</v>
      </c>
      <c r="K6037" s="1412">
        <v>0</v>
      </c>
      <c r="L6037" s="310">
        <f t="shared" si="1415"/>
        <v>0</v>
      </c>
      <c r="M6037" s="12" t="str">
        <f t="shared" si="1407"/>
        <v/>
      </c>
      <c r="N6037" s="13"/>
    </row>
    <row r="6038" spans="1:14" hidden="1">
      <c r="A6038" s="14">
        <v>401</v>
      </c>
      <c r="B6038" s="272">
        <v>4500</v>
      </c>
      <c r="C6038" s="1845" t="s">
        <v>1642</v>
      </c>
      <c r="D6038" s="1846"/>
      <c r="E6038" s="310">
        <f t="shared" si="1414"/>
        <v>0</v>
      </c>
      <c r="F6038" s="1410">
        <v>0</v>
      </c>
      <c r="G6038" s="1411">
        <v>0</v>
      </c>
      <c r="H6038" s="1412">
        <v>0</v>
      </c>
      <c r="I6038" s="1410">
        <v>0</v>
      </c>
      <c r="J6038" s="1411">
        <v>0</v>
      </c>
      <c r="K6038" s="1412">
        <v>0</v>
      </c>
      <c r="L6038" s="310">
        <f t="shared" si="1415"/>
        <v>0</v>
      </c>
      <c r="M6038" s="12" t="str">
        <f t="shared" si="1407"/>
        <v/>
      </c>
      <c r="N6038" s="13"/>
    </row>
    <row r="6039" spans="1:14" hidden="1">
      <c r="A6039" s="40">
        <v>404</v>
      </c>
      <c r="B6039" s="272">
        <v>4600</v>
      </c>
      <c r="C6039" s="1849" t="s">
        <v>240</v>
      </c>
      <c r="D6039" s="1850"/>
      <c r="E6039" s="310">
        <f t="shared" si="1414"/>
        <v>0</v>
      </c>
      <c r="F6039" s="1410">
        <v>0</v>
      </c>
      <c r="G6039" s="1411">
        <v>0</v>
      </c>
      <c r="H6039" s="1412">
        <v>0</v>
      </c>
      <c r="I6039" s="1410">
        <v>0</v>
      </c>
      <c r="J6039" s="1411">
        <v>0</v>
      </c>
      <c r="K6039" s="1412">
        <v>0</v>
      </c>
      <c r="L6039" s="310">
        <f t="shared" si="1415"/>
        <v>0</v>
      </c>
      <c r="M6039" s="12" t="str">
        <f t="shared" si="1407"/>
        <v/>
      </c>
      <c r="N6039" s="13"/>
    </row>
    <row r="6040" spans="1:14" hidden="1">
      <c r="A6040" s="40">
        <v>404</v>
      </c>
      <c r="B6040" s="272">
        <v>4900</v>
      </c>
      <c r="C6040" s="1845" t="s">
        <v>266</v>
      </c>
      <c r="D6040" s="1846"/>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267</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268</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843" t="s">
        <v>241</v>
      </c>
      <c r="D6043" s="1844"/>
      <c r="E6043" s="310">
        <f>F6043+G6043+H6043</f>
        <v>0</v>
      </c>
      <c r="F6043" s="1410">
        <v>0</v>
      </c>
      <c r="G6043" s="1411">
        <v>0</v>
      </c>
      <c r="H6043" s="1412">
        <v>0</v>
      </c>
      <c r="I6043" s="1410">
        <v>0</v>
      </c>
      <c r="J6043" s="1411">
        <v>0</v>
      </c>
      <c r="K6043" s="1412">
        <v>0</v>
      </c>
      <c r="L6043" s="310">
        <f>I6043+J6043+K6043</f>
        <v>0</v>
      </c>
      <c r="M6043" s="12" t="str">
        <f t="shared" si="1407"/>
        <v/>
      </c>
      <c r="N6043" s="13"/>
    </row>
    <row r="6044" spans="1:14" hidden="1">
      <c r="A6044" s="23">
        <v>500</v>
      </c>
      <c r="B6044" s="365">
        <v>5200</v>
      </c>
      <c r="C6044" s="1843" t="s">
        <v>242</v>
      </c>
      <c r="D6044" s="1844"/>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v>0</v>
      </c>
      <c r="G6045" s="153">
        <v>0</v>
      </c>
      <c r="H6045" s="1406">
        <v>0</v>
      </c>
      <c r="I6045" s="152">
        <v>0</v>
      </c>
      <c r="J6045" s="153">
        <v>0</v>
      </c>
      <c r="K6045" s="1406">
        <v>0</v>
      </c>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v>0</v>
      </c>
      <c r="G6046" s="159">
        <v>0</v>
      </c>
      <c r="H6046" s="1408">
        <v>0</v>
      </c>
      <c r="I6046" s="158">
        <v>0</v>
      </c>
      <c r="J6046" s="159">
        <v>0</v>
      </c>
      <c r="K6046" s="1408">
        <v>0</v>
      </c>
      <c r="L6046" s="295">
        <f t="shared" si="1419"/>
        <v>0</v>
      </c>
      <c r="M6046" s="12" t="str">
        <f t="shared" si="1407"/>
        <v/>
      </c>
      <c r="N6046" s="13"/>
    </row>
    <row r="6047" spans="1:14" hidden="1">
      <c r="A6047" s="23">
        <v>515</v>
      </c>
      <c r="B6047" s="366"/>
      <c r="C6047" s="369">
        <v>5203</v>
      </c>
      <c r="D6047" s="370" t="s">
        <v>608</v>
      </c>
      <c r="E6047" s="295">
        <f t="shared" si="1418"/>
        <v>0</v>
      </c>
      <c r="F6047" s="158">
        <v>0</v>
      </c>
      <c r="G6047" s="159">
        <v>0</v>
      </c>
      <c r="H6047" s="1408">
        <v>0</v>
      </c>
      <c r="I6047" s="158">
        <v>0</v>
      </c>
      <c r="J6047" s="159">
        <v>0</v>
      </c>
      <c r="K6047" s="1408">
        <v>0</v>
      </c>
      <c r="L6047" s="295">
        <f t="shared" si="1419"/>
        <v>0</v>
      </c>
      <c r="M6047" s="12" t="str">
        <f t="shared" si="1407"/>
        <v/>
      </c>
      <c r="N6047" s="13"/>
    </row>
    <row r="6048" spans="1:14" hidden="1">
      <c r="A6048" s="23">
        <v>520</v>
      </c>
      <c r="B6048" s="366"/>
      <c r="C6048" s="369">
        <v>5204</v>
      </c>
      <c r="D6048" s="370" t="s">
        <v>609</v>
      </c>
      <c r="E6048" s="295">
        <f t="shared" si="1418"/>
        <v>0</v>
      </c>
      <c r="F6048" s="158">
        <v>0</v>
      </c>
      <c r="G6048" s="159">
        <v>0</v>
      </c>
      <c r="H6048" s="1408">
        <v>0</v>
      </c>
      <c r="I6048" s="158">
        <v>0</v>
      </c>
      <c r="J6048" s="159">
        <v>0</v>
      </c>
      <c r="K6048" s="1408">
        <v>0</v>
      </c>
      <c r="L6048" s="295">
        <f t="shared" si="1419"/>
        <v>0</v>
      </c>
      <c r="M6048" s="12" t="str">
        <f t="shared" si="1407"/>
        <v/>
      </c>
      <c r="N6048" s="13"/>
    </row>
    <row r="6049" spans="1:14" hidden="1">
      <c r="A6049" s="23">
        <v>525</v>
      </c>
      <c r="B6049" s="366"/>
      <c r="C6049" s="369">
        <v>5205</v>
      </c>
      <c r="D6049" s="370" t="s">
        <v>610</v>
      </c>
      <c r="E6049" s="295">
        <f t="shared" si="1418"/>
        <v>0</v>
      </c>
      <c r="F6049" s="158">
        <v>0</v>
      </c>
      <c r="G6049" s="159">
        <v>0</v>
      </c>
      <c r="H6049" s="1408">
        <v>0</v>
      </c>
      <c r="I6049" s="158">
        <v>0</v>
      </c>
      <c r="J6049" s="159">
        <v>0</v>
      </c>
      <c r="K6049" s="1408">
        <v>0</v>
      </c>
      <c r="L6049" s="295">
        <f t="shared" si="1419"/>
        <v>0</v>
      </c>
      <c r="M6049" s="12" t="str">
        <f t="shared" si="1407"/>
        <v/>
      </c>
      <c r="N6049" s="13"/>
    </row>
    <row r="6050" spans="1:14" hidden="1">
      <c r="A6050" s="22">
        <v>635</v>
      </c>
      <c r="B6050" s="366"/>
      <c r="C6050" s="369">
        <v>5206</v>
      </c>
      <c r="D6050" s="370" t="s">
        <v>611</v>
      </c>
      <c r="E6050" s="295">
        <f t="shared" si="1418"/>
        <v>0</v>
      </c>
      <c r="F6050" s="158">
        <v>0</v>
      </c>
      <c r="G6050" s="159">
        <v>0</v>
      </c>
      <c r="H6050" s="1408">
        <v>0</v>
      </c>
      <c r="I6050" s="158">
        <v>0</v>
      </c>
      <c r="J6050" s="159">
        <v>0</v>
      </c>
      <c r="K6050" s="1408">
        <v>0</v>
      </c>
      <c r="L6050" s="295">
        <f t="shared" si="1419"/>
        <v>0</v>
      </c>
      <c r="M6050" s="12" t="str">
        <f t="shared" si="1407"/>
        <v/>
      </c>
      <c r="N6050" s="13"/>
    </row>
    <row r="6051" spans="1:14" hidden="1">
      <c r="A6051" s="23">
        <v>640</v>
      </c>
      <c r="B6051" s="366"/>
      <c r="C6051" s="371">
        <v>5219</v>
      </c>
      <c r="D6051" s="372" t="s">
        <v>612</v>
      </c>
      <c r="E6051" s="287">
        <f t="shared" si="1418"/>
        <v>0</v>
      </c>
      <c r="F6051" s="173">
        <v>0</v>
      </c>
      <c r="G6051" s="174">
        <v>0</v>
      </c>
      <c r="H6051" s="1409">
        <v>0</v>
      </c>
      <c r="I6051" s="173">
        <v>0</v>
      </c>
      <c r="J6051" s="174">
        <v>0</v>
      </c>
      <c r="K6051" s="1409">
        <v>0</v>
      </c>
      <c r="L6051" s="287">
        <f t="shared" si="1419"/>
        <v>0</v>
      </c>
      <c r="M6051" s="12" t="str">
        <f t="shared" si="1407"/>
        <v/>
      </c>
      <c r="N6051" s="13"/>
    </row>
    <row r="6052" spans="1:14" hidden="1">
      <c r="A6052" s="23">
        <v>645</v>
      </c>
      <c r="B6052" s="365">
        <v>5300</v>
      </c>
      <c r="C6052" s="1843" t="s">
        <v>613</v>
      </c>
      <c r="D6052" s="1844"/>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300</v>
      </c>
      <c r="E6053" s="281">
        <f>F6053+G6053+H6053</f>
        <v>0</v>
      </c>
      <c r="F6053" s="152">
        <v>0</v>
      </c>
      <c r="G6053" s="153">
        <v>0</v>
      </c>
      <c r="H6053" s="1406">
        <v>0</v>
      </c>
      <c r="I6053" s="152">
        <v>0</v>
      </c>
      <c r="J6053" s="153">
        <v>0</v>
      </c>
      <c r="K6053" s="1406">
        <v>0</v>
      </c>
      <c r="L6053" s="281">
        <f>I6053+J6053+K6053</f>
        <v>0</v>
      </c>
      <c r="M6053" s="12" t="str">
        <f t="shared" si="1407"/>
        <v/>
      </c>
      <c r="N6053" s="13"/>
    </row>
    <row r="6054" spans="1:14" hidden="1">
      <c r="A6054" s="22">
        <v>655</v>
      </c>
      <c r="B6054" s="366"/>
      <c r="C6054" s="371">
        <v>5309</v>
      </c>
      <c r="D6054" s="372" t="s">
        <v>614</v>
      </c>
      <c r="E6054" s="287">
        <f>F6054+G6054+H6054</f>
        <v>0</v>
      </c>
      <c r="F6054" s="173">
        <v>0</v>
      </c>
      <c r="G6054" s="174">
        <v>0</v>
      </c>
      <c r="H6054" s="1409">
        <v>0</v>
      </c>
      <c r="I6054" s="173">
        <v>0</v>
      </c>
      <c r="J6054" s="174">
        <v>0</v>
      </c>
      <c r="K6054" s="1409">
        <v>0</v>
      </c>
      <c r="L6054" s="287">
        <f>I6054+J6054+K6054</f>
        <v>0</v>
      </c>
      <c r="M6054" s="12" t="str">
        <f t="shared" si="1407"/>
        <v/>
      </c>
      <c r="N6054" s="13"/>
    </row>
    <row r="6055" spans="1:14" hidden="1">
      <c r="A6055" s="22">
        <v>665</v>
      </c>
      <c r="B6055" s="365">
        <v>5400</v>
      </c>
      <c r="C6055" s="1843" t="s">
        <v>671</v>
      </c>
      <c r="D6055" s="1844"/>
      <c r="E6055" s="310">
        <f>F6055+G6055+H6055</f>
        <v>0</v>
      </c>
      <c r="F6055" s="1410"/>
      <c r="G6055" s="1411">
        <v>0</v>
      </c>
      <c r="H6055" s="1412">
        <v>0</v>
      </c>
      <c r="I6055" s="1410">
        <v>0</v>
      </c>
      <c r="J6055" s="1411"/>
      <c r="K6055" s="1412">
        <v>0</v>
      </c>
      <c r="L6055" s="310">
        <f>I6055+J6055+K6055</f>
        <v>0</v>
      </c>
      <c r="M6055" s="12" t="str">
        <f t="shared" si="1407"/>
        <v/>
      </c>
      <c r="N6055" s="13"/>
    </row>
    <row r="6056" spans="1:14" hidden="1">
      <c r="A6056" s="22">
        <v>675</v>
      </c>
      <c r="B6056" s="272">
        <v>5500</v>
      </c>
      <c r="C6056" s="1845" t="s">
        <v>672</v>
      </c>
      <c r="D6056" s="1846"/>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673</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674</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675</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676</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847" t="s">
        <v>898</v>
      </c>
      <c r="D6061" s="1848"/>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677</v>
      </c>
      <c r="E6062" s="281">
        <f>F6062+G6062+H6062</f>
        <v>0</v>
      </c>
      <c r="F6062" s="1459">
        <v>0</v>
      </c>
      <c r="G6062" s="1459">
        <v>0</v>
      </c>
      <c r="H6062" s="1460">
        <v>0</v>
      </c>
      <c r="I6062" s="1606">
        <v>0</v>
      </c>
      <c r="J6062" s="1459">
        <v>0</v>
      </c>
      <c r="K6062" s="1459">
        <v>0</v>
      </c>
      <c r="L6062" s="281">
        <f>I6062+J6062+K6062</f>
        <v>0</v>
      </c>
      <c r="M6062" s="12" t="str">
        <f t="shared" si="1407"/>
        <v/>
      </c>
      <c r="N6062" s="13"/>
    </row>
    <row r="6063" spans="1:14" hidden="1">
      <c r="A6063" s="23">
        <v>720</v>
      </c>
      <c r="B6063" s="366"/>
      <c r="C6063" s="373">
        <v>5702</v>
      </c>
      <c r="D6063" s="374" t="s">
        <v>678</v>
      </c>
      <c r="E6063" s="314">
        <f>F6063+G6063+H6063</f>
        <v>0</v>
      </c>
      <c r="F6063" s="1459">
        <v>0</v>
      </c>
      <c r="G6063" s="1459">
        <v>0</v>
      </c>
      <c r="H6063" s="1460">
        <v>0</v>
      </c>
      <c r="I6063" s="1606">
        <v>0</v>
      </c>
      <c r="J6063" s="1459">
        <v>0</v>
      </c>
      <c r="K6063" s="1459">
        <v>0</v>
      </c>
      <c r="L6063" s="314">
        <f>I6063+J6063+K6063</f>
        <v>0</v>
      </c>
      <c r="M6063" s="12" t="str">
        <f t="shared" si="1407"/>
        <v/>
      </c>
      <c r="N6063" s="13"/>
    </row>
    <row r="6064" spans="1:14" hidden="1">
      <c r="A6064" s="23">
        <v>725</v>
      </c>
      <c r="B6064" s="292"/>
      <c r="C6064" s="375">
        <v>4071</v>
      </c>
      <c r="D6064" s="376" t="s">
        <v>679</v>
      </c>
      <c r="E6064" s="377">
        <f>F6064+G6064+H6064</f>
        <v>0</v>
      </c>
      <c r="F6064" s="1459">
        <v>0</v>
      </c>
      <c r="G6064" s="1459">
        <v>0</v>
      </c>
      <c r="H6064" s="1460">
        <v>0</v>
      </c>
      <c r="I6064" s="1606">
        <v>0</v>
      </c>
      <c r="J6064" s="1459">
        <v>0</v>
      </c>
      <c r="K6064" s="1459">
        <v>0</v>
      </c>
      <c r="L6064" s="377">
        <f>I6064+J6064+K6064</f>
        <v>0</v>
      </c>
      <c r="M6064" s="12" t="str">
        <f t="shared" si="1407"/>
        <v/>
      </c>
      <c r="N6064" s="13"/>
    </row>
    <row r="6065" spans="1:14" hidden="1">
      <c r="A6065" s="23">
        <v>730</v>
      </c>
      <c r="B6065" s="571"/>
      <c r="C6065" s="1841" t="s">
        <v>680</v>
      </c>
      <c r="D6065" s="1842"/>
      <c r="E6065" s="1426"/>
      <c r="F6065" s="1426"/>
      <c r="G6065" s="1426"/>
      <c r="H6065" s="1426"/>
      <c r="I6065" s="1426"/>
      <c r="J6065" s="1426"/>
      <c r="K6065" s="1426"/>
      <c r="L6065" s="1427"/>
      <c r="M6065" s="12" t="str">
        <f t="shared" si="1407"/>
        <v/>
      </c>
      <c r="N6065" s="13"/>
    </row>
    <row r="6066" spans="1:14" hidden="1">
      <c r="A6066" s="23">
        <v>735</v>
      </c>
      <c r="B6066" s="381">
        <v>98</v>
      </c>
      <c r="C6066" s="1841" t="s">
        <v>680</v>
      </c>
      <c r="D6066" s="1842"/>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6</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726</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652" t="str">
        <f t="shared" si="1407"/>
        <v/>
      </c>
      <c r="N6070" s="65"/>
    </row>
    <row r="6071" spans="1:14" ht="18.75" hidden="1">
      <c r="A6071" s="23">
        <v>760</v>
      </c>
      <c r="B6071" s="79" t="s">
        <v>120</v>
      </c>
      <c r="C6071" s="1"/>
      <c r="L6071" s="6"/>
      <c r="M6071" s="1652"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652"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865" t="str">
        <f>$B$7</f>
        <v>ОТЧЕТНИ ДАННИ ПО ЕБК ЗА ИЗПЪЛНЕНИЕТО НА БЮДЖЕТА</v>
      </c>
      <c r="C6076" s="1866"/>
      <c r="D6076" s="1866"/>
      <c r="E6076" s="242"/>
      <c r="F6076" s="242"/>
      <c r="G6076" s="237"/>
      <c r="H6076" s="237"/>
      <c r="I6076" s="237"/>
      <c r="J6076" s="237"/>
      <c r="K6076" s="237"/>
      <c r="L6076" s="237"/>
      <c r="M6076" s="7" t="str">
        <f>(IF($E6210&lt;&gt;0,$M$2,IF($L6210&lt;&gt;0,$M$2,"")))</f>
        <v/>
      </c>
    </row>
    <row r="6077" spans="1:14" hidden="1">
      <c r="A6077" s="23">
        <v>795</v>
      </c>
      <c r="B6077" s="228"/>
      <c r="C6077" s="391"/>
      <c r="D6077" s="400"/>
      <c r="E6077" s="406" t="s">
        <v>457</v>
      </c>
      <c r="F6077" s="406" t="s">
        <v>819</v>
      </c>
      <c r="G6077" s="237"/>
      <c r="H6077" s="1350" t="s">
        <v>1234</v>
      </c>
      <c r="I6077" s="1351"/>
      <c r="J6077" s="1352"/>
      <c r="K6077" s="237"/>
      <c r="L6077" s="237"/>
      <c r="M6077" s="7" t="str">
        <f>(IF($E6210&lt;&gt;0,$M$2,IF($L6210&lt;&gt;0,$M$2,"")))</f>
        <v/>
      </c>
    </row>
    <row r="6078" spans="1:14" ht="18.75" hidden="1">
      <c r="A6078" s="22">
        <v>805</v>
      </c>
      <c r="B6078" s="1867" t="str">
        <f>$B$9</f>
        <v>ДГ Радост Каблешково</v>
      </c>
      <c r="C6078" s="1868"/>
      <c r="D6078" s="1869"/>
      <c r="E6078" s="115">
        <f>$E$9</f>
        <v>45658</v>
      </c>
      <c r="F6078" s="226">
        <f>$F$9</f>
        <v>45747</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870" t="str">
        <f>$B$12</f>
        <v>Поморие</v>
      </c>
      <c r="C6081" s="1871"/>
      <c r="D6081" s="1872"/>
      <c r="E6081" s="410" t="s">
        <v>874</v>
      </c>
      <c r="F6081" s="1348" t="str">
        <f>$F$12</f>
        <v>5207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875</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458</v>
      </c>
      <c r="M6084" s="7" t="str">
        <f>(IF($E6210&lt;&gt;0,$M$2,IF($L6210&lt;&gt;0,$M$2,"")))</f>
        <v/>
      </c>
    </row>
    <row r="6085" spans="1:14" ht="24.95" hidden="1" customHeight="1">
      <c r="A6085" s="23">
        <v>823</v>
      </c>
      <c r="B6085" s="247"/>
      <c r="C6085" s="248"/>
      <c r="D6085" s="249" t="s">
        <v>698</v>
      </c>
      <c r="E6085" s="1853" t="str">
        <f>CONCATENATE("Уточнен план ",$C$3)</f>
        <v>Уточнен план 2025</v>
      </c>
      <c r="F6085" s="1854"/>
      <c r="G6085" s="1854"/>
      <c r="H6085" s="1855"/>
      <c r="I6085" s="1856" t="str">
        <f>CONCATENATE("Отчет ",$C$3)</f>
        <v>Отчет 2025</v>
      </c>
      <c r="J6085" s="1857"/>
      <c r="K6085" s="1857"/>
      <c r="L6085" s="1858"/>
      <c r="M6085" s="7" t="str">
        <f>(IF($E6210&lt;&gt;0,$M$2,IF($L6210&lt;&gt;0,$M$2,"")))</f>
        <v/>
      </c>
    </row>
    <row r="6086" spans="1:14" ht="54.95" hidden="1" customHeight="1" thickBot="1">
      <c r="A6086" s="23">
        <v>825</v>
      </c>
      <c r="B6086" s="250" t="s">
        <v>62</v>
      </c>
      <c r="C6086" s="251" t="s">
        <v>459</v>
      </c>
      <c r="D6086" s="252" t="s">
        <v>699</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570" t="str">
        <f>$L$20</f>
        <v>ОТЧЕТ                                    ОБЩО</v>
      </c>
      <c r="M6086" s="7" t="str">
        <f>(IF($E6210&lt;&gt;0,$M$2,IF($L6210&lt;&gt;0,$M$2,"")))</f>
        <v/>
      </c>
    </row>
    <row r="6087" spans="1:14" ht="18.75" hidden="1">
      <c r="A6087" s="23"/>
      <c r="B6087" s="258"/>
      <c r="C6087" s="259"/>
      <c r="D6087" s="260" t="s">
        <v>728</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608" t="s">
        <v>2003</v>
      </c>
      <c r="C6089" s="1446">
        <f>VLOOKUP(D6090,EBK_DEIN2,2,FALSE)</f>
        <v>6623</v>
      </c>
      <c r="D6089" s="1445" t="s">
        <v>777</v>
      </c>
      <c r="E6089" s="389"/>
      <c r="F6089" s="1432"/>
      <c r="G6089" s="1433"/>
      <c r="H6089" s="1434"/>
      <c r="I6089" s="1432"/>
      <c r="J6089" s="1433"/>
      <c r="K6089" s="1434"/>
      <c r="L6089" s="1428"/>
      <c r="M6089" s="7" t="str">
        <f>(IF($E6210&lt;&gt;0,$M$2,IF($L6210&lt;&gt;0,$M$2,"")))</f>
        <v/>
      </c>
    </row>
    <row r="6090" spans="1:14" hidden="1">
      <c r="A6090" s="23"/>
      <c r="B6090" s="1438"/>
      <c r="C6090" s="1531">
        <f>+C6089</f>
        <v>6623</v>
      </c>
      <c r="D6090" s="1440" t="s">
        <v>582</v>
      </c>
      <c r="E6090" s="389"/>
      <c r="F6090" s="1432"/>
      <c r="G6090" s="1433"/>
      <c r="H6090" s="1434"/>
      <c r="I6090" s="1432"/>
      <c r="J6090" s="1433"/>
      <c r="K6090" s="1434"/>
      <c r="L6090" s="1428"/>
      <c r="M6090" s="7" t="str">
        <f>(IF($E6210&lt;&gt;0,$M$2,IF($L6210&lt;&gt;0,$M$2,"")))</f>
        <v/>
      </c>
    </row>
    <row r="6091" spans="1:14" hidden="1">
      <c r="A6091" s="23"/>
      <c r="B6091" s="1443"/>
      <c r="C6091" s="1441"/>
      <c r="D6091" s="1444" t="s">
        <v>700</v>
      </c>
      <c r="E6091" s="389"/>
      <c r="F6091" s="1435"/>
      <c r="G6091" s="1436"/>
      <c r="H6091" s="1437"/>
      <c r="I6091" s="1435"/>
      <c r="J6091" s="1436"/>
      <c r="K6091" s="1437"/>
      <c r="L6091" s="1428"/>
      <c r="M6091" s="7" t="str">
        <f>(IF($E6210&lt;&gt;0,$M$2,IF($L6210&lt;&gt;0,$M$2,"")))</f>
        <v/>
      </c>
    </row>
    <row r="6092" spans="1:14" hidden="1">
      <c r="A6092" s="23"/>
      <c r="B6092" s="272">
        <v>100</v>
      </c>
      <c r="C6092" s="1859" t="s">
        <v>729</v>
      </c>
      <c r="D6092" s="1860"/>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730</v>
      </c>
      <c r="E6093" s="281">
        <f>F6093+G6093+H6093</f>
        <v>0</v>
      </c>
      <c r="F6093" s="152">
        <v>0</v>
      </c>
      <c r="G6093" s="153">
        <v>0</v>
      </c>
      <c r="H6093" s="1406">
        <v>0</v>
      </c>
      <c r="I6093" s="152">
        <v>0</v>
      </c>
      <c r="J6093" s="153">
        <v>0</v>
      </c>
      <c r="K6093" s="1406">
        <v>0</v>
      </c>
      <c r="L6093" s="281">
        <f>I6093+J6093+K6093</f>
        <v>0</v>
      </c>
      <c r="M6093" s="12" t="str">
        <f t="shared" ref="M6093:M6156" si="1424">(IF($E6093&lt;&gt;0,$M$2,IF($L6093&lt;&gt;0,$M$2,"")))</f>
        <v/>
      </c>
      <c r="N6093" s="13"/>
    </row>
    <row r="6094" spans="1:14" hidden="1">
      <c r="A6094" s="10"/>
      <c r="B6094" s="278"/>
      <c r="C6094" s="285">
        <v>102</v>
      </c>
      <c r="D6094" s="286" t="s">
        <v>731</v>
      </c>
      <c r="E6094" s="287">
        <f>F6094+G6094+H6094</f>
        <v>0</v>
      </c>
      <c r="F6094" s="173">
        <v>0</v>
      </c>
      <c r="G6094" s="174">
        <v>0</v>
      </c>
      <c r="H6094" s="1409">
        <v>0</v>
      </c>
      <c r="I6094" s="173">
        <v>0</v>
      </c>
      <c r="J6094" s="174">
        <v>0</v>
      </c>
      <c r="K6094" s="1409">
        <v>0</v>
      </c>
      <c r="L6094" s="287">
        <f>I6094+J6094+K6094</f>
        <v>0</v>
      </c>
      <c r="M6094" s="12" t="str">
        <f t="shared" si="1424"/>
        <v/>
      </c>
      <c r="N6094" s="13"/>
    </row>
    <row r="6095" spans="1:14" hidden="1">
      <c r="A6095" s="10"/>
      <c r="B6095" s="272">
        <v>200</v>
      </c>
      <c r="C6095" s="1851" t="s">
        <v>732</v>
      </c>
      <c r="D6095" s="1852"/>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733</v>
      </c>
      <c r="E6096" s="281">
        <f>F6096+G6096+H6096</f>
        <v>0</v>
      </c>
      <c r="F6096" s="152">
        <v>0</v>
      </c>
      <c r="G6096" s="153">
        <v>0</v>
      </c>
      <c r="H6096" s="1406">
        <v>0</v>
      </c>
      <c r="I6096" s="152">
        <v>0</v>
      </c>
      <c r="J6096" s="153">
        <v>0</v>
      </c>
      <c r="K6096" s="1406">
        <v>0</v>
      </c>
      <c r="L6096" s="281">
        <f>I6096+J6096+K6096</f>
        <v>0</v>
      </c>
      <c r="M6096" s="12" t="str">
        <f t="shared" si="1424"/>
        <v/>
      </c>
      <c r="N6096" s="13"/>
    </row>
    <row r="6097" spans="1:14" hidden="1">
      <c r="A6097" s="10"/>
      <c r="B6097" s="292"/>
      <c r="C6097" s="293">
        <v>202</v>
      </c>
      <c r="D6097" s="294" t="s">
        <v>734</v>
      </c>
      <c r="E6097" s="295">
        <f>F6097+G6097+H6097</f>
        <v>0</v>
      </c>
      <c r="F6097" s="158">
        <v>0</v>
      </c>
      <c r="G6097" s="159">
        <v>0</v>
      </c>
      <c r="H6097" s="1408">
        <v>0</v>
      </c>
      <c r="I6097" s="158">
        <v>0</v>
      </c>
      <c r="J6097" s="159">
        <v>0</v>
      </c>
      <c r="K6097" s="1408">
        <v>0</v>
      </c>
      <c r="L6097" s="295">
        <f>I6097+J6097+K6097</f>
        <v>0</v>
      </c>
      <c r="M6097" s="12" t="str">
        <f t="shared" si="1424"/>
        <v/>
      </c>
      <c r="N6097" s="13"/>
    </row>
    <row r="6098" spans="1:14" ht="31.5" hidden="1">
      <c r="A6098" s="10"/>
      <c r="B6098" s="299"/>
      <c r="C6098" s="293">
        <v>205</v>
      </c>
      <c r="D6098" s="294" t="s">
        <v>585</v>
      </c>
      <c r="E6098" s="295">
        <f>F6098+G6098+H6098</f>
        <v>0</v>
      </c>
      <c r="F6098" s="158">
        <v>0</v>
      </c>
      <c r="G6098" s="159">
        <v>0</v>
      </c>
      <c r="H6098" s="1408">
        <v>0</v>
      </c>
      <c r="I6098" s="158">
        <v>0</v>
      </c>
      <c r="J6098" s="159">
        <v>0</v>
      </c>
      <c r="K6098" s="1408">
        <v>0</v>
      </c>
      <c r="L6098" s="295">
        <f>I6098+J6098+K6098</f>
        <v>0</v>
      </c>
      <c r="M6098" s="12" t="str">
        <f t="shared" si="1424"/>
        <v/>
      </c>
      <c r="N6098" s="13"/>
    </row>
    <row r="6099" spans="1:14" hidden="1">
      <c r="A6099" s="10"/>
      <c r="B6099" s="299"/>
      <c r="C6099" s="293">
        <v>208</v>
      </c>
      <c r="D6099" s="300" t="s">
        <v>586</v>
      </c>
      <c r="E6099" s="295">
        <f>F6099+G6099+H6099</f>
        <v>0</v>
      </c>
      <c r="F6099" s="158">
        <v>0</v>
      </c>
      <c r="G6099" s="159">
        <v>0</v>
      </c>
      <c r="H6099" s="1408">
        <v>0</v>
      </c>
      <c r="I6099" s="158">
        <v>0</v>
      </c>
      <c r="J6099" s="159">
        <v>0</v>
      </c>
      <c r="K6099" s="1408">
        <v>0</v>
      </c>
      <c r="L6099" s="295">
        <f>I6099+J6099+K6099</f>
        <v>0</v>
      </c>
      <c r="M6099" s="12" t="str">
        <f t="shared" si="1424"/>
        <v/>
      </c>
      <c r="N6099" s="13"/>
    </row>
    <row r="6100" spans="1:14" hidden="1">
      <c r="A6100" s="10"/>
      <c r="B6100" s="291"/>
      <c r="C6100" s="285">
        <v>209</v>
      </c>
      <c r="D6100" s="301" t="s">
        <v>587</v>
      </c>
      <c r="E6100" s="287">
        <f>F6100+G6100+H6100</f>
        <v>0</v>
      </c>
      <c r="F6100" s="173">
        <v>0</v>
      </c>
      <c r="G6100" s="174">
        <v>0</v>
      </c>
      <c r="H6100" s="1409">
        <v>0</v>
      </c>
      <c r="I6100" s="173">
        <v>0</v>
      </c>
      <c r="J6100" s="174">
        <v>0</v>
      </c>
      <c r="K6100" s="1409">
        <v>0</v>
      </c>
      <c r="L6100" s="287">
        <f>I6100+J6100+K6100</f>
        <v>0</v>
      </c>
      <c r="M6100" s="12" t="str">
        <f t="shared" si="1424"/>
        <v/>
      </c>
      <c r="N6100" s="13"/>
    </row>
    <row r="6101" spans="1:14" hidden="1">
      <c r="A6101" s="10"/>
      <c r="B6101" s="272">
        <v>500</v>
      </c>
      <c r="C6101" s="1861" t="s">
        <v>188</v>
      </c>
      <c r="D6101" s="1862"/>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v>0</v>
      </c>
      <c r="G6102" s="153">
        <v>0</v>
      </c>
      <c r="H6102" s="1406">
        <v>0</v>
      </c>
      <c r="I6102" s="152">
        <v>0</v>
      </c>
      <c r="J6102" s="153">
        <v>0</v>
      </c>
      <c r="K6102" s="1406">
        <v>0</v>
      </c>
      <c r="L6102" s="281">
        <f t="shared" ref="L6102:L6109" si="1428">I6102+J6102+K6102</f>
        <v>0</v>
      </c>
      <c r="M6102" s="12" t="str">
        <f t="shared" si="1424"/>
        <v/>
      </c>
      <c r="N6102" s="13"/>
    </row>
    <row r="6103" spans="1:14" hidden="1">
      <c r="A6103" s="10"/>
      <c r="B6103" s="291"/>
      <c r="C6103" s="304">
        <v>552</v>
      </c>
      <c r="D6103" s="305" t="s">
        <v>893</v>
      </c>
      <c r="E6103" s="295">
        <f t="shared" si="1427"/>
        <v>0</v>
      </c>
      <c r="F6103" s="158">
        <v>0</v>
      </c>
      <c r="G6103" s="159">
        <v>0</v>
      </c>
      <c r="H6103" s="1408">
        <v>0</v>
      </c>
      <c r="I6103" s="158">
        <v>0</v>
      </c>
      <c r="J6103" s="159">
        <v>0</v>
      </c>
      <c r="K6103" s="1408">
        <v>0</v>
      </c>
      <c r="L6103" s="295">
        <f t="shared" si="1428"/>
        <v>0</v>
      </c>
      <c r="M6103" s="12" t="str">
        <f t="shared" si="1424"/>
        <v/>
      </c>
      <c r="N6103" s="13"/>
    </row>
    <row r="6104" spans="1:14" hidden="1">
      <c r="A6104" s="10"/>
      <c r="B6104" s="306"/>
      <c r="C6104" s="304">
        <v>558</v>
      </c>
      <c r="D6104" s="307" t="s">
        <v>855</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v>0</v>
      </c>
      <c r="G6105" s="159">
        <v>0</v>
      </c>
      <c r="H6105" s="1408">
        <v>0</v>
      </c>
      <c r="I6105" s="158">
        <v>0</v>
      </c>
      <c r="J6105" s="159">
        <v>0</v>
      </c>
      <c r="K6105" s="1408">
        <v>0</v>
      </c>
      <c r="L6105" s="295">
        <f t="shared" si="1428"/>
        <v>0</v>
      </c>
      <c r="M6105" s="12" t="str">
        <f t="shared" si="1424"/>
        <v/>
      </c>
      <c r="N6105" s="13"/>
    </row>
    <row r="6106" spans="1:14" hidden="1">
      <c r="A6106" s="10"/>
      <c r="B6106" s="306"/>
      <c r="C6106" s="304">
        <v>580</v>
      </c>
      <c r="D6106" s="305" t="s">
        <v>191</v>
      </c>
      <c r="E6106" s="295">
        <f t="shared" si="1427"/>
        <v>0</v>
      </c>
      <c r="F6106" s="158">
        <v>0</v>
      </c>
      <c r="G6106" s="159">
        <v>0</v>
      </c>
      <c r="H6106" s="1408">
        <v>0</v>
      </c>
      <c r="I6106" s="158">
        <v>0</v>
      </c>
      <c r="J6106" s="159">
        <v>0</v>
      </c>
      <c r="K6106" s="1408">
        <v>0</v>
      </c>
      <c r="L6106" s="295">
        <f t="shared" si="1428"/>
        <v>0</v>
      </c>
      <c r="M6106" s="12" t="str">
        <f t="shared" si="1424"/>
        <v/>
      </c>
      <c r="N6106" s="13"/>
    </row>
    <row r="6107" spans="1:14" hidden="1">
      <c r="A6107" s="10"/>
      <c r="B6107" s="291"/>
      <c r="C6107" s="304">
        <v>588</v>
      </c>
      <c r="D6107" s="305" t="s">
        <v>857</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863" t="s">
        <v>193</v>
      </c>
      <c r="D6109" s="1864"/>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851" t="s">
        <v>194</v>
      </c>
      <c r="D6110" s="1852"/>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v>0</v>
      </c>
      <c r="G6111" s="153">
        <v>0</v>
      </c>
      <c r="H6111" s="1406">
        <v>0</v>
      </c>
      <c r="I6111" s="152">
        <v>0</v>
      </c>
      <c r="J6111" s="153">
        <v>0</v>
      </c>
      <c r="K6111" s="1406">
        <v>0</v>
      </c>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v>0</v>
      </c>
      <c r="G6112" s="159">
        <v>0</v>
      </c>
      <c r="H6112" s="1408">
        <v>0</v>
      </c>
      <c r="I6112" s="158">
        <v>0</v>
      </c>
      <c r="J6112" s="159">
        <v>0</v>
      </c>
      <c r="K6112" s="1408">
        <v>0</v>
      </c>
      <c r="L6112" s="295">
        <f t="shared" si="1431"/>
        <v>0</v>
      </c>
      <c r="M6112" s="12" t="str">
        <f t="shared" si="1424"/>
        <v/>
      </c>
      <c r="N6112" s="13"/>
    </row>
    <row r="6113" spans="1:14" hidden="1">
      <c r="A6113" s="23">
        <v>40</v>
      </c>
      <c r="B6113" s="292"/>
      <c r="C6113" s="293">
        <v>1013</v>
      </c>
      <c r="D6113" s="294" t="s">
        <v>197</v>
      </c>
      <c r="E6113" s="295">
        <f t="shared" si="1430"/>
        <v>0</v>
      </c>
      <c r="F6113" s="158">
        <v>0</v>
      </c>
      <c r="G6113" s="159">
        <v>0</v>
      </c>
      <c r="H6113" s="1408">
        <v>0</v>
      </c>
      <c r="I6113" s="158">
        <v>0</v>
      </c>
      <c r="J6113" s="159">
        <v>0</v>
      </c>
      <c r="K6113" s="1408">
        <v>0</v>
      </c>
      <c r="L6113" s="295">
        <f t="shared" si="1431"/>
        <v>0</v>
      </c>
      <c r="M6113" s="12" t="str">
        <f t="shared" si="1424"/>
        <v/>
      </c>
      <c r="N6113" s="13"/>
    </row>
    <row r="6114" spans="1:14" hidden="1">
      <c r="A6114" s="23">
        <v>45</v>
      </c>
      <c r="B6114" s="292"/>
      <c r="C6114" s="293">
        <v>1014</v>
      </c>
      <c r="D6114" s="294" t="s">
        <v>198</v>
      </c>
      <c r="E6114" s="295">
        <f t="shared" si="1430"/>
        <v>0</v>
      </c>
      <c r="F6114" s="158">
        <v>0</v>
      </c>
      <c r="G6114" s="159">
        <v>0</v>
      </c>
      <c r="H6114" s="1408">
        <v>0</v>
      </c>
      <c r="I6114" s="158">
        <v>0</v>
      </c>
      <c r="J6114" s="159">
        <v>0</v>
      </c>
      <c r="K6114" s="1408">
        <v>0</v>
      </c>
      <c r="L6114" s="295">
        <f t="shared" si="1431"/>
        <v>0</v>
      </c>
      <c r="M6114" s="12" t="str">
        <f t="shared" si="1424"/>
        <v/>
      </c>
      <c r="N6114" s="13"/>
    </row>
    <row r="6115" spans="1:14" hidden="1">
      <c r="A6115" s="23">
        <v>50</v>
      </c>
      <c r="B6115" s="292"/>
      <c r="C6115" s="293">
        <v>1015</v>
      </c>
      <c r="D6115" s="294" t="s">
        <v>199</v>
      </c>
      <c r="E6115" s="295">
        <f t="shared" si="1430"/>
        <v>0</v>
      </c>
      <c r="F6115" s="158">
        <v>0</v>
      </c>
      <c r="G6115" s="159">
        <v>0</v>
      </c>
      <c r="H6115" s="1408">
        <v>0</v>
      </c>
      <c r="I6115" s="158">
        <v>0</v>
      </c>
      <c r="J6115" s="159">
        <v>0</v>
      </c>
      <c r="K6115" s="1408">
        <v>0</v>
      </c>
      <c r="L6115" s="295">
        <f t="shared" si="1431"/>
        <v>0</v>
      </c>
      <c r="M6115" s="12" t="str">
        <f t="shared" si="1424"/>
        <v/>
      </c>
      <c r="N6115" s="13"/>
    </row>
    <row r="6116" spans="1:14" hidden="1">
      <c r="A6116" s="23">
        <v>55</v>
      </c>
      <c r="B6116" s="292"/>
      <c r="C6116" s="312">
        <v>1016</v>
      </c>
      <c r="D6116" s="313" t="s">
        <v>200</v>
      </c>
      <c r="E6116" s="314">
        <f t="shared" si="1430"/>
        <v>0</v>
      </c>
      <c r="F6116" s="164">
        <v>0</v>
      </c>
      <c r="G6116" s="165">
        <v>0</v>
      </c>
      <c r="H6116" s="1407">
        <v>0</v>
      </c>
      <c r="I6116" s="164">
        <v>0</v>
      </c>
      <c r="J6116" s="165">
        <v>0</v>
      </c>
      <c r="K6116" s="1407">
        <v>0</v>
      </c>
      <c r="L6116" s="314">
        <f t="shared" si="1431"/>
        <v>0</v>
      </c>
      <c r="M6116" s="12" t="str">
        <f t="shared" si="1424"/>
        <v/>
      </c>
      <c r="N6116" s="13"/>
    </row>
    <row r="6117" spans="1:14" hidden="1">
      <c r="A6117" s="23">
        <v>60</v>
      </c>
      <c r="B6117" s="278"/>
      <c r="C6117" s="318">
        <v>1020</v>
      </c>
      <c r="D6117" s="319" t="s">
        <v>201</v>
      </c>
      <c r="E6117" s="320">
        <f t="shared" si="1430"/>
        <v>0</v>
      </c>
      <c r="F6117" s="450">
        <v>0</v>
      </c>
      <c r="G6117" s="451">
        <v>0</v>
      </c>
      <c r="H6117" s="1416">
        <v>0</v>
      </c>
      <c r="I6117" s="450">
        <v>0</v>
      </c>
      <c r="J6117" s="451">
        <v>0</v>
      </c>
      <c r="K6117" s="1416">
        <v>0</v>
      </c>
      <c r="L6117" s="320">
        <f t="shared" si="1431"/>
        <v>0</v>
      </c>
      <c r="M6117" s="12" t="str">
        <f t="shared" si="1424"/>
        <v/>
      </c>
      <c r="N6117" s="13"/>
    </row>
    <row r="6118" spans="1:14" hidden="1">
      <c r="A6118" s="22">
        <v>65</v>
      </c>
      <c r="B6118" s="292"/>
      <c r="C6118" s="324">
        <v>1030</v>
      </c>
      <c r="D6118" s="325" t="s">
        <v>202</v>
      </c>
      <c r="E6118" s="326">
        <f t="shared" si="1430"/>
        <v>0</v>
      </c>
      <c r="F6118" s="445">
        <v>0</v>
      </c>
      <c r="G6118" s="446">
        <v>0</v>
      </c>
      <c r="H6118" s="1413">
        <v>0</v>
      </c>
      <c r="I6118" s="445">
        <v>0</v>
      </c>
      <c r="J6118" s="446">
        <v>0</v>
      </c>
      <c r="K6118" s="1413">
        <v>0</v>
      </c>
      <c r="L6118" s="326">
        <f t="shared" si="1431"/>
        <v>0</v>
      </c>
      <c r="M6118" s="12" t="str">
        <f t="shared" si="1424"/>
        <v/>
      </c>
      <c r="N6118" s="13"/>
    </row>
    <row r="6119" spans="1:14" hidden="1">
      <c r="A6119" s="23">
        <v>70</v>
      </c>
      <c r="B6119" s="292"/>
      <c r="C6119" s="318">
        <v>1051</v>
      </c>
      <c r="D6119" s="331" t="s">
        <v>203</v>
      </c>
      <c r="E6119" s="320">
        <f t="shared" si="1430"/>
        <v>0</v>
      </c>
      <c r="F6119" s="450">
        <v>0</v>
      </c>
      <c r="G6119" s="451">
        <v>0</v>
      </c>
      <c r="H6119" s="1416">
        <v>0</v>
      </c>
      <c r="I6119" s="450">
        <v>0</v>
      </c>
      <c r="J6119" s="451">
        <v>0</v>
      </c>
      <c r="K6119" s="1416">
        <v>0</v>
      </c>
      <c r="L6119" s="320">
        <f t="shared" si="1431"/>
        <v>0</v>
      </c>
      <c r="M6119" s="12" t="str">
        <f t="shared" si="1424"/>
        <v/>
      </c>
      <c r="N6119" s="13"/>
    </row>
    <row r="6120" spans="1:14" hidden="1">
      <c r="A6120" s="23">
        <v>75</v>
      </c>
      <c r="B6120" s="292"/>
      <c r="C6120" s="293">
        <v>1052</v>
      </c>
      <c r="D6120" s="294" t="s">
        <v>204</v>
      </c>
      <c r="E6120" s="295">
        <f t="shared" si="1430"/>
        <v>0</v>
      </c>
      <c r="F6120" s="158">
        <v>0</v>
      </c>
      <c r="G6120" s="159"/>
      <c r="H6120" s="1408"/>
      <c r="I6120" s="158">
        <v>0</v>
      </c>
      <c r="J6120" s="159"/>
      <c r="K6120" s="1408"/>
      <c r="L6120" s="295">
        <f t="shared" si="1431"/>
        <v>0</v>
      </c>
      <c r="M6120" s="12" t="str">
        <f t="shared" si="1424"/>
        <v/>
      </c>
      <c r="N6120" s="13"/>
    </row>
    <row r="6121" spans="1:14" hidden="1">
      <c r="A6121" s="23">
        <v>80</v>
      </c>
      <c r="B6121" s="292"/>
      <c r="C6121" s="324">
        <v>1053</v>
      </c>
      <c r="D6121" s="325" t="s">
        <v>858</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v>0</v>
      </c>
      <c r="G6122" s="451">
        <v>0</v>
      </c>
      <c r="H6122" s="1416">
        <v>0</v>
      </c>
      <c r="I6122" s="450">
        <v>0</v>
      </c>
      <c r="J6122" s="451">
        <v>0</v>
      </c>
      <c r="K6122" s="1416">
        <v>0</v>
      </c>
      <c r="L6122" s="320">
        <f t="shared" si="1431"/>
        <v>0</v>
      </c>
      <c r="M6122" s="12" t="str">
        <f t="shared" si="1424"/>
        <v/>
      </c>
      <c r="N6122" s="13"/>
    </row>
    <row r="6123" spans="1:14" hidden="1">
      <c r="A6123" s="23">
        <v>85</v>
      </c>
      <c r="B6123" s="292"/>
      <c r="C6123" s="324">
        <v>1063</v>
      </c>
      <c r="D6123" s="332" t="s">
        <v>786</v>
      </c>
      <c r="E6123" s="326">
        <f t="shared" si="1430"/>
        <v>0</v>
      </c>
      <c r="F6123" s="445">
        <v>0</v>
      </c>
      <c r="G6123" s="446">
        <v>0</v>
      </c>
      <c r="H6123" s="1413">
        <v>0</v>
      </c>
      <c r="I6123" s="445">
        <v>0</v>
      </c>
      <c r="J6123" s="446">
        <v>0</v>
      </c>
      <c r="K6123" s="1413">
        <v>0</v>
      </c>
      <c r="L6123" s="326">
        <f t="shared" si="1431"/>
        <v>0</v>
      </c>
      <c r="M6123" s="12" t="str">
        <f t="shared" si="1424"/>
        <v/>
      </c>
      <c r="N6123" s="13"/>
    </row>
    <row r="6124" spans="1:14" hidden="1">
      <c r="A6124" s="23">
        <v>90</v>
      </c>
      <c r="B6124" s="292"/>
      <c r="C6124" s="333">
        <v>1069</v>
      </c>
      <c r="D6124" s="334" t="s">
        <v>206</v>
      </c>
      <c r="E6124" s="335">
        <f t="shared" si="1430"/>
        <v>0</v>
      </c>
      <c r="F6124" s="589">
        <v>0</v>
      </c>
      <c r="G6124" s="590">
        <v>0</v>
      </c>
      <c r="H6124" s="1415">
        <v>0</v>
      </c>
      <c r="I6124" s="589">
        <v>0</v>
      </c>
      <c r="J6124" s="590">
        <v>0</v>
      </c>
      <c r="K6124" s="1415">
        <v>0</v>
      </c>
      <c r="L6124" s="335">
        <f t="shared" si="1431"/>
        <v>0</v>
      </c>
      <c r="M6124" s="12" t="str">
        <f t="shared" si="1424"/>
        <v/>
      </c>
      <c r="N6124" s="13"/>
    </row>
    <row r="6125" spans="1:14" hidden="1">
      <c r="A6125" s="23">
        <v>90</v>
      </c>
      <c r="B6125" s="278"/>
      <c r="C6125" s="318">
        <v>1091</v>
      </c>
      <c r="D6125" s="331" t="s">
        <v>894</v>
      </c>
      <c r="E6125" s="320">
        <f t="shared" si="1430"/>
        <v>0</v>
      </c>
      <c r="F6125" s="450">
        <v>0</v>
      </c>
      <c r="G6125" s="451">
        <v>0</v>
      </c>
      <c r="H6125" s="1416">
        <v>0</v>
      </c>
      <c r="I6125" s="450">
        <v>0</v>
      </c>
      <c r="J6125" s="451">
        <v>0</v>
      </c>
      <c r="K6125" s="1416">
        <v>0</v>
      </c>
      <c r="L6125" s="320">
        <f t="shared" si="1431"/>
        <v>0</v>
      </c>
      <c r="M6125" s="12" t="str">
        <f t="shared" si="1424"/>
        <v/>
      </c>
      <c r="N6125" s="13"/>
    </row>
    <row r="6126" spans="1:14" hidden="1">
      <c r="A6126" s="22">
        <v>115</v>
      </c>
      <c r="B6126" s="292"/>
      <c r="C6126" s="293">
        <v>1092</v>
      </c>
      <c r="D6126" s="294" t="s">
        <v>298</v>
      </c>
      <c r="E6126" s="295">
        <f t="shared" si="1430"/>
        <v>0</v>
      </c>
      <c r="F6126" s="158">
        <v>0</v>
      </c>
      <c r="G6126" s="159">
        <v>0</v>
      </c>
      <c r="H6126" s="1408">
        <v>0</v>
      </c>
      <c r="I6126" s="158">
        <v>0</v>
      </c>
      <c r="J6126" s="159">
        <v>0</v>
      </c>
      <c r="K6126" s="1408">
        <v>0</v>
      </c>
      <c r="L6126" s="295">
        <f t="shared" si="1431"/>
        <v>0</v>
      </c>
      <c r="M6126" s="12" t="str">
        <f t="shared" si="1424"/>
        <v/>
      </c>
      <c r="N6126" s="13"/>
    </row>
    <row r="6127" spans="1:14" hidden="1">
      <c r="A6127" s="22">
        <v>125</v>
      </c>
      <c r="B6127" s="292"/>
      <c r="C6127" s="285">
        <v>1098</v>
      </c>
      <c r="D6127" s="339" t="s">
        <v>207</v>
      </c>
      <c r="E6127" s="287">
        <f t="shared" si="1430"/>
        <v>0</v>
      </c>
      <c r="F6127" s="173">
        <v>0</v>
      </c>
      <c r="G6127" s="174">
        <v>0</v>
      </c>
      <c r="H6127" s="1409">
        <v>0</v>
      </c>
      <c r="I6127" s="173">
        <v>0</v>
      </c>
      <c r="J6127" s="174">
        <v>0</v>
      </c>
      <c r="K6127" s="1409">
        <v>0</v>
      </c>
      <c r="L6127" s="287">
        <f t="shared" si="1431"/>
        <v>0</v>
      </c>
      <c r="M6127" s="12" t="str">
        <f t="shared" si="1424"/>
        <v/>
      </c>
      <c r="N6127" s="13"/>
    </row>
    <row r="6128" spans="1:14" hidden="1">
      <c r="A6128" s="23">
        <v>130</v>
      </c>
      <c r="B6128" s="272">
        <v>1900</v>
      </c>
      <c r="C6128" s="1845" t="s">
        <v>265</v>
      </c>
      <c r="D6128" s="1846"/>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895</v>
      </c>
      <c r="E6129" s="281">
        <f>F6129+G6129+H6129</f>
        <v>0</v>
      </c>
      <c r="F6129" s="152">
        <v>0</v>
      </c>
      <c r="G6129" s="153">
        <v>0</v>
      </c>
      <c r="H6129" s="1406">
        <v>0</v>
      </c>
      <c r="I6129" s="152">
        <v>0</v>
      </c>
      <c r="J6129" s="153">
        <v>0</v>
      </c>
      <c r="K6129" s="1406">
        <v>0</v>
      </c>
      <c r="L6129" s="281">
        <f>I6129+J6129+K6129</f>
        <v>0</v>
      </c>
      <c r="M6129" s="12" t="str">
        <f t="shared" si="1424"/>
        <v/>
      </c>
      <c r="N6129" s="13"/>
    </row>
    <row r="6130" spans="1:14" hidden="1">
      <c r="A6130" s="23">
        <v>140</v>
      </c>
      <c r="B6130" s="341"/>
      <c r="C6130" s="293">
        <v>1981</v>
      </c>
      <c r="D6130" s="342" t="s">
        <v>896</v>
      </c>
      <c r="E6130" s="295">
        <f>F6130+G6130+H6130</f>
        <v>0</v>
      </c>
      <c r="F6130" s="158">
        <v>0</v>
      </c>
      <c r="G6130" s="159">
        <v>0</v>
      </c>
      <c r="H6130" s="1408">
        <v>0</v>
      </c>
      <c r="I6130" s="158">
        <v>0</v>
      </c>
      <c r="J6130" s="159">
        <v>0</v>
      </c>
      <c r="K6130" s="1408">
        <v>0</v>
      </c>
      <c r="L6130" s="295">
        <f>I6130+J6130+K6130</f>
        <v>0</v>
      </c>
      <c r="M6130" s="12" t="str">
        <f t="shared" si="1424"/>
        <v/>
      </c>
      <c r="N6130" s="13"/>
    </row>
    <row r="6131" spans="1:14" hidden="1">
      <c r="A6131" s="23">
        <v>145</v>
      </c>
      <c r="B6131" s="292"/>
      <c r="C6131" s="285">
        <v>1991</v>
      </c>
      <c r="D6131" s="343" t="s">
        <v>897</v>
      </c>
      <c r="E6131" s="287">
        <f>F6131+G6131+H6131</f>
        <v>0</v>
      </c>
      <c r="F6131" s="173"/>
      <c r="G6131" s="174">
        <v>0</v>
      </c>
      <c r="H6131" s="1409">
        <v>0</v>
      </c>
      <c r="I6131" s="173"/>
      <c r="J6131" s="174">
        <v>0</v>
      </c>
      <c r="K6131" s="1409">
        <v>0</v>
      </c>
      <c r="L6131" s="287">
        <f>I6131+J6131+K6131</f>
        <v>0</v>
      </c>
      <c r="M6131" s="12" t="str">
        <f t="shared" si="1424"/>
        <v/>
      </c>
      <c r="N6131" s="13"/>
    </row>
    <row r="6132" spans="1:14" hidden="1">
      <c r="A6132" s="23">
        <v>150</v>
      </c>
      <c r="B6132" s="272">
        <v>2100</v>
      </c>
      <c r="C6132" s="1845" t="s">
        <v>707</v>
      </c>
      <c r="D6132" s="1846"/>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v>0</v>
      </c>
      <c r="G6133" s="153">
        <v>0</v>
      </c>
      <c r="H6133" s="1406">
        <v>0</v>
      </c>
      <c r="I6133" s="152">
        <v>0</v>
      </c>
      <c r="J6133" s="153">
        <v>0</v>
      </c>
      <c r="K6133" s="1406">
        <v>0</v>
      </c>
      <c r="L6133" s="281">
        <f>I6133+J6133+K6133</f>
        <v>0</v>
      </c>
      <c r="M6133" s="12" t="str">
        <f t="shared" si="1424"/>
        <v/>
      </c>
      <c r="N6133" s="13"/>
    </row>
    <row r="6134" spans="1:14" hidden="1">
      <c r="A6134" s="23">
        <v>160</v>
      </c>
      <c r="B6134" s="341"/>
      <c r="C6134" s="293">
        <v>2120</v>
      </c>
      <c r="D6134" s="300" t="s">
        <v>209</v>
      </c>
      <c r="E6134" s="295">
        <f>F6134+G6134+H6134</f>
        <v>0</v>
      </c>
      <c r="F6134" s="158">
        <v>0</v>
      </c>
      <c r="G6134" s="159">
        <v>0</v>
      </c>
      <c r="H6134" s="1408">
        <v>0</v>
      </c>
      <c r="I6134" s="158">
        <v>0</v>
      </c>
      <c r="J6134" s="159">
        <v>0</v>
      </c>
      <c r="K6134" s="1408">
        <v>0</v>
      </c>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v>0</v>
      </c>
      <c r="G6137" s="174">
        <v>0</v>
      </c>
      <c r="H6137" s="1409">
        <v>0</v>
      </c>
      <c r="I6137" s="173">
        <v>0</v>
      </c>
      <c r="J6137" s="174">
        <v>0</v>
      </c>
      <c r="K6137" s="1409">
        <v>0</v>
      </c>
      <c r="L6137" s="287">
        <f>I6137+J6137+K6137</f>
        <v>0</v>
      </c>
      <c r="M6137" s="12" t="str">
        <f t="shared" si="1424"/>
        <v/>
      </c>
      <c r="N6137" s="13"/>
    </row>
    <row r="6138" spans="1:14" hidden="1">
      <c r="A6138" s="23">
        <v>185</v>
      </c>
      <c r="B6138" s="272">
        <v>2200</v>
      </c>
      <c r="C6138" s="1845" t="s">
        <v>213</v>
      </c>
      <c r="D6138" s="1846"/>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299</v>
      </c>
      <c r="E6139" s="281">
        <f>F6139+G6139+H6139</f>
        <v>0</v>
      </c>
      <c r="F6139" s="152">
        <v>0</v>
      </c>
      <c r="G6139" s="153">
        <v>0</v>
      </c>
      <c r="H6139" s="1406">
        <v>0</v>
      </c>
      <c r="I6139" s="152">
        <v>0</v>
      </c>
      <c r="J6139" s="153">
        <v>0</v>
      </c>
      <c r="K6139" s="1406">
        <v>0</v>
      </c>
      <c r="L6139" s="281">
        <f>I6139+J6139+K6139</f>
        <v>0</v>
      </c>
      <c r="M6139" s="12" t="str">
        <f t="shared" si="1424"/>
        <v/>
      </c>
      <c r="N6139" s="13"/>
    </row>
    <row r="6140" spans="1:14" hidden="1">
      <c r="A6140" s="23">
        <v>200</v>
      </c>
      <c r="B6140" s="292"/>
      <c r="C6140" s="285">
        <v>2224</v>
      </c>
      <c r="D6140" s="286" t="s">
        <v>214</v>
      </c>
      <c r="E6140" s="287">
        <f>F6140+G6140+H6140</f>
        <v>0</v>
      </c>
      <c r="F6140" s="173">
        <v>0</v>
      </c>
      <c r="G6140" s="174">
        <v>0</v>
      </c>
      <c r="H6140" s="1409">
        <v>0</v>
      </c>
      <c r="I6140" s="173">
        <v>0</v>
      </c>
      <c r="J6140" s="174">
        <v>0</v>
      </c>
      <c r="K6140" s="1409">
        <v>0</v>
      </c>
      <c r="L6140" s="287">
        <f>I6140+J6140+K6140</f>
        <v>0</v>
      </c>
      <c r="M6140" s="12" t="str">
        <f t="shared" si="1424"/>
        <v/>
      </c>
      <c r="N6140" s="13"/>
    </row>
    <row r="6141" spans="1:14" hidden="1">
      <c r="A6141" s="23">
        <v>200</v>
      </c>
      <c r="B6141" s="272">
        <v>2500</v>
      </c>
      <c r="C6141" s="1845" t="s">
        <v>215</v>
      </c>
      <c r="D6141" s="1846"/>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849" t="s">
        <v>216</v>
      </c>
      <c r="D6142" s="1850"/>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849" t="s">
        <v>217</v>
      </c>
      <c r="D6143" s="1850"/>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849" t="s">
        <v>1643</v>
      </c>
      <c r="D6144" s="1850"/>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2078</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2079</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2080</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845" t="s">
        <v>218</v>
      </c>
      <c r="D6148" s="1846"/>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1935</v>
      </c>
      <c r="E6149" s="281">
        <f>F6149+G6149+H6149</f>
        <v>0</v>
      </c>
      <c r="F6149" s="152">
        <v>0</v>
      </c>
      <c r="G6149" s="153"/>
      <c r="H6149" s="1406"/>
      <c r="I6149" s="152">
        <v>0</v>
      </c>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1954</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v>0</v>
      </c>
      <c r="J6155" s="451">
        <v>0</v>
      </c>
      <c r="K6155" s="1416">
        <v>0</v>
      </c>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1985</v>
      </c>
      <c r="D6157" s="1759"/>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701</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2081</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1996</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845" t="s">
        <v>227</v>
      </c>
      <c r="D6163" s="1846"/>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845" t="s">
        <v>228</v>
      </c>
      <c r="D6164" s="1846"/>
      <c r="E6164" s="310">
        <f t="shared" si="1441"/>
        <v>0</v>
      </c>
      <c r="F6164" s="1410">
        <v>0</v>
      </c>
      <c r="G6164" s="1411">
        <v>0</v>
      </c>
      <c r="H6164" s="1412">
        <v>0</v>
      </c>
      <c r="I6164" s="1410">
        <v>0</v>
      </c>
      <c r="J6164" s="1411">
        <v>0</v>
      </c>
      <c r="K6164" s="1412">
        <v>0</v>
      </c>
      <c r="L6164" s="310">
        <f t="shared" si="1442"/>
        <v>0</v>
      </c>
      <c r="M6164" s="12" t="str">
        <f t="shared" si="1440"/>
        <v/>
      </c>
      <c r="N6164" s="13"/>
    </row>
    <row r="6165" spans="1:14" hidden="1">
      <c r="A6165" s="22">
        <v>350</v>
      </c>
      <c r="B6165" s="272">
        <v>4100</v>
      </c>
      <c r="C6165" s="1845" t="s">
        <v>229</v>
      </c>
      <c r="D6165" s="1846"/>
      <c r="E6165" s="310">
        <f t="shared" si="1441"/>
        <v>0</v>
      </c>
      <c r="F6165" s="1459">
        <v>0</v>
      </c>
      <c r="G6165" s="1459">
        <v>0</v>
      </c>
      <c r="H6165" s="1460">
        <v>0</v>
      </c>
      <c r="I6165" s="1606">
        <v>0</v>
      </c>
      <c r="J6165" s="1459">
        <v>0</v>
      </c>
      <c r="K6165" s="1459">
        <v>0</v>
      </c>
      <c r="L6165" s="310">
        <f t="shared" si="1442"/>
        <v>0</v>
      </c>
      <c r="M6165" s="12" t="str">
        <f t="shared" si="1440"/>
        <v/>
      </c>
      <c r="N6165" s="13"/>
    </row>
    <row r="6166" spans="1:14" hidden="1">
      <c r="A6166" s="23">
        <v>355</v>
      </c>
      <c r="B6166" s="272">
        <v>4200</v>
      </c>
      <c r="C6166" s="1845" t="s">
        <v>230</v>
      </c>
      <c r="D6166" s="1846"/>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v>0</v>
      </c>
      <c r="G6169" s="159">
        <v>0</v>
      </c>
      <c r="H6169" s="1408">
        <v>0</v>
      </c>
      <c r="I6169" s="158">
        <v>0</v>
      </c>
      <c r="J6169" s="159">
        <v>0</v>
      </c>
      <c r="K6169" s="1408">
        <v>0</v>
      </c>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v>0</v>
      </c>
      <c r="G6172" s="174">
        <v>0</v>
      </c>
      <c r="H6172" s="1409">
        <v>0</v>
      </c>
      <c r="I6172" s="173">
        <v>0</v>
      </c>
      <c r="J6172" s="174">
        <v>0</v>
      </c>
      <c r="K6172" s="1409">
        <v>0</v>
      </c>
      <c r="L6172" s="287">
        <f t="shared" si="1445"/>
        <v>0</v>
      </c>
      <c r="M6172" s="12" t="str">
        <f t="shared" si="1440"/>
        <v/>
      </c>
      <c r="N6172" s="13"/>
    </row>
    <row r="6173" spans="1:14" hidden="1">
      <c r="A6173" s="23">
        <v>395</v>
      </c>
      <c r="B6173" s="272">
        <v>4300</v>
      </c>
      <c r="C6173" s="1845" t="s">
        <v>1644</v>
      </c>
      <c r="D6173" s="1846"/>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v>0</v>
      </c>
      <c r="G6174" s="153">
        <v>0</v>
      </c>
      <c r="H6174" s="1406">
        <v>0</v>
      </c>
      <c r="I6174" s="152">
        <v>0</v>
      </c>
      <c r="J6174" s="153">
        <v>0</v>
      </c>
      <c r="K6174" s="1406">
        <v>0</v>
      </c>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845" t="s">
        <v>1641</v>
      </c>
      <c r="D6177" s="1846"/>
      <c r="E6177" s="310">
        <f t="shared" si="1447"/>
        <v>0</v>
      </c>
      <c r="F6177" s="1410">
        <v>0</v>
      </c>
      <c r="G6177" s="1411">
        <v>0</v>
      </c>
      <c r="H6177" s="1412">
        <v>0</v>
      </c>
      <c r="I6177" s="1410">
        <v>0</v>
      </c>
      <c r="J6177" s="1411">
        <v>0</v>
      </c>
      <c r="K6177" s="1412">
        <v>0</v>
      </c>
      <c r="L6177" s="310">
        <f t="shared" si="1448"/>
        <v>0</v>
      </c>
      <c r="M6177" s="12" t="str">
        <f t="shared" si="1440"/>
        <v/>
      </c>
      <c r="N6177" s="13"/>
    </row>
    <row r="6178" spans="1:14" hidden="1">
      <c r="A6178" s="14">
        <v>401</v>
      </c>
      <c r="B6178" s="272">
        <v>4500</v>
      </c>
      <c r="C6178" s="1845" t="s">
        <v>1642</v>
      </c>
      <c r="D6178" s="1846"/>
      <c r="E6178" s="310">
        <f t="shared" si="1447"/>
        <v>0</v>
      </c>
      <c r="F6178" s="1410">
        <v>0</v>
      </c>
      <c r="G6178" s="1411">
        <v>0</v>
      </c>
      <c r="H6178" s="1412">
        <v>0</v>
      </c>
      <c r="I6178" s="1410">
        <v>0</v>
      </c>
      <c r="J6178" s="1411">
        <v>0</v>
      </c>
      <c r="K6178" s="1412">
        <v>0</v>
      </c>
      <c r="L6178" s="310">
        <f t="shared" si="1448"/>
        <v>0</v>
      </c>
      <c r="M6178" s="12" t="str">
        <f t="shared" si="1440"/>
        <v/>
      </c>
      <c r="N6178" s="13"/>
    </row>
    <row r="6179" spans="1:14" hidden="1">
      <c r="A6179" s="40">
        <v>404</v>
      </c>
      <c r="B6179" s="272">
        <v>4600</v>
      </c>
      <c r="C6179" s="1849" t="s">
        <v>240</v>
      </c>
      <c r="D6179" s="1850"/>
      <c r="E6179" s="310">
        <f t="shared" si="1447"/>
        <v>0</v>
      </c>
      <c r="F6179" s="1410">
        <v>0</v>
      </c>
      <c r="G6179" s="1411">
        <v>0</v>
      </c>
      <c r="H6179" s="1412">
        <v>0</v>
      </c>
      <c r="I6179" s="1410">
        <v>0</v>
      </c>
      <c r="J6179" s="1411">
        <v>0</v>
      </c>
      <c r="K6179" s="1412">
        <v>0</v>
      </c>
      <c r="L6179" s="310">
        <f t="shared" si="1448"/>
        <v>0</v>
      </c>
      <c r="M6179" s="12" t="str">
        <f t="shared" si="1440"/>
        <v/>
      </c>
      <c r="N6179" s="13"/>
    </row>
    <row r="6180" spans="1:14" hidden="1">
      <c r="A6180" s="40">
        <v>404</v>
      </c>
      <c r="B6180" s="272">
        <v>4900</v>
      </c>
      <c r="C6180" s="1845" t="s">
        <v>266</v>
      </c>
      <c r="D6180" s="1846"/>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267</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268</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843" t="s">
        <v>241</v>
      </c>
      <c r="D6183" s="1844"/>
      <c r="E6183" s="310">
        <f>F6183+G6183+H6183</f>
        <v>0</v>
      </c>
      <c r="F6183" s="1410">
        <v>0</v>
      </c>
      <c r="G6183" s="1411">
        <v>0</v>
      </c>
      <c r="H6183" s="1412">
        <v>0</v>
      </c>
      <c r="I6183" s="1410">
        <v>0</v>
      </c>
      <c r="J6183" s="1411">
        <v>0</v>
      </c>
      <c r="K6183" s="1412">
        <v>0</v>
      </c>
      <c r="L6183" s="310">
        <f>I6183+J6183+K6183</f>
        <v>0</v>
      </c>
      <c r="M6183" s="12" t="str">
        <f t="shared" si="1440"/>
        <v/>
      </c>
      <c r="N6183" s="13"/>
    </row>
    <row r="6184" spans="1:14" hidden="1">
      <c r="A6184" s="23">
        <v>500</v>
      </c>
      <c r="B6184" s="365">
        <v>5200</v>
      </c>
      <c r="C6184" s="1843" t="s">
        <v>242</v>
      </c>
      <c r="D6184" s="1844"/>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v>0</v>
      </c>
      <c r="G6185" s="153">
        <v>0</v>
      </c>
      <c r="H6185" s="1406">
        <v>0</v>
      </c>
      <c r="I6185" s="152">
        <v>0</v>
      </c>
      <c r="J6185" s="153">
        <v>0</v>
      </c>
      <c r="K6185" s="1406">
        <v>0</v>
      </c>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v>0</v>
      </c>
      <c r="G6186" s="159">
        <v>0</v>
      </c>
      <c r="H6186" s="1408">
        <v>0</v>
      </c>
      <c r="I6186" s="158">
        <v>0</v>
      </c>
      <c r="J6186" s="159">
        <v>0</v>
      </c>
      <c r="K6186" s="1408">
        <v>0</v>
      </c>
      <c r="L6186" s="295">
        <f t="shared" si="1452"/>
        <v>0</v>
      </c>
      <c r="M6186" s="12" t="str">
        <f t="shared" si="1440"/>
        <v/>
      </c>
      <c r="N6186" s="13"/>
    </row>
    <row r="6187" spans="1:14" hidden="1">
      <c r="A6187" s="23">
        <v>515</v>
      </c>
      <c r="B6187" s="366"/>
      <c r="C6187" s="369">
        <v>5203</v>
      </c>
      <c r="D6187" s="370" t="s">
        <v>608</v>
      </c>
      <c r="E6187" s="295">
        <f t="shared" si="1451"/>
        <v>0</v>
      </c>
      <c r="F6187" s="158">
        <v>0</v>
      </c>
      <c r="G6187" s="159">
        <v>0</v>
      </c>
      <c r="H6187" s="1408">
        <v>0</v>
      </c>
      <c r="I6187" s="158">
        <v>0</v>
      </c>
      <c r="J6187" s="159">
        <v>0</v>
      </c>
      <c r="K6187" s="1408">
        <v>0</v>
      </c>
      <c r="L6187" s="295">
        <f t="shared" si="1452"/>
        <v>0</v>
      </c>
      <c r="M6187" s="12" t="str">
        <f t="shared" si="1440"/>
        <v/>
      </c>
      <c r="N6187" s="13"/>
    </row>
    <row r="6188" spans="1:14" hidden="1">
      <c r="A6188" s="23">
        <v>520</v>
      </c>
      <c r="B6188" s="366"/>
      <c r="C6188" s="369">
        <v>5204</v>
      </c>
      <c r="D6188" s="370" t="s">
        <v>609</v>
      </c>
      <c r="E6188" s="295">
        <f t="shared" si="1451"/>
        <v>0</v>
      </c>
      <c r="F6188" s="158">
        <v>0</v>
      </c>
      <c r="G6188" s="159">
        <v>0</v>
      </c>
      <c r="H6188" s="1408">
        <v>0</v>
      </c>
      <c r="I6188" s="158">
        <v>0</v>
      </c>
      <c r="J6188" s="159">
        <v>0</v>
      </c>
      <c r="K6188" s="1408">
        <v>0</v>
      </c>
      <c r="L6188" s="295">
        <f t="shared" si="1452"/>
        <v>0</v>
      </c>
      <c r="M6188" s="12" t="str">
        <f t="shared" si="1440"/>
        <v/>
      </c>
      <c r="N6188" s="13"/>
    </row>
    <row r="6189" spans="1:14" hidden="1">
      <c r="A6189" s="23">
        <v>525</v>
      </c>
      <c r="B6189" s="366"/>
      <c r="C6189" s="369">
        <v>5205</v>
      </c>
      <c r="D6189" s="370" t="s">
        <v>610</v>
      </c>
      <c r="E6189" s="295">
        <f t="shared" si="1451"/>
        <v>0</v>
      </c>
      <c r="F6189" s="158">
        <v>0</v>
      </c>
      <c r="G6189" s="159">
        <v>0</v>
      </c>
      <c r="H6189" s="1408">
        <v>0</v>
      </c>
      <c r="I6189" s="158">
        <v>0</v>
      </c>
      <c r="J6189" s="159">
        <v>0</v>
      </c>
      <c r="K6189" s="1408">
        <v>0</v>
      </c>
      <c r="L6189" s="295">
        <f t="shared" si="1452"/>
        <v>0</v>
      </c>
      <c r="M6189" s="12" t="str">
        <f t="shared" si="1440"/>
        <v/>
      </c>
      <c r="N6189" s="13"/>
    </row>
    <row r="6190" spans="1:14" hidden="1">
      <c r="A6190" s="22">
        <v>635</v>
      </c>
      <c r="B6190" s="366"/>
      <c r="C6190" s="369">
        <v>5206</v>
      </c>
      <c r="D6190" s="370" t="s">
        <v>611</v>
      </c>
      <c r="E6190" s="295">
        <f t="shared" si="1451"/>
        <v>0</v>
      </c>
      <c r="F6190" s="158">
        <v>0</v>
      </c>
      <c r="G6190" s="159">
        <v>0</v>
      </c>
      <c r="H6190" s="1408">
        <v>0</v>
      </c>
      <c r="I6190" s="158">
        <v>0</v>
      </c>
      <c r="J6190" s="159">
        <v>0</v>
      </c>
      <c r="K6190" s="1408">
        <v>0</v>
      </c>
      <c r="L6190" s="295">
        <f t="shared" si="1452"/>
        <v>0</v>
      </c>
      <c r="M6190" s="12" t="str">
        <f t="shared" si="1440"/>
        <v/>
      </c>
      <c r="N6190" s="13"/>
    </row>
    <row r="6191" spans="1:14" hidden="1">
      <c r="A6191" s="23">
        <v>640</v>
      </c>
      <c r="B6191" s="366"/>
      <c r="C6191" s="371">
        <v>5219</v>
      </c>
      <c r="D6191" s="372" t="s">
        <v>612</v>
      </c>
      <c r="E6191" s="287">
        <f t="shared" si="1451"/>
        <v>0</v>
      </c>
      <c r="F6191" s="173">
        <v>0</v>
      </c>
      <c r="G6191" s="174">
        <v>0</v>
      </c>
      <c r="H6191" s="1409">
        <v>0</v>
      </c>
      <c r="I6191" s="173">
        <v>0</v>
      </c>
      <c r="J6191" s="174">
        <v>0</v>
      </c>
      <c r="K6191" s="1409">
        <v>0</v>
      </c>
      <c r="L6191" s="287">
        <f t="shared" si="1452"/>
        <v>0</v>
      </c>
      <c r="M6191" s="12" t="str">
        <f t="shared" si="1440"/>
        <v/>
      </c>
      <c r="N6191" s="13"/>
    </row>
    <row r="6192" spans="1:14" hidden="1">
      <c r="A6192" s="23">
        <v>645</v>
      </c>
      <c r="B6192" s="365">
        <v>5300</v>
      </c>
      <c r="C6192" s="1843" t="s">
        <v>613</v>
      </c>
      <c r="D6192" s="1844"/>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300</v>
      </c>
      <c r="E6193" s="281">
        <f>F6193+G6193+H6193</f>
        <v>0</v>
      </c>
      <c r="F6193" s="152">
        <v>0</v>
      </c>
      <c r="G6193" s="153">
        <v>0</v>
      </c>
      <c r="H6193" s="1406">
        <v>0</v>
      </c>
      <c r="I6193" s="152">
        <v>0</v>
      </c>
      <c r="J6193" s="153">
        <v>0</v>
      </c>
      <c r="K6193" s="1406">
        <v>0</v>
      </c>
      <c r="L6193" s="281">
        <f>I6193+J6193+K6193</f>
        <v>0</v>
      </c>
      <c r="M6193" s="12" t="str">
        <f t="shared" si="1440"/>
        <v/>
      </c>
      <c r="N6193" s="13"/>
    </row>
    <row r="6194" spans="1:14" hidden="1">
      <c r="A6194" s="22">
        <v>655</v>
      </c>
      <c r="B6194" s="366"/>
      <c r="C6194" s="371">
        <v>5309</v>
      </c>
      <c r="D6194" s="372" t="s">
        <v>614</v>
      </c>
      <c r="E6194" s="287">
        <f>F6194+G6194+H6194</f>
        <v>0</v>
      </c>
      <c r="F6194" s="173">
        <v>0</v>
      </c>
      <c r="G6194" s="174">
        <v>0</v>
      </c>
      <c r="H6194" s="1409">
        <v>0</v>
      </c>
      <c r="I6194" s="173">
        <v>0</v>
      </c>
      <c r="J6194" s="174">
        <v>0</v>
      </c>
      <c r="K6194" s="1409">
        <v>0</v>
      </c>
      <c r="L6194" s="287">
        <f>I6194+J6194+K6194</f>
        <v>0</v>
      </c>
      <c r="M6194" s="12" t="str">
        <f t="shared" si="1440"/>
        <v/>
      </c>
      <c r="N6194" s="13"/>
    </row>
    <row r="6195" spans="1:14" hidden="1">
      <c r="A6195" s="22">
        <v>665</v>
      </c>
      <c r="B6195" s="365">
        <v>5400</v>
      </c>
      <c r="C6195" s="1843" t="s">
        <v>671</v>
      </c>
      <c r="D6195" s="1844"/>
      <c r="E6195" s="310">
        <f>F6195+G6195+H6195</f>
        <v>0</v>
      </c>
      <c r="F6195" s="1410"/>
      <c r="G6195" s="1411">
        <v>0</v>
      </c>
      <c r="H6195" s="1412">
        <v>0</v>
      </c>
      <c r="I6195" s="1410">
        <v>0</v>
      </c>
      <c r="J6195" s="1411"/>
      <c r="K6195" s="1412">
        <v>0</v>
      </c>
      <c r="L6195" s="310">
        <f>I6195+J6195+K6195</f>
        <v>0</v>
      </c>
      <c r="M6195" s="12" t="str">
        <f t="shared" si="1440"/>
        <v/>
      </c>
      <c r="N6195" s="13"/>
    </row>
    <row r="6196" spans="1:14" hidden="1">
      <c r="A6196" s="22">
        <v>675</v>
      </c>
      <c r="B6196" s="272">
        <v>5500</v>
      </c>
      <c r="C6196" s="1845" t="s">
        <v>672</v>
      </c>
      <c r="D6196" s="1846"/>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673</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674</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675</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676</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847" t="s">
        <v>898</v>
      </c>
      <c r="D6201" s="1848"/>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677</v>
      </c>
      <c r="E6202" s="281">
        <f>F6202+G6202+H6202</f>
        <v>0</v>
      </c>
      <c r="F6202" s="1459">
        <v>0</v>
      </c>
      <c r="G6202" s="1459">
        <v>0</v>
      </c>
      <c r="H6202" s="1460">
        <v>0</v>
      </c>
      <c r="I6202" s="1606">
        <v>0</v>
      </c>
      <c r="J6202" s="1459">
        <v>0</v>
      </c>
      <c r="K6202" s="1459">
        <v>0</v>
      </c>
      <c r="L6202" s="281">
        <f>I6202+J6202+K6202</f>
        <v>0</v>
      </c>
      <c r="M6202" s="12" t="str">
        <f t="shared" si="1440"/>
        <v/>
      </c>
      <c r="N6202" s="13"/>
    </row>
    <row r="6203" spans="1:14" hidden="1">
      <c r="A6203" s="23">
        <v>720</v>
      </c>
      <c r="B6203" s="366"/>
      <c r="C6203" s="373">
        <v>5702</v>
      </c>
      <c r="D6203" s="374" t="s">
        <v>678</v>
      </c>
      <c r="E6203" s="314">
        <f>F6203+G6203+H6203</f>
        <v>0</v>
      </c>
      <c r="F6203" s="1459">
        <v>0</v>
      </c>
      <c r="G6203" s="1459">
        <v>0</v>
      </c>
      <c r="H6203" s="1460">
        <v>0</v>
      </c>
      <c r="I6203" s="1606">
        <v>0</v>
      </c>
      <c r="J6203" s="1459">
        <v>0</v>
      </c>
      <c r="K6203" s="1459">
        <v>0</v>
      </c>
      <c r="L6203" s="314">
        <f>I6203+J6203+K6203</f>
        <v>0</v>
      </c>
      <c r="M6203" s="12" t="str">
        <f t="shared" si="1440"/>
        <v/>
      </c>
      <c r="N6203" s="13"/>
    </row>
    <row r="6204" spans="1:14" hidden="1">
      <c r="A6204" s="23">
        <v>725</v>
      </c>
      <c r="B6204" s="292"/>
      <c r="C6204" s="375">
        <v>4071</v>
      </c>
      <c r="D6204" s="376" t="s">
        <v>679</v>
      </c>
      <c r="E6204" s="377">
        <f>F6204+G6204+H6204</f>
        <v>0</v>
      </c>
      <c r="F6204" s="1459">
        <v>0</v>
      </c>
      <c r="G6204" s="1459">
        <v>0</v>
      </c>
      <c r="H6204" s="1460">
        <v>0</v>
      </c>
      <c r="I6204" s="1606">
        <v>0</v>
      </c>
      <c r="J6204" s="1459">
        <v>0</v>
      </c>
      <c r="K6204" s="1459">
        <v>0</v>
      </c>
      <c r="L6204" s="377">
        <f>I6204+J6204+K6204</f>
        <v>0</v>
      </c>
      <c r="M6204" s="12" t="str">
        <f t="shared" si="1440"/>
        <v/>
      </c>
      <c r="N6204" s="13"/>
    </row>
    <row r="6205" spans="1:14" hidden="1">
      <c r="A6205" s="23">
        <v>730</v>
      </c>
      <c r="B6205" s="571"/>
      <c r="C6205" s="1841" t="s">
        <v>680</v>
      </c>
      <c r="D6205" s="1842"/>
      <c r="E6205" s="1426"/>
      <c r="F6205" s="1426"/>
      <c r="G6205" s="1426"/>
      <c r="H6205" s="1426"/>
      <c r="I6205" s="1426"/>
      <c r="J6205" s="1426"/>
      <c r="K6205" s="1426"/>
      <c r="L6205" s="1427"/>
      <c r="M6205" s="12" t="str">
        <f t="shared" si="1440"/>
        <v/>
      </c>
      <c r="N6205" s="13"/>
    </row>
    <row r="6206" spans="1:14" hidden="1">
      <c r="A6206" s="23">
        <v>735</v>
      </c>
      <c r="B6206" s="381">
        <v>98</v>
      </c>
      <c r="C6206" s="1841" t="s">
        <v>680</v>
      </c>
      <c r="D6206" s="1842"/>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6</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726</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652" t="str">
        <f t="shared" si="1440"/>
        <v/>
      </c>
      <c r="N6210" s="65"/>
    </row>
    <row r="6211" spans="1:14" ht="18.75" hidden="1">
      <c r="A6211" s="23">
        <v>760</v>
      </c>
      <c r="B6211" s="79" t="s">
        <v>120</v>
      </c>
      <c r="C6211" s="1"/>
      <c r="L6211" s="6"/>
      <c r="M6211" s="1652"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652"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hidden="1">
      <c r="A6214" s="23">
        <v>780</v>
      </c>
      <c r="B6214" s="6"/>
      <c r="C6214" s="6"/>
      <c r="D6214" s="517"/>
      <c r="E6214" s="38"/>
      <c r="F6214" s="38"/>
      <c r="G6214" s="38"/>
      <c r="H6214" s="38"/>
      <c r="I6214" s="38"/>
      <c r="J6214" s="38"/>
      <c r="K6214" s="38"/>
      <c r="L6214" s="38"/>
      <c r="M6214" s="7" t="str">
        <f>(IF($E6350&lt;&gt;0,$M$2,IF($L6350&lt;&gt;0,$M$2,"")))</f>
        <v/>
      </c>
    </row>
    <row r="6215" spans="1:14" hidden="1">
      <c r="A6215" s="23">
        <v>785</v>
      </c>
      <c r="B6215" s="6"/>
      <c r="C6215" s="1353"/>
      <c r="D6215" s="1354"/>
      <c r="E6215" s="38"/>
      <c r="F6215" s="38"/>
      <c r="G6215" s="38"/>
      <c r="H6215" s="38"/>
      <c r="I6215" s="38"/>
      <c r="J6215" s="38"/>
      <c r="K6215" s="38"/>
      <c r="L6215" s="38"/>
      <c r="M6215" s="7" t="str">
        <f>(IF($E6350&lt;&gt;0,$M$2,IF($L6350&lt;&gt;0,$M$2,"")))</f>
        <v/>
      </c>
    </row>
    <row r="6216" spans="1:14" hidden="1">
      <c r="A6216" s="23">
        <v>790</v>
      </c>
      <c r="B6216" s="1865" t="str">
        <f>$B$7</f>
        <v>ОТЧЕТНИ ДАННИ ПО ЕБК ЗА ИЗПЪЛНЕНИЕТО НА БЮДЖЕТА</v>
      </c>
      <c r="C6216" s="1866"/>
      <c r="D6216" s="1866"/>
      <c r="E6216" s="242"/>
      <c r="F6216" s="242"/>
      <c r="G6216" s="237"/>
      <c r="H6216" s="237"/>
      <c r="I6216" s="237"/>
      <c r="J6216" s="237"/>
      <c r="K6216" s="237"/>
      <c r="L6216" s="237"/>
      <c r="M6216" s="7" t="str">
        <f>(IF($E6350&lt;&gt;0,$M$2,IF($L6350&lt;&gt;0,$M$2,"")))</f>
        <v/>
      </c>
    </row>
    <row r="6217" spans="1:14" hidden="1">
      <c r="A6217" s="23">
        <v>795</v>
      </c>
      <c r="B6217" s="228"/>
      <c r="C6217" s="391"/>
      <c r="D6217" s="400"/>
      <c r="E6217" s="406" t="s">
        <v>457</v>
      </c>
      <c r="F6217" s="406" t="s">
        <v>819</v>
      </c>
      <c r="G6217" s="237"/>
      <c r="H6217" s="1350" t="s">
        <v>1234</v>
      </c>
      <c r="I6217" s="1351"/>
      <c r="J6217" s="1352"/>
      <c r="K6217" s="237"/>
      <c r="L6217" s="237"/>
      <c r="M6217" s="7" t="str">
        <f>(IF($E6350&lt;&gt;0,$M$2,IF($L6350&lt;&gt;0,$M$2,"")))</f>
        <v/>
      </c>
    </row>
    <row r="6218" spans="1:14" ht="18.75" hidden="1">
      <c r="A6218" s="22">
        <v>805</v>
      </c>
      <c r="B6218" s="1867" t="str">
        <f>$B$9</f>
        <v>ДГ Радост Каблешково</v>
      </c>
      <c r="C6218" s="1868"/>
      <c r="D6218" s="1869"/>
      <c r="E6218" s="115">
        <f>$E$9</f>
        <v>45658</v>
      </c>
      <c r="F6218" s="226">
        <f>$F$9</f>
        <v>45747</v>
      </c>
      <c r="G6218" s="237"/>
      <c r="H6218" s="237"/>
      <c r="I6218" s="237"/>
      <c r="J6218" s="237"/>
      <c r="K6218" s="237"/>
      <c r="L6218" s="237"/>
      <c r="M6218" s="7" t="str">
        <f>(IF($E6350&lt;&gt;0,$M$2,IF($L6350&lt;&gt;0,$M$2,"")))</f>
        <v/>
      </c>
    </row>
    <row r="6219" spans="1:14" hidden="1">
      <c r="A6219" s="23">
        <v>810</v>
      </c>
      <c r="B6219" s="227" t="str">
        <f>$B$10</f>
        <v>(наименование на разпоредителя с бюджет)</v>
      </c>
      <c r="C6219" s="228"/>
      <c r="D6219" s="229"/>
      <c r="E6219" s="237"/>
      <c r="F6219" s="237"/>
      <c r="G6219" s="237"/>
      <c r="H6219" s="237"/>
      <c r="I6219" s="237"/>
      <c r="J6219" s="237"/>
      <c r="K6219" s="237"/>
      <c r="L6219" s="237"/>
      <c r="M6219" s="7" t="str">
        <f>(IF($E6350&lt;&gt;0,$M$2,IF($L6350&lt;&gt;0,$M$2,"")))</f>
        <v/>
      </c>
    </row>
    <row r="6220" spans="1:14" hidden="1">
      <c r="A6220" s="23">
        <v>815</v>
      </c>
      <c r="B6220" s="227"/>
      <c r="C6220" s="228"/>
      <c r="D6220" s="229"/>
      <c r="E6220" s="237"/>
      <c r="F6220" s="237"/>
      <c r="G6220" s="237"/>
      <c r="H6220" s="237"/>
      <c r="I6220" s="237"/>
      <c r="J6220" s="237"/>
      <c r="K6220" s="237"/>
      <c r="L6220" s="237"/>
      <c r="M6220" s="7" t="str">
        <f>(IF($E6350&lt;&gt;0,$M$2,IF($L6350&lt;&gt;0,$M$2,"")))</f>
        <v/>
      </c>
    </row>
    <row r="6221" spans="1:14" ht="19.5" hidden="1">
      <c r="A6221" s="28">
        <v>525</v>
      </c>
      <c r="B6221" s="1870" t="str">
        <f>$B$12</f>
        <v>Поморие</v>
      </c>
      <c r="C6221" s="1871"/>
      <c r="D6221" s="1872"/>
      <c r="E6221" s="410" t="s">
        <v>874</v>
      </c>
      <c r="F6221" s="1348" t="str">
        <f>$F$12</f>
        <v>5207</v>
      </c>
      <c r="G6221" s="237"/>
      <c r="H6221" s="237"/>
      <c r="I6221" s="237"/>
      <c r="J6221" s="237"/>
      <c r="K6221" s="237"/>
      <c r="L6221" s="237"/>
      <c r="M6221" s="7" t="str">
        <f>(IF($E6350&lt;&gt;0,$M$2,IF($L6350&lt;&gt;0,$M$2,"")))</f>
        <v/>
      </c>
    </row>
    <row r="6222" spans="1:14" hidden="1">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t="str">
        <f>(IF($E6350&lt;&gt;0,$M$2,IF($L6350&lt;&gt;0,$M$2,"")))</f>
        <v/>
      </c>
    </row>
    <row r="6223" spans="1:14" ht="19.5" hidden="1">
      <c r="A6223" s="23">
        <v>821</v>
      </c>
      <c r="B6223" s="236"/>
      <c r="C6223" s="237"/>
      <c r="D6223" s="124" t="s">
        <v>875</v>
      </c>
      <c r="E6223" s="238">
        <f>$E$15</f>
        <v>0</v>
      </c>
      <c r="F6223" s="414" t="str">
        <f>$F$15</f>
        <v>БЮДЖЕТ</v>
      </c>
      <c r="G6223" s="218"/>
      <c r="H6223" s="218"/>
      <c r="I6223" s="218"/>
      <c r="J6223" s="218"/>
      <c r="K6223" s="218"/>
      <c r="L6223" s="218"/>
      <c r="M6223" s="7" t="str">
        <f>(IF($E6350&lt;&gt;0,$M$2,IF($L6350&lt;&gt;0,$M$2,"")))</f>
        <v/>
      </c>
    </row>
    <row r="6224" spans="1:14" hidden="1">
      <c r="A6224" s="23">
        <v>822</v>
      </c>
      <c r="B6224" s="228"/>
      <c r="C6224" s="391"/>
      <c r="D6224" s="400"/>
      <c r="E6224" s="237"/>
      <c r="F6224" s="409"/>
      <c r="G6224" s="409"/>
      <c r="H6224" s="409"/>
      <c r="I6224" s="409"/>
      <c r="J6224" s="409"/>
      <c r="K6224" s="409"/>
      <c r="L6224" s="1365" t="s">
        <v>458</v>
      </c>
      <c r="M6224" s="7" t="str">
        <f>(IF($E6350&lt;&gt;0,$M$2,IF($L6350&lt;&gt;0,$M$2,"")))</f>
        <v/>
      </c>
    </row>
    <row r="6225" spans="1:14" ht="24.95" hidden="1" customHeight="1">
      <c r="A6225" s="23">
        <v>823</v>
      </c>
      <c r="B6225" s="247"/>
      <c r="C6225" s="248"/>
      <c r="D6225" s="249" t="s">
        <v>698</v>
      </c>
      <c r="E6225" s="1853" t="str">
        <f>CONCATENATE("Уточнен план ",$C$3)</f>
        <v>Уточнен план 2025</v>
      </c>
      <c r="F6225" s="1854"/>
      <c r="G6225" s="1854"/>
      <c r="H6225" s="1855"/>
      <c r="I6225" s="1856" t="str">
        <f>CONCATENATE("Отчет ",$C$3)</f>
        <v>Отчет 2025</v>
      </c>
      <c r="J6225" s="1857"/>
      <c r="K6225" s="1857"/>
      <c r="L6225" s="1858"/>
      <c r="M6225" s="7" t="str">
        <f>(IF($E6350&lt;&gt;0,$M$2,IF($L6350&lt;&gt;0,$M$2,"")))</f>
        <v/>
      </c>
    </row>
    <row r="6226" spans="1:14" ht="54.95" hidden="1" customHeight="1" thickBot="1">
      <c r="A6226" s="23">
        <v>825</v>
      </c>
      <c r="B6226" s="250" t="s">
        <v>62</v>
      </c>
      <c r="C6226" s="251" t="s">
        <v>459</v>
      </c>
      <c r="D6226" s="252" t="s">
        <v>699</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570" t="str">
        <f>$L$20</f>
        <v>ОТЧЕТ                                    ОБЩО</v>
      </c>
      <c r="M6226" s="7" t="str">
        <f>(IF($E6350&lt;&gt;0,$M$2,IF($L6350&lt;&gt;0,$M$2,"")))</f>
        <v/>
      </c>
    </row>
    <row r="6227" spans="1:14" ht="18.75" hidden="1">
      <c r="A6227" s="23"/>
      <c r="B6227" s="258"/>
      <c r="C6227" s="259"/>
      <c r="D6227" s="260" t="s">
        <v>728</v>
      </c>
      <c r="E6227" s="1442" t="str">
        <f>$E$21</f>
        <v>(1)</v>
      </c>
      <c r="F6227" s="143" t="str">
        <f>$F$21</f>
        <v>(2)</v>
      </c>
      <c r="G6227" s="144" t="str">
        <f>$G$21</f>
        <v>(3)</v>
      </c>
      <c r="H6227" s="145" t="str">
        <f>$H$21</f>
        <v>(4)</v>
      </c>
      <c r="I6227" s="261" t="str">
        <f>$I$21</f>
        <v>(5)</v>
      </c>
      <c r="J6227" s="262" t="str">
        <f>$J$21</f>
        <v>(6)</v>
      </c>
      <c r="K6227" s="263" t="str">
        <f>$K$21</f>
        <v>(7)</v>
      </c>
      <c r="L6227" s="264" t="str">
        <f>$L$21</f>
        <v>(8)</v>
      </c>
      <c r="M6227" s="7" t="str">
        <f>(IF($E6350&lt;&gt;0,$M$2,IF($L6350&lt;&gt;0,$M$2,"")))</f>
        <v/>
      </c>
    </row>
    <row r="6228" spans="1:14" hidden="1">
      <c r="A6228" s="23"/>
      <c r="B6228" s="1439"/>
      <c r="C6228" s="1540" t="e">
        <f>VLOOKUP(D6228,OP_LIST2,2,FALSE)</f>
        <v>#N/A</v>
      </c>
      <c r="D6228" s="1445"/>
      <c r="E6228" s="389"/>
      <c r="F6228" s="1429"/>
      <c r="G6228" s="1430"/>
      <c r="H6228" s="1431"/>
      <c r="I6228" s="1429"/>
      <c r="J6228" s="1430"/>
      <c r="K6228" s="1431"/>
      <c r="L6228" s="1428"/>
      <c r="M6228" s="7" t="str">
        <f>(IF($E6350&lt;&gt;0,$M$2,IF($L6350&lt;&gt;0,$M$2,"")))</f>
        <v/>
      </c>
    </row>
    <row r="6229" spans="1:14" hidden="1">
      <c r="A6229" s="23"/>
      <c r="B6229" s="1608" t="s">
        <v>2003</v>
      </c>
      <c r="C6229" s="1446">
        <f>VLOOKUP(D6230,EBK_DEIN2,2,FALSE)</f>
        <v>6629</v>
      </c>
      <c r="D6229" s="1445" t="s">
        <v>777</v>
      </c>
      <c r="E6229" s="389"/>
      <c r="F6229" s="1432"/>
      <c r="G6229" s="1433"/>
      <c r="H6229" s="1434"/>
      <c r="I6229" s="1432"/>
      <c r="J6229" s="1433"/>
      <c r="K6229" s="1434"/>
      <c r="L6229" s="1428"/>
      <c r="M6229" s="7" t="str">
        <f>(IF($E6350&lt;&gt;0,$M$2,IF($L6350&lt;&gt;0,$M$2,"")))</f>
        <v/>
      </c>
    </row>
    <row r="6230" spans="1:14" hidden="1">
      <c r="A6230" s="23"/>
      <c r="B6230" s="1438"/>
      <c r="C6230" s="1531">
        <f>+C6229</f>
        <v>6629</v>
      </c>
      <c r="D6230" s="1440" t="s">
        <v>479</v>
      </c>
      <c r="E6230" s="389"/>
      <c r="F6230" s="1432"/>
      <c r="G6230" s="1433"/>
      <c r="H6230" s="1434"/>
      <c r="I6230" s="1432"/>
      <c r="J6230" s="1433"/>
      <c r="K6230" s="1434"/>
      <c r="L6230" s="1428"/>
      <c r="M6230" s="7" t="str">
        <f>(IF($E6350&lt;&gt;0,$M$2,IF($L6350&lt;&gt;0,$M$2,"")))</f>
        <v/>
      </c>
    </row>
    <row r="6231" spans="1:14" hidden="1">
      <c r="A6231" s="23"/>
      <c r="B6231" s="1443"/>
      <c r="C6231" s="1441"/>
      <c r="D6231" s="1444" t="s">
        <v>700</v>
      </c>
      <c r="E6231" s="389"/>
      <c r="F6231" s="1435"/>
      <c r="G6231" s="1436"/>
      <c r="H6231" s="1437"/>
      <c r="I6231" s="1435"/>
      <c r="J6231" s="1436"/>
      <c r="K6231" s="1437"/>
      <c r="L6231" s="1428"/>
      <c r="M6231" s="7" t="str">
        <f>(IF($E6350&lt;&gt;0,$M$2,IF($L6350&lt;&gt;0,$M$2,"")))</f>
        <v/>
      </c>
    </row>
    <row r="6232" spans="1:14" hidden="1">
      <c r="A6232" s="23"/>
      <c r="B6232" s="272">
        <v>100</v>
      </c>
      <c r="C6232" s="1859" t="s">
        <v>729</v>
      </c>
      <c r="D6232" s="1860"/>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730</v>
      </c>
      <c r="E6233" s="281">
        <f>F6233+G6233+H6233</f>
        <v>0</v>
      </c>
      <c r="F6233" s="152">
        <v>0</v>
      </c>
      <c r="G6233" s="153">
        <v>0</v>
      </c>
      <c r="H6233" s="1406">
        <v>0</v>
      </c>
      <c r="I6233" s="152">
        <v>0</v>
      </c>
      <c r="J6233" s="153">
        <v>0</v>
      </c>
      <c r="K6233" s="1406">
        <v>0</v>
      </c>
      <c r="L6233" s="281">
        <f>I6233+J6233+K6233</f>
        <v>0</v>
      </c>
      <c r="M6233" s="12" t="str">
        <f t="shared" ref="M6233:M6296" si="1457">(IF($E6233&lt;&gt;0,$M$2,IF($L6233&lt;&gt;0,$M$2,"")))</f>
        <v/>
      </c>
      <c r="N6233" s="13"/>
    </row>
    <row r="6234" spans="1:14" hidden="1">
      <c r="A6234" s="10"/>
      <c r="B6234" s="278"/>
      <c r="C6234" s="285">
        <v>102</v>
      </c>
      <c r="D6234" s="286" t="s">
        <v>731</v>
      </c>
      <c r="E6234" s="287">
        <f>F6234+G6234+H6234</f>
        <v>0</v>
      </c>
      <c r="F6234" s="173">
        <v>0</v>
      </c>
      <c r="G6234" s="174">
        <v>0</v>
      </c>
      <c r="H6234" s="1409">
        <v>0</v>
      </c>
      <c r="I6234" s="173">
        <v>0</v>
      </c>
      <c r="J6234" s="174">
        <v>0</v>
      </c>
      <c r="K6234" s="1409">
        <v>0</v>
      </c>
      <c r="L6234" s="287">
        <f>I6234+J6234+K6234</f>
        <v>0</v>
      </c>
      <c r="M6234" s="12" t="str">
        <f t="shared" si="1457"/>
        <v/>
      </c>
      <c r="N6234" s="13"/>
    </row>
    <row r="6235" spans="1:14" hidden="1">
      <c r="A6235" s="10"/>
      <c r="B6235" s="272">
        <v>200</v>
      </c>
      <c r="C6235" s="1851" t="s">
        <v>732</v>
      </c>
      <c r="D6235" s="1852"/>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733</v>
      </c>
      <c r="E6236" s="281">
        <f>F6236+G6236+H6236</f>
        <v>0</v>
      </c>
      <c r="F6236" s="152">
        <v>0</v>
      </c>
      <c r="G6236" s="153">
        <v>0</v>
      </c>
      <c r="H6236" s="1406">
        <v>0</v>
      </c>
      <c r="I6236" s="152">
        <v>0</v>
      </c>
      <c r="J6236" s="153">
        <v>0</v>
      </c>
      <c r="K6236" s="1406">
        <v>0</v>
      </c>
      <c r="L6236" s="281">
        <f>I6236+J6236+K6236</f>
        <v>0</v>
      </c>
      <c r="M6236" s="12" t="str">
        <f t="shared" si="1457"/>
        <v/>
      </c>
      <c r="N6236" s="13"/>
    </row>
    <row r="6237" spans="1:14" hidden="1">
      <c r="A6237" s="10"/>
      <c r="B6237" s="292"/>
      <c r="C6237" s="293">
        <v>202</v>
      </c>
      <c r="D6237" s="294" t="s">
        <v>734</v>
      </c>
      <c r="E6237" s="295">
        <f>F6237+G6237+H6237</f>
        <v>0</v>
      </c>
      <c r="F6237" s="158">
        <v>0</v>
      </c>
      <c r="G6237" s="159">
        <v>0</v>
      </c>
      <c r="H6237" s="1408">
        <v>0</v>
      </c>
      <c r="I6237" s="158">
        <v>0</v>
      </c>
      <c r="J6237" s="159">
        <v>0</v>
      </c>
      <c r="K6237" s="1408">
        <v>0</v>
      </c>
      <c r="L6237" s="295">
        <f>I6237+J6237+K6237</f>
        <v>0</v>
      </c>
      <c r="M6237" s="12" t="str">
        <f t="shared" si="1457"/>
        <v/>
      </c>
      <c r="N6237" s="13"/>
    </row>
    <row r="6238" spans="1:14" ht="31.5" hidden="1">
      <c r="A6238" s="10"/>
      <c r="B6238" s="299"/>
      <c r="C6238" s="293">
        <v>205</v>
      </c>
      <c r="D6238" s="294" t="s">
        <v>585</v>
      </c>
      <c r="E6238" s="295">
        <f>F6238+G6238+H6238</f>
        <v>0</v>
      </c>
      <c r="F6238" s="158">
        <v>0</v>
      </c>
      <c r="G6238" s="159">
        <v>0</v>
      </c>
      <c r="H6238" s="1408">
        <v>0</v>
      </c>
      <c r="I6238" s="158">
        <v>0</v>
      </c>
      <c r="J6238" s="159">
        <v>0</v>
      </c>
      <c r="K6238" s="1408">
        <v>0</v>
      </c>
      <c r="L6238" s="295">
        <f>I6238+J6238+K6238</f>
        <v>0</v>
      </c>
      <c r="M6238" s="12" t="str">
        <f t="shared" si="1457"/>
        <v/>
      </c>
      <c r="N6238" s="13"/>
    </row>
    <row r="6239" spans="1:14" hidden="1">
      <c r="A6239" s="10"/>
      <c r="B6239" s="299"/>
      <c r="C6239" s="293">
        <v>208</v>
      </c>
      <c r="D6239" s="300" t="s">
        <v>586</v>
      </c>
      <c r="E6239" s="295">
        <f>F6239+G6239+H6239</f>
        <v>0</v>
      </c>
      <c r="F6239" s="158">
        <v>0</v>
      </c>
      <c r="G6239" s="159">
        <v>0</v>
      </c>
      <c r="H6239" s="1408">
        <v>0</v>
      </c>
      <c r="I6239" s="158">
        <v>0</v>
      </c>
      <c r="J6239" s="159">
        <v>0</v>
      </c>
      <c r="K6239" s="1408">
        <v>0</v>
      </c>
      <c r="L6239" s="295">
        <f>I6239+J6239+K6239</f>
        <v>0</v>
      </c>
      <c r="M6239" s="12" t="str">
        <f t="shared" si="1457"/>
        <v/>
      </c>
      <c r="N6239" s="13"/>
    </row>
    <row r="6240" spans="1:14" hidden="1">
      <c r="A6240" s="10"/>
      <c r="B6240" s="291"/>
      <c r="C6240" s="285">
        <v>209</v>
      </c>
      <c r="D6240" s="301" t="s">
        <v>587</v>
      </c>
      <c r="E6240" s="287">
        <f>F6240+G6240+H6240</f>
        <v>0</v>
      </c>
      <c r="F6240" s="173">
        <v>0</v>
      </c>
      <c r="G6240" s="174">
        <v>0</v>
      </c>
      <c r="H6240" s="1409">
        <v>0</v>
      </c>
      <c r="I6240" s="173">
        <v>0</v>
      </c>
      <c r="J6240" s="174">
        <v>0</v>
      </c>
      <c r="K6240" s="1409">
        <v>0</v>
      </c>
      <c r="L6240" s="287">
        <f>I6240+J6240+K6240</f>
        <v>0</v>
      </c>
      <c r="M6240" s="12" t="str">
        <f t="shared" si="1457"/>
        <v/>
      </c>
      <c r="N6240" s="13"/>
    </row>
    <row r="6241" spans="1:14" hidden="1">
      <c r="A6241" s="10"/>
      <c r="B6241" s="272">
        <v>500</v>
      </c>
      <c r="C6241" s="1861" t="s">
        <v>188</v>
      </c>
      <c r="D6241" s="1862"/>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v>0</v>
      </c>
      <c r="G6242" s="153">
        <v>0</v>
      </c>
      <c r="H6242" s="1406">
        <v>0</v>
      </c>
      <c r="I6242" s="152">
        <v>0</v>
      </c>
      <c r="J6242" s="153">
        <v>0</v>
      </c>
      <c r="K6242" s="1406">
        <v>0</v>
      </c>
      <c r="L6242" s="281">
        <f t="shared" ref="L6242:L6249" si="1461">I6242+J6242+K6242</f>
        <v>0</v>
      </c>
      <c r="M6242" s="12" t="str">
        <f t="shared" si="1457"/>
        <v/>
      </c>
      <c r="N6242" s="13"/>
    </row>
    <row r="6243" spans="1:14" hidden="1">
      <c r="A6243" s="10"/>
      <c r="B6243" s="291"/>
      <c r="C6243" s="304">
        <v>552</v>
      </c>
      <c r="D6243" s="305" t="s">
        <v>893</v>
      </c>
      <c r="E6243" s="295">
        <f t="shared" si="1460"/>
        <v>0</v>
      </c>
      <c r="F6243" s="158">
        <v>0</v>
      </c>
      <c r="G6243" s="159">
        <v>0</v>
      </c>
      <c r="H6243" s="1408">
        <v>0</v>
      </c>
      <c r="I6243" s="158">
        <v>0</v>
      </c>
      <c r="J6243" s="159">
        <v>0</v>
      </c>
      <c r="K6243" s="1408">
        <v>0</v>
      </c>
      <c r="L6243" s="295">
        <f t="shared" si="1461"/>
        <v>0</v>
      </c>
      <c r="M6243" s="12" t="str">
        <f t="shared" si="1457"/>
        <v/>
      </c>
      <c r="N6243" s="13"/>
    </row>
    <row r="6244" spans="1:14" hidden="1">
      <c r="A6244" s="10"/>
      <c r="B6244" s="306"/>
      <c r="C6244" s="304">
        <v>558</v>
      </c>
      <c r="D6244" s="307" t="s">
        <v>855</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v>0</v>
      </c>
      <c r="G6245" s="159">
        <v>0</v>
      </c>
      <c r="H6245" s="1408">
        <v>0</v>
      </c>
      <c r="I6245" s="158">
        <v>0</v>
      </c>
      <c r="J6245" s="159">
        <v>0</v>
      </c>
      <c r="K6245" s="1408">
        <v>0</v>
      </c>
      <c r="L6245" s="295">
        <f t="shared" si="1461"/>
        <v>0</v>
      </c>
      <c r="M6245" s="12" t="str">
        <f t="shared" si="1457"/>
        <v/>
      </c>
      <c r="N6245" s="13"/>
    </row>
    <row r="6246" spans="1:14" hidden="1">
      <c r="A6246" s="10"/>
      <c r="B6246" s="306"/>
      <c r="C6246" s="304">
        <v>580</v>
      </c>
      <c r="D6246" s="305" t="s">
        <v>191</v>
      </c>
      <c r="E6246" s="295">
        <f t="shared" si="1460"/>
        <v>0</v>
      </c>
      <c r="F6246" s="158">
        <v>0</v>
      </c>
      <c r="G6246" s="159">
        <v>0</v>
      </c>
      <c r="H6246" s="1408">
        <v>0</v>
      </c>
      <c r="I6246" s="158">
        <v>0</v>
      </c>
      <c r="J6246" s="159">
        <v>0</v>
      </c>
      <c r="K6246" s="1408">
        <v>0</v>
      </c>
      <c r="L6246" s="295">
        <f t="shared" si="1461"/>
        <v>0</v>
      </c>
      <c r="M6246" s="12" t="str">
        <f t="shared" si="1457"/>
        <v/>
      </c>
      <c r="N6246" s="13"/>
    </row>
    <row r="6247" spans="1:14" hidden="1">
      <c r="A6247" s="10"/>
      <c r="B6247" s="291"/>
      <c r="C6247" s="304">
        <v>588</v>
      </c>
      <c r="D6247" s="305" t="s">
        <v>857</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863" t="s">
        <v>193</v>
      </c>
      <c r="D6249" s="1864"/>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851" t="s">
        <v>194</v>
      </c>
      <c r="D6250" s="1852"/>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v>0</v>
      </c>
      <c r="G6251" s="153">
        <v>0</v>
      </c>
      <c r="H6251" s="1406">
        <v>0</v>
      </c>
      <c r="I6251" s="152">
        <v>0</v>
      </c>
      <c r="J6251" s="153">
        <v>0</v>
      </c>
      <c r="K6251" s="1406">
        <v>0</v>
      </c>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v>0</v>
      </c>
      <c r="G6252" s="159">
        <v>0</v>
      </c>
      <c r="H6252" s="1408">
        <v>0</v>
      </c>
      <c r="I6252" s="158">
        <v>0</v>
      </c>
      <c r="J6252" s="159">
        <v>0</v>
      </c>
      <c r="K6252" s="1408">
        <v>0</v>
      </c>
      <c r="L6252" s="295">
        <f t="shared" si="1464"/>
        <v>0</v>
      </c>
      <c r="M6252" s="12" t="str">
        <f t="shared" si="1457"/>
        <v/>
      </c>
      <c r="N6252" s="13"/>
    </row>
    <row r="6253" spans="1:14" hidden="1">
      <c r="A6253" s="23">
        <v>40</v>
      </c>
      <c r="B6253" s="292"/>
      <c r="C6253" s="293">
        <v>1013</v>
      </c>
      <c r="D6253" s="294" t="s">
        <v>197</v>
      </c>
      <c r="E6253" s="295">
        <f t="shared" si="1463"/>
        <v>0</v>
      </c>
      <c r="F6253" s="158">
        <v>0</v>
      </c>
      <c r="G6253" s="159">
        <v>0</v>
      </c>
      <c r="H6253" s="1408">
        <v>0</v>
      </c>
      <c r="I6253" s="158">
        <v>0</v>
      </c>
      <c r="J6253" s="159">
        <v>0</v>
      </c>
      <c r="K6253" s="1408">
        <v>0</v>
      </c>
      <c r="L6253" s="295">
        <f t="shared" si="1464"/>
        <v>0</v>
      </c>
      <c r="M6253" s="12" t="str">
        <f t="shared" si="1457"/>
        <v/>
      </c>
      <c r="N6253" s="13"/>
    </row>
    <row r="6254" spans="1:14" hidden="1">
      <c r="A6254" s="23">
        <v>45</v>
      </c>
      <c r="B6254" s="292"/>
      <c r="C6254" s="293">
        <v>1014</v>
      </c>
      <c r="D6254" s="294" t="s">
        <v>198</v>
      </c>
      <c r="E6254" s="295">
        <f t="shared" si="1463"/>
        <v>0</v>
      </c>
      <c r="F6254" s="158">
        <v>0</v>
      </c>
      <c r="G6254" s="159">
        <v>0</v>
      </c>
      <c r="H6254" s="1408">
        <v>0</v>
      </c>
      <c r="I6254" s="158">
        <v>0</v>
      </c>
      <c r="J6254" s="159">
        <v>0</v>
      </c>
      <c r="K6254" s="1408">
        <v>0</v>
      </c>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v>0</v>
      </c>
      <c r="J6255" s="159">
        <v>0</v>
      </c>
      <c r="K6255" s="1408">
        <v>0</v>
      </c>
      <c r="L6255" s="295">
        <f t="shared" si="1464"/>
        <v>0</v>
      </c>
      <c r="M6255" s="12" t="str">
        <f t="shared" si="1457"/>
        <v/>
      </c>
      <c r="N6255" s="13"/>
    </row>
    <row r="6256" spans="1:14" hidden="1">
      <c r="A6256" s="23">
        <v>55</v>
      </c>
      <c r="B6256" s="292"/>
      <c r="C6256" s="312">
        <v>1016</v>
      </c>
      <c r="D6256" s="313" t="s">
        <v>200</v>
      </c>
      <c r="E6256" s="314">
        <f t="shared" si="1463"/>
        <v>0</v>
      </c>
      <c r="F6256" s="164">
        <v>0</v>
      </c>
      <c r="G6256" s="165">
        <v>0</v>
      </c>
      <c r="H6256" s="1407">
        <v>0</v>
      </c>
      <c r="I6256" s="164">
        <v>0</v>
      </c>
      <c r="J6256" s="165">
        <v>0</v>
      </c>
      <c r="K6256" s="1407">
        <v>0</v>
      </c>
      <c r="L6256" s="314">
        <f t="shared" si="1464"/>
        <v>0</v>
      </c>
      <c r="M6256" s="12" t="str">
        <f t="shared" si="1457"/>
        <v/>
      </c>
      <c r="N6256" s="13"/>
    </row>
    <row r="6257" spans="1:14" hidden="1">
      <c r="A6257" s="23">
        <v>60</v>
      </c>
      <c r="B6257" s="278"/>
      <c r="C6257" s="318">
        <v>1020</v>
      </c>
      <c r="D6257" s="319" t="s">
        <v>201</v>
      </c>
      <c r="E6257" s="320">
        <f t="shared" si="1463"/>
        <v>0</v>
      </c>
      <c r="F6257" s="450">
        <v>0</v>
      </c>
      <c r="G6257" s="451">
        <v>0</v>
      </c>
      <c r="H6257" s="1416">
        <v>0</v>
      </c>
      <c r="I6257" s="450">
        <v>0</v>
      </c>
      <c r="J6257" s="451">
        <v>0</v>
      </c>
      <c r="K6257" s="1416">
        <v>0</v>
      </c>
      <c r="L6257" s="320">
        <f t="shared" si="1464"/>
        <v>0</v>
      </c>
      <c r="M6257" s="12" t="str">
        <f t="shared" si="1457"/>
        <v/>
      </c>
      <c r="N6257" s="13"/>
    </row>
    <row r="6258" spans="1:14" hidden="1">
      <c r="A6258" s="22">
        <v>65</v>
      </c>
      <c r="B6258" s="292"/>
      <c r="C6258" s="324">
        <v>1030</v>
      </c>
      <c r="D6258" s="325" t="s">
        <v>202</v>
      </c>
      <c r="E6258" s="326">
        <f t="shared" si="1463"/>
        <v>0</v>
      </c>
      <c r="F6258" s="445">
        <v>0</v>
      </c>
      <c r="G6258" s="446">
        <v>0</v>
      </c>
      <c r="H6258" s="1413">
        <v>0</v>
      </c>
      <c r="I6258" s="445">
        <v>0</v>
      </c>
      <c r="J6258" s="446">
        <v>0</v>
      </c>
      <c r="K6258" s="1413">
        <v>0</v>
      </c>
      <c r="L6258" s="326">
        <f t="shared" si="1464"/>
        <v>0</v>
      </c>
      <c r="M6258" s="12" t="str">
        <f t="shared" si="1457"/>
        <v/>
      </c>
      <c r="N6258" s="13"/>
    </row>
    <row r="6259" spans="1:14" hidden="1">
      <c r="A6259" s="23">
        <v>70</v>
      </c>
      <c r="B6259" s="292"/>
      <c r="C6259" s="318">
        <v>1051</v>
      </c>
      <c r="D6259" s="331" t="s">
        <v>203</v>
      </c>
      <c r="E6259" s="320">
        <f t="shared" si="1463"/>
        <v>0</v>
      </c>
      <c r="F6259" s="450">
        <v>0</v>
      </c>
      <c r="G6259" s="451">
        <v>0</v>
      </c>
      <c r="H6259" s="1416">
        <v>0</v>
      </c>
      <c r="I6259" s="450">
        <v>0</v>
      </c>
      <c r="J6259" s="451">
        <v>0</v>
      </c>
      <c r="K6259" s="1416">
        <v>0</v>
      </c>
      <c r="L6259" s="320">
        <f t="shared" si="1464"/>
        <v>0</v>
      </c>
      <c r="M6259" s="12" t="str">
        <f t="shared" si="1457"/>
        <v/>
      </c>
      <c r="N6259" s="13"/>
    </row>
    <row r="6260" spans="1:14" hidden="1">
      <c r="A6260" s="23">
        <v>75</v>
      </c>
      <c r="B6260" s="292"/>
      <c r="C6260" s="293">
        <v>1052</v>
      </c>
      <c r="D6260" s="294" t="s">
        <v>204</v>
      </c>
      <c r="E6260" s="295">
        <f t="shared" si="1463"/>
        <v>0</v>
      </c>
      <c r="F6260" s="158">
        <v>0</v>
      </c>
      <c r="G6260" s="159"/>
      <c r="H6260" s="1408"/>
      <c r="I6260" s="158">
        <v>0</v>
      </c>
      <c r="J6260" s="159"/>
      <c r="K6260" s="1408"/>
      <c r="L6260" s="295">
        <f t="shared" si="1464"/>
        <v>0</v>
      </c>
      <c r="M6260" s="12" t="str">
        <f t="shared" si="1457"/>
        <v/>
      </c>
      <c r="N6260" s="13"/>
    </row>
    <row r="6261" spans="1:14" hidden="1">
      <c r="A6261" s="23">
        <v>80</v>
      </c>
      <c r="B6261" s="292"/>
      <c r="C6261" s="324">
        <v>1053</v>
      </c>
      <c r="D6261" s="325" t="s">
        <v>858</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v>0</v>
      </c>
      <c r="G6262" s="451">
        <v>0</v>
      </c>
      <c r="H6262" s="1416">
        <v>0</v>
      </c>
      <c r="I6262" s="450">
        <v>0</v>
      </c>
      <c r="J6262" s="451">
        <v>0</v>
      </c>
      <c r="K6262" s="1416">
        <v>0</v>
      </c>
      <c r="L6262" s="320">
        <f t="shared" si="1464"/>
        <v>0</v>
      </c>
      <c r="M6262" s="12" t="str">
        <f t="shared" si="1457"/>
        <v/>
      </c>
      <c r="N6262" s="13"/>
    </row>
    <row r="6263" spans="1:14" hidden="1">
      <c r="A6263" s="23">
        <v>85</v>
      </c>
      <c r="B6263" s="292"/>
      <c r="C6263" s="324">
        <v>1063</v>
      </c>
      <c r="D6263" s="332" t="s">
        <v>786</v>
      </c>
      <c r="E6263" s="326">
        <f t="shared" si="1463"/>
        <v>0</v>
      </c>
      <c r="F6263" s="445">
        <v>0</v>
      </c>
      <c r="G6263" s="446">
        <v>0</v>
      </c>
      <c r="H6263" s="1413">
        <v>0</v>
      </c>
      <c r="I6263" s="445">
        <v>0</v>
      </c>
      <c r="J6263" s="446">
        <v>0</v>
      </c>
      <c r="K6263" s="1413">
        <v>0</v>
      </c>
      <c r="L6263" s="326">
        <f t="shared" si="1464"/>
        <v>0</v>
      </c>
      <c r="M6263" s="12" t="str">
        <f t="shared" si="1457"/>
        <v/>
      </c>
      <c r="N6263" s="13"/>
    </row>
    <row r="6264" spans="1:14" hidden="1">
      <c r="A6264" s="23">
        <v>90</v>
      </c>
      <c r="B6264" s="292"/>
      <c r="C6264" s="333">
        <v>1069</v>
      </c>
      <c r="D6264" s="334" t="s">
        <v>206</v>
      </c>
      <c r="E6264" s="335">
        <f t="shared" si="1463"/>
        <v>0</v>
      </c>
      <c r="F6264" s="589">
        <v>0</v>
      </c>
      <c r="G6264" s="590">
        <v>0</v>
      </c>
      <c r="H6264" s="1415">
        <v>0</v>
      </c>
      <c r="I6264" s="589">
        <v>0</v>
      </c>
      <c r="J6264" s="590">
        <v>0</v>
      </c>
      <c r="K6264" s="1415">
        <v>0</v>
      </c>
      <c r="L6264" s="335">
        <f t="shared" si="1464"/>
        <v>0</v>
      </c>
      <c r="M6264" s="12" t="str">
        <f t="shared" si="1457"/>
        <v/>
      </c>
      <c r="N6264" s="13"/>
    </row>
    <row r="6265" spans="1:14" hidden="1">
      <c r="A6265" s="23">
        <v>90</v>
      </c>
      <c r="B6265" s="278"/>
      <c r="C6265" s="318">
        <v>1091</v>
      </c>
      <c r="D6265" s="331" t="s">
        <v>894</v>
      </c>
      <c r="E6265" s="320">
        <f t="shared" si="1463"/>
        <v>0</v>
      </c>
      <c r="F6265" s="450">
        <v>0</v>
      </c>
      <c r="G6265" s="451">
        <v>0</v>
      </c>
      <c r="H6265" s="1416">
        <v>0</v>
      </c>
      <c r="I6265" s="450">
        <v>0</v>
      </c>
      <c r="J6265" s="451">
        <v>0</v>
      </c>
      <c r="K6265" s="1416">
        <v>0</v>
      </c>
      <c r="L6265" s="320">
        <f t="shared" si="1464"/>
        <v>0</v>
      </c>
      <c r="M6265" s="12" t="str">
        <f t="shared" si="1457"/>
        <v/>
      </c>
      <c r="N6265" s="13"/>
    </row>
    <row r="6266" spans="1:14" hidden="1">
      <c r="A6266" s="22">
        <v>115</v>
      </c>
      <c r="B6266" s="292"/>
      <c r="C6266" s="293">
        <v>1092</v>
      </c>
      <c r="D6266" s="294" t="s">
        <v>298</v>
      </c>
      <c r="E6266" s="295">
        <f t="shared" si="1463"/>
        <v>0</v>
      </c>
      <c r="F6266" s="158">
        <v>0</v>
      </c>
      <c r="G6266" s="159">
        <v>0</v>
      </c>
      <c r="H6266" s="1408">
        <v>0</v>
      </c>
      <c r="I6266" s="158">
        <v>0</v>
      </c>
      <c r="J6266" s="159">
        <v>0</v>
      </c>
      <c r="K6266" s="1408">
        <v>0</v>
      </c>
      <c r="L6266" s="295">
        <f t="shared" si="1464"/>
        <v>0</v>
      </c>
      <c r="M6266" s="12" t="str">
        <f t="shared" si="1457"/>
        <v/>
      </c>
      <c r="N6266" s="13"/>
    </row>
    <row r="6267" spans="1:14" hidden="1">
      <c r="A6267" s="22">
        <v>125</v>
      </c>
      <c r="B6267" s="292"/>
      <c r="C6267" s="285">
        <v>1098</v>
      </c>
      <c r="D6267" s="339" t="s">
        <v>207</v>
      </c>
      <c r="E6267" s="287">
        <f t="shared" si="1463"/>
        <v>0</v>
      </c>
      <c r="F6267" s="173">
        <v>0</v>
      </c>
      <c r="G6267" s="174">
        <v>0</v>
      </c>
      <c r="H6267" s="1409">
        <v>0</v>
      </c>
      <c r="I6267" s="173">
        <v>0</v>
      </c>
      <c r="J6267" s="174">
        <v>0</v>
      </c>
      <c r="K6267" s="1409">
        <v>0</v>
      </c>
      <c r="L6267" s="287">
        <f t="shared" si="1464"/>
        <v>0</v>
      </c>
      <c r="M6267" s="12" t="str">
        <f t="shared" si="1457"/>
        <v/>
      </c>
      <c r="N6267" s="13"/>
    </row>
    <row r="6268" spans="1:14" hidden="1">
      <c r="A6268" s="23">
        <v>130</v>
      </c>
      <c r="B6268" s="272">
        <v>1900</v>
      </c>
      <c r="C6268" s="1845" t="s">
        <v>265</v>
      </c>
      <c r="D6268" s="1846"/>
      <c r="E6268" s="310">
        <f t="shared" ref="E6268:L6268" si="1465">SUM(E6269:E6271)</f>
        <v>0</v>
      </c>
      <c r="F6268" s="274">
        <f t="shared" si="1465"/>
        <v>0</v>
      </c>
      <c r="G6268" s="275">
        <f t="shared" si="1465"/>
        <v>0</v>
      </c>
      <c r="H6268" s="276">
        <f>SUM(H6269:H6271)</f>
        <v>0</v>
      </c>
      <c r="I6268" s="274">
        <f t="shared" si="1465"/>
        <v>0</v>
      </c>
      <c r="J6268" s="275">
        <f t="shared" si="1465"/>
        <v>0</v>
      </c>
      <c r="K6268" s="276">
        <f t="shared" si="1465"/>
        <v>0</v>
      </c>
      <c r="L6268" s="310">
        <f t="shared" si="1465"/>
        <v>0</v>
      </c>
      <c r="M6268" s="12" t="str">
        <f t="shared" si="1457"/>
        <v/>
      </c>
      <c r="N6268" s="13"/>
    </row>
    <row r="6269" spans="1:14" hidden="1">
      <c r="A6269" s="23">
        <v>135</v>
      </c>
      <c r="B6269" s="292"/>
      <c r="C6269" s="279">
        <v>1901</v>
      </c>
      <c r="D6269" s="340" t="s">
        <v>895</v>
      </c>
      <c r="E6269" s="281">
        <f>F6269+G6269+H6269</f>
        <v>0</v>
      </c>
      <c r="F6269" s="152">
        <v>0</v>
      </c>
      <c r="G6269" s="153">
        <v>0</v>
      </c>
      <c r="H6269" s="1406">
        <v>0</v>
      </c>
      <c r="I6269" s="152">
        <v>0</v>
      </c>
      <c r="J6269" s="153">
        <v>0</v>
      </c>
      <c r="K6269" s="1406">
        <v>0</v>
      </c>
      <c r="L6269" s="281">
        <f>I6269+J6269+K6269</f>
        <v>0</v>
      </c>
      <c r="M6269" s="12" t="str">
        <f t="shared" si="1457"/>
        <v/>
      </c>
      <c r="N6269" s="13"/>
    </row>
    <row r="6270" spans="1:14" hidden="1">
      <c r="A6270" s="23">
        <v>140</v>
      </c>
      <c r="B6270" s="341"/>
      <c r="C6270" s="293">
        <v>1981</v>
      </c>
      <c r="D6270" s="342" t="s">
        <v>896</v>
      </c>
      <c r="E6270" s="295">
        <f>F6270+G6270+H6270</f>
        <v>0</v>
      </c>
      <c r="F6270" s="158">
        <v>0</v>
      </c>
      <c r="G6270" s="159">
        <v>0</v>
      </c>
      <c r="H6270" s="1408">
        <v>0</v>
      </c>
      <c r="I6270" s="158">
        <v>0</v>
      </c>
      <c r="J6270" s="159">
        <v>0</v>
      </c>
      <c r="K6270" s="1408">
        <v>0</v>
      </c>
      <c r="L6270" s="295">
        <f>I6270+J6270+K6270</f>
        <v>0</v>
      </c>
      <c r="M6270" s="12" t="str">
        <f t="shared" si="1457"/>
        <v/>
      </c>
      <c r="N6270" s="13"/>
    </row>
    <row r="6271" spans="1:14" hidden="1">
      <c r="A6271" s="23">
        <v>145</v>
      </c>
      <c r="B6271" s="292"/>
      <c r="C6271" s="285">
        <v>1991</v>
      </c>
      <c r="D6271" s="343" t="s">
        <v>897</v>
      </c>
      <c r="E6271" s="287">
        <f>F6271+G6271+H6271</f>
        <v>0</v>
      </c>
      <c r="F6271" s="173"/>
      <c r="G6271" s="174">
        <v>0</v>
      </c>
      <c r="H6271" s="1409">
        <v>0</v>
      </c>
      <c r="I6271" s="173"/>
      <c r="J6271" s="174">
        <v>0</v>
      </c>
      <c r="K6271" s="1409">
        <v>0</v>
      </c>
      <c r="L6271" s="287">
        <f>I6271+J6271+K6271</f>
        <v>0</v>
      </c>
      <c r="M6271" s="12" t="str">
        <f t="shared" si="1457"/>
        <v/>
      </c>
      <c r="N6271" s="13"/>
    </row>
    <row r="6272" spans="1:14" hidden="1">
      <c r="A6272" s="23">
        <v>150</v>
      </c>
      <c r="B6272" s="272">
        <v>2100</v>
      </c>
      <c r="C6272" s="1845" t="s">
        <v>707</v>
      </c>
      <c r="D6272" s="1846"/>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v>0</v>
      </c>
      <c r="G6273" s="153">
        <v>0</v>
      </c>
      <c r="H6273" s="1406">
        <v>0</v>
      </c>
      <c r="I6273" s="152">
        <v>0</v>
      </c>
      <c r="J6273" s="153">
        <v>0</v>
      </c>
      <c r="K6273" s="1406">
        <v>0</v>
      </c>
      <c r="L6273" s="281">
        <f>I6273+J6273+K6273</f>
        <v>0</v>
      </c>
      <c r="M6273" s="12" t="str">
        <f t="shared" si="1457"/>
        <v/>
      </c>
      <c r="N6273" s="13"/>
    </row>
    <row r="6274" spans="1:14" hidden="1">
      <c r="A6274" s="23">
        <v>160</v>
      </c>
      <c r="B6274" s="341"/>
      <c r="C6274" s="293">
        <v>2120</v>
      </c>
      <c r="D6274" s="300" t="s">
        <v>209</v>
      </c>
      <c r="E6274" s="295">
        <f>F6274+G6274+H6274</f>
        <v>0</v>
      </c>
      <c r="F6274" s="158">
        <v>0</v>
      </c>
      <c r="G6274" s="159">
        <v>0</v>
      </c>
      <c r="H6274" s="1408">
        <v>0</v>
      </c>
      <c r="I6274" s="158">
        <v>0</v>
      </c>
      <c r="J6274" s="159">
        <v>0</v>
      </c>
      <c r="K6274" s="1408">
        <v>0</v>
      </c>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v>0</v>
      </c>
      <c r="G6277" s="174">
        <v>0</v>
      </c>
      <c r="H6277" s="1409">
        <v>0</v>
      </c>
      <c r="I6277" s="173">
        <v>0</v>
      </c>
      <c r="J6277" s="174">
        <v>0</v>
      </c>
      <c r="K6277" s="1409">
        <v>0</v>
      </c>
      <c r="L6277" s="287">
        <f>I6277+J6277+K6277</f>
        <v>0</v>
      </c>
      <c r="M6277" s="12" t="str">
        <f t="shared" si="1457"/>
        <v/>
      </c>
      <c r="N6277" s="13"/>
    </row>
    <row r="6278" spans="1:14" hidden="1">
      <c r="A6278" s="23">
        <v>185</v>
      </c>
      <c r="B6278" s="272">
        <v>2200</v>
      </c>
      <c r="C6278" s="1845" t="s">
        <v>213</v>
      </c>
      <c r="D6278" s="1846"/>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299</v>
      </c>
      <c r="E6279" s="281">
        <f>F6279+G6279+H6279</f>
        <v>0</v>
      </c>
      <c r="F6279" s="152">
        <v>0</v>
      </c>
      <c r="G6279" s="153">
        <v>0</v>
      </c>
      <c r="H6279" s="1406">
        <v>0</v>
      </c>
      <c r="I6279" s="152">
        <v>0</v>
      </c>
      <c r="J6279" s="153">
        <v>0</v>
      </c>
      <c r="K6279" s="1406">
        <v>0</v>
      </c>
      <c r="L6279" s="281">
        <f>I6279+J6279+K6279</f>
        <v>0</v>
      </c>
      <c r="M6279" s="12" t="str">
        <f t="shared" si="1457"/>
        <v/>
      </c>
      <c r="N6279" s="13"/>
    </row>
    <row r="6280" spans="1:14" hidden="1">
      <c r="A6280" s="23">
        <v>200</v>
      </c>
      <c r="B6280" s="292"/>
      <c r="C6280" s="285">
        <v>2224</v>
      </c>
      <c r="D6280" s="286" t="s">
        <v>214</v>
      </c>
      <c r="E6280" s="287">
        <f>F6280+G6280+H6280</f>
        <v>0</v>
      </c>
      <c r="F6280" s="173">
        <v>0</v>
      </c>
      <c r="G6280" s="174">
        <v>0</v>
      </c>
      <c r="H6280" s="1409">
        <v>0</v>
      </c>
      <c r="I6280" s="173">
        <v>0</v>
      </c>
      <c r="J6280" s="174">
        <v>0</v>
      </c>
      <c r="K6280" s="1409">
        <v>0</v>
      </c>
      <c r="L6280" s="287">
        <f>I6280+J6280+K6280</f>
        <v>0</v>
      </c>
      <c r="M6280" s="12" t="str">
        <f t="shared" si="1457"/>
        <v/>
      </c>
      <c r="N6280" s="13"/>
    </row>
    <row r="6281" spans="1:14" hidden="1">
      <c r="A6281" s="23">
        <v>200</v>
      </c>
      <c r="B6281" s="272">
        <v>2500</v>
      </c>
      <c r="C6281" s="1845" t="s">
        <v>215</v>
      </c>
      <c r="D6281" s="1846"/>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849" t="s">
        <v>216</v>
      </c>
      <c r="D6282" s="1850"/>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849" t="s">
        <v>217</v>
      </c>
      <c r="D6283" s="1850"/>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849" t="s">
        <v>1643</v>
      </c>
      <c r="D6284" s="1850"/>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2078</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2079</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2080</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845" t="s">
        <v>218</v>
      </c>
      <c r="D6288" s="1846"/>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1935</v>
      </c>
      <c r="E6289" s="281">
        <f>F6289+G6289+H6289</f>
        <v>0</v>
      </c>
      <c r="F6289" s="152">
        <v>0</v>
      </c>
      <c r="G6289" s="153"/>
      <c r="H6289" s="1406"/>
      <c r="I6289" s="152">
        <v>0</v>
      </c>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1954</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1985</v>
      </c>
      <c r="D6297" s="1759"/>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701</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2081</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1996</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845" t="s">
        <v>227</v>
      </c>
      <c r="D6303" s="1846"/>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845" t="s">
        <v>228</v>
      </c>
      <c r="D6304" s="1846"/>
      <c r="E6304" s="310">
        <f t="shared" si="1474"/>
        <v>0</v>
      </c>
      <c r="F6304" s="1410">
        <v>0</v>
      </c>
      <c r="G6304" s="1411">
        <v>0</v>
      </c>
      <c r="H6304" s="1412">
        <v>0</v>
      </c>
      <c r="I6304" s="1410">
        <v>0</v>
      </c>
      <c r="J6304" s="1411">
        <v>0</v>
      </c>
      <c r="K6304" s="1412">
        <v>0</v>
      </c>
      <c r="L6304" s="310">
        <f t="shared" si="1475"/>
        <v>0</v>
      </c>
      <c r="M6304" s="12" t="str">
        <f t="shared" si="1473"/>
        <v/>
      </c>
      <c r="N6304" s="13"/>
    </row>
    <row r="6305" spans="1:14" hidden="1">
      <c r="A6305" s="22">
        <v>350</v>
      </c>
      <c r="B6305" s="272">
        <v>4100</v>
      </c>
      <c r="C6305" s="1845" t="s">
        <v>229</v>
      </c>
      <c r="D6305" s="1846"/>
      <c r="E6305" s="310">
        <f t="shared" si="1474"/>
        <v>0</v>
      </c>
      <c r="F6305" s="1459">
        <v>0</v>
      </c>
      <c r="G6305" s="1459">
        <v>0</v>
      </c>
      <c r="H6305" s="1460">
        <v>0</v>
      </c>
      <c r="I6305" s="1606">
        <v>0</v>
      </c>
      <c r="J6305" s="1459">
        <v>0</v>
      </c>
      <c r="K6305" s="1459">
        <v>0</v>
      </c>
      <c r="L6305" s="310">
        <f t="shared" si="1475"/>
        <v>0</v>
      </c>
      <c r="M6305" s="12" t="str">
        <f t="shared" si="1473"/>
        <v/>
      </c>
      <c r="N6305" s="13"/>
    </row>
    <row r="6306" spans="1:14" hidden="1">
      <c r="A6306" s="23">
        <v>355</v>
      </c>
      <c r="B6306" s="272">
        <v>4200</v>
      </c>
      <c r="C6306" s="1845" t="s">
        <v>230</v>
      </c>
      <c r="D6306" s="1846"/>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v>0</v>
      </c>
      <c r="G6309" s="159">
        <v>0</v>
      </c>
      <c r="H6309" s="1408">
        <v>0</v>
      </c>
      <c r="I6309" s="158">
        <v>0</v>
      </c>
      <c r="J6309" s="159">
        <v>0</v>
      </c>
      <c r="K6309" s="1408">
        <v>0</v>
      </c>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v>0</v>
      </c>
      <c r="G6312" s="174">
        <v>0</v>
      </c>
      <c r="H6312" s="1409">
        <v>0</v>
      </c>
      <c r="I6312" s="173">
        <v>0</v>
      </c>
      <c r="J6312" s="174">
        <v>0</v>
      </c>
      <c r="K6312" s="1409">
        <v>0</v>
      </c>
      <c r="L6312" s="287">
        <f t="shared" si="1478"/>
        <v>0</v>
      </c>
      <c r="M6312" s="12" t="str">
        <f t="shared" si="1473"/>
        <v/>
      </c>
      <c r="N6312" s="13"/>
    </row>
    <row r="6313" spans="1:14" hidden="1">
      <c r="A6313" s="23">
        <v>395</v>
      </c>
      <c r="B6313" s="272">
        <v>4300</v>
      </c>
      <c r="C6313" s="1845" t="s">
        <v>1644</v>
      </c>
      <c r="D6313" s="1846"/>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v>0</v>
      </c>
      <c r="G6314" s="153">
        <v>0</v>
      </c>
      <c r="H6314" s="1406">
        <v>0</v>
      </c>
      <c r="I6314" s="152">
        <v>0</v>
      </c>
      <c r="J6314" s="153">
        <v>0</v>
      </c>
      <c r="K6314" s="1406">
        <v>0</v>
      </c>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845" t="s">
        <v>1641</v>
      </c>
      <c r="D6317" s="1846"/>
      <c r="E6317" s="310">
        <f t="shared" si="1480"/>
        <v>0</v>
      </c>
      <c r="F6317" s="1410">
        <v>0</v>
      </c>
      <c r="G6317" s="1411">
        <v>0</v>
      </c>
      <c r="H6317" s="1412">
        <v>0</v>
      </c>
      <c r="I6317" s="1410">
        <v>0</v>
      </c>
      <c r="J6317" s="1411">
        <v>0</v>
      </c>
      <c r="K6317" s="1412">
        <v>0</v>
      </c>
      <c r="L6317" s="310">
        <f t="shared" si="1481"/>
        <v>0</v>
      </c>
      <c r="M6317" s="12" t="str">
        <f t="shared" si="1473"/>
        <v/>
      </c>
      <c r="N6317" s="13"/>
    </row>
    <row r="6318" spans="1:14" hidden="1">
      <c r="A6318" s="14">
        <v>401</v>
      </c>
      <c r="B6318" s="272">
        <v>4500</v>
      </c>
      <c r="C6318" s="1845" t="s">
        <v>1642</v>
      </c>
      <c r="D6318" s="1846"/>
      <c r="E6318" s="310">
        <f t="shared" si="1480"/>
        <v>0</v>
      </c>
      <c r="F6318" s="1410">
        <v>0</v>
      </c>
      <c r="G6318" s="1411">
        <v>0</v>
      </c>
      <c r="H6318" s="1412">
        <v>0</v>
      </c>
      <c r="I6318" s="1410">
        <v>0</v>
      </c>
      <c r="J6318" s="1411">
        <v>0</v>
      </c>
      <c r="K6318" s="1412">
        <v>0</v>
      </c>
      <c r="L6318" s="310">
        <f t="shared" si="1481"/>
        <v>0</v>
      </c>
      <c r="M6318" s="12" t="str">
        <f t="shared" si="1473"/>
        <v/>
      </c>
      <c r="N6318" s="13"/>
    </row>
    <row r="6319" spans="1:14" hidden="1">
      <c r="A6319" s="40">
        <v>404</v>
      </c>
      <c r="B6319" s="272">
        <v>4600</v>
      </c>
      <c r="C6319" s="1849" t="s">
        <v>240</v>
      </c>
      <c r="D6319" s="1850"/>
      <c r="E6319" s="310">
        <f t="shared" si="1480"/>
        <v>0</v>
      </c>
      <c r="F6319" s="1410">
        <v>0</v>
      </c>
      <c r="G6319" s="1411">
        <v>0</v>
      </c>
      <c r="H6319" s="1412">
        <v>0</v>
      </c>
      <c r="I6319" s="1410">
        <v>0</v>
      </c>
      <c r="J6319" s="1411">
        <v>0</v>
      </c>
      <c r="K6319" s="1412">
        <v>0</v>
      </c>
      <c r="L6319" s="310">
        <f t="shared" si="1481"/>
        <v>0</v>
      </c>
      <c r="M6319" s="12" t="str">
        <f t="shared" si="1473"/>
        <v/>
      </c>
      <c r="N6319" s="13"/>
    </row>
    <row r="6320" spans="1:14" hidden="1">
      <c r="A6320" s="40">
        <v>404</v>
      </c>
      <c r="B6320" s="272">
        <v>4900</v>
      </c>
      <c r="C6320" s="1845" t="s">
        <v>266</v>
      </c>
      <c r="D6320" s="1846"/>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267</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268</v>
      </c>
      <c r="E6322" s="287">
        <f>F6322+G6322+H6322</f>
        <v>0</v>
      </c>
      <c r="F6322" s="173"/>
      <c r="G6322" s="174"/>
      <c r="H6322" s="1409"/>
      <c r="I6322" s="173"/>
      <c r="J6322" s="174"/>
      <c r="K6322" s="1409"/>
      <c r="L6322" s="287">
        <f>I6322+J6322+K6322</f>
        <v>0</v>
      </c>
      <c r="M6322" s="12" t="str">
        <f t="shared" si="1473"/>
        <v/>
      </c>
      <c r="N6322" s="13"/>
    </row>
    <row r="6323" spans="1:14" hidden="1">
      <c r="A6323" s="22">
        <v>495</v>
      </c>
      <c r="B6323" s="365">
        <v>5100</v>
      </c>
      <c r="C6323" s="1843" t="s">
        <v>241</v>
      </c>
      <c r="D6323" s="1844"/>
      <c r="E6323" s="310">
        <f>F6323+G6323+H6323</f>
        <v>0</v>
      </c>
      <c r="F6323" s="1410">
        <v>0</v>
      </c>
      <c r="G6323" s="1411">
        <v>0</v>
      </c>
      <c r="H6323" s="1412">
        <v>0</v>
      </c>
      <c r="I6323" s="1410">
        <v>0</v>
      </c>
      <c r="J6323" s="1411">
        <v>0</v>
      </c>
      <c r="K6323" s="1412">
        <v>0</v>
      </c>
      <c r="L6323" s="310">
        <f>I6323+J6323+K6323</f>
        <v>0</v>
      </c>
      <c r="M6323" s="12" t="str">
        <f t="shared" si="1473"/>
        <v/>
      </c>
      <c r="N6323" s="13"/>
    </row>
    <row r="6324" spans="1:14" hidden="1">
      <c r="A6324" s="23">
        <v>500</v>
      </c>
      <c r="B6324" s="365">
        <v>5200</v>
      </c>
      <c r="C6324" s="1843" t="s">
        <v>242</v>
      </c>
      <c r="D6324" s="1844"/>
      <c r="E6324" s="310">
        <f t="shared" ref="E6324:L6324" si="1483">SUM(E6325:E6331)</f>
        <v>0</v>
      </c>
      <c r="F6324" s="274">
        <f t="shared" si="1483"/>
        <v>0</v>
      </c>
      <c r="G6324" s="275">
        <f t="shared" si="1483"/>
        <v>0</v>
      </c>
      <c r="H6324" s="276">
        <f>SUM(H6325:H6331)</f>
        <v>0</v>
      </c>
      <c r="I6324" s="274">
        <f t="shared" si="1483"/>
        <v>0</v>
      </c>
      <c r="J6324" s="275">
        <f t="shared" si="1483"/>
        <v>0</v>
      </c>
      <c r="K6324" s="276">
        <f t="shared" si="1483"/>
        <v>0</v>
      </c>
      <c r="L6324" s="310">
        <f t="shared" si="1483"/>
        <v>0</v>
      </c>
      <c r="M6324" s="12" t="str">
        <f t="shared" si="1473"/>
        <v/>
      </c>
      <c r="N6324" s="13"/>
    </row>
    <row r="6325" spans="1:14" hidden="1">
      <c r="A6325" s="23">
        <v>505</v>
      </c>
      <c r="B6325" s="366"/>
      <c r="C6325" s="367">
        <v>5201</v>
      </c>
      <c r="D6325" s="368" t="s">
        <v>243</v>
      </c>
      <c r="E6325" s="281">
        <f t="shared" ref="E6325:E6331" si="1484">F6325+G6325+H6325</f>
        <v>0</v>
      </c>
      <c r="F6325" s="152">
        <v>0</v>
      </c>
      <c r="G6325" s="153">
        <v>0</v>
      </c>
      <c r="H6325" s="1406">
        <v>0</v>
      </c>
      <c r="I6325" s="152">
        <v>0</v>
      </c>
      <c r="J6325" s="153">
        <v>0</v>
      </c>
      <c r="K6325" s="1406">
        <v>0</v>
      </c>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v>0</v>
      </c>
      <c r="G6326" s="159">
        <v>0</v>
      </c>
      <c r="H6326" s="1408">
        <v>0</v>
      </c>
      <c r="I6326" s="158">
        <v>0</v>
      </c>
      <c r="J6326" s="159">
        <v>0</v>
      </c>
      <c r="K6326" s="1408">
        <v>0</v>
      </c>
      <c r="L6326" s="295">
        <f t="shared" si="1485"/>
        <v>0</v>
      </c>
      <c r="M6326" s="12" t="str">
        <f t="shared" si="1473"/>
        <v/>
      </c>
      <c r="N6326" s="13"/>
    </row>
    <row r="6327" spans="1:14" hidden="1">
      <c r="A6327" s="23">
        <v>515</v>
      </c>
      <c r="B6327" s="366"/>
      <c r="C6327" s="369">
        <v>5203</v>
      </c>
      <c r="D6327" s="370" t="s">
        <v>608</v>
      </c>
      <c r="E6327" s="295">
        <f t="shared" si="1484"/>
        <v>0</v>
      </c>
      <c r="F6327" s="158">
        <v>0</v>
      </c>
      <c r="G6327" s="159">
        <v>0</v>
      </c>
      <c r="H6327" s="1408">
        <v>0</v>
      </c>
      <c r="I6327" s="158">
        <v>0</v>
      </c>
      <c r="J6327" s="159">
        <v>0</v>
      </c>
      <c r="K6327" s="1408">
        <v>0</v>
      </c>
      <c r="L6327" s="295">
        <f t="shared" si="1485"/>
        <v>0</v>
      </c>
      <c r="M6327" s="12" t="str">
        <f t="shared" si="1473"/>
        <v/>
      </c>
      <c r="N6327" s="13"/>
    </row>
    <row r="6328" spans="1:14" hidden="1">
      <c r="A6328" s="23">
        <v>520</v>
      </c>
      <c r="B6328" s="366"/>
      <c r="C6328" s="369">
        <v>5204</v>
      </c>
      <c r="D6328" s="370" t="s">
        <v>609</v>
      </c>
      <c r="E6328" s="295">
        <f t="shared" si="1484"/>
        <v>0</v>
      </c>
      <c r="F6328" s="158">
        <v>0</v>
      </c>
      <c r="G6328" s="159">
        <v>0</v>
      </c>
      <c r="H6328" s="1408">
        <v>0</v>
      </c>
      <c r="I6328" s="158">
        <v>0</v>
      </c>
      <c r="J6328" s="159">
        <v>0</v>
      </c>
      <c r="K6328" s="1408">
        <v>0</v>
      </c>
      <c r="L6328" s="295">
        <f t="shared" si="1485"/>
        <v>0</v>
      </c>
      <c r="M6328" s="12" t="str">
        <f t="shared" si="1473"/>
        <v/>
      </c>
      <c r="N6328" s="13"/>
    </row>
    <row r="6329" spans="1:14" hidden="1">
      <c r="A6329" s="23">
        <v>525</v>
      </c>
      <c r="B6329" s="366"/>
      <c r="C6329" s="369">
        <v>5205</v>
      </c>
      <c r="D6329" s="370" t="s">
        <v>610</v>
      </c>
      <c r="E6329" s="295">
        <f t="shared" si="1484"/>
        <v>0</v>
      </c>
      <c r="F6329" s="158">
        <v>0</v>
      </c>
      <c r="G6329" s="159">
        <v>0</v>
      </c>
      <c r="H6329" s="1408">
        <v>0</v>
      </c>
      <c r="I6329" s="158">
        <v>0</v>
      </c>
      <c r="J6329" s="159">
        <v>0</v>
      </c>
      <c r="K6329" s="1408">
        <v>0</v>
      </c>
      <c r="L6329" s="295">
        <f t="shared" si="1485"/>
        <v>0</v>
      </c>
      <c r="M6329" s="12" t="str">
        <f t="shared" si="1473"/>
        <v/>
      </c>
      <c r="N6329" s="13"/>
    </row>
    <row r="6330" spans="1:14" hidden="1">
      <c r="A6330" s="22">
        <v>635</v>
      </c>
      <c r="B6330" s="366"/>
      <c r="C6330" s="369">
        <v>5206</v>
      </c>
      <c r="D6330" s="370" t="s">
        <v>611</v>
      </c>
      <c r="E6330" s="295">
        <f t="shared" si="1484"/>
        <v>0</v>
      </c>
      <c r="F6330" s="158">
        <v>0</v>
      </c>
      <c r="G6330" s="159">
        <v>0</v>
      </c>
      <c r="H6330" s="1408">
        <v>0</v>
      </c>
      <c r="I6330" s="158">
        <v>0</v>
      </c>
      <c r="J6330" s="159">
        <v>0</v>
      </c>
      <c r="K6330" s="1408">
        <v>0</v>
      </c>
      <c r="L6330" s="295">
        <f t="shared" si="1485"/>
        <v>0</v>
      </c>
      <c r="M6330" s="12" t="str">
        <f t="shared" si="1473"/>
        <v/>
      </c>
      <c r="N6330" s="13"/>
    </row>
    <row r="6331" spans="1:14" hidden="1">
      <c r="A6331" s="23">
        <v>640</v>
      </c>
      <c r="B6331" s="366"/>
      <c r="C6331" s="371">
        <v>5219</v>
      </c>
      <c r="D6331" s="372" t="s">
        <v>612</v>
      </c>
      <c r="E6331" s="287">
        <f t="shared" si="1484"/>
        <v>0</v>
      </c>
      <c r="F6331" s="173">
        <v>0</v>
      </c>
      <c r="G6331" s="174">
        <v>0</v>
      </c>
      <c r="H6331" s="1409">
        <v>0</v>
      </c>
      <c r="I6331" s="173">
        <v>0</v>
      </c>
      <c r="J6331" s="174">
        <v>0</v>
      </c>
      <c r="K6331" s="1409">
        <v>0</v>
      </c>
      <c r="L6331" s="287">
        <f t="shared" si="1485"/>
        <v>0</v>
      </c>
      <c r="M6331" s="12" t="str">
        <f t="shared" si="1473"/>
        <v/>
      </c>
      <c r="N6331" s="13"/>
    </row>
    <row r="6332" spans="1:14" hidden="1">
      <c r="A6332" s="23">
        <v>645</v>
      </c>
      <c r="B6332" s="365">
        <v>5300</v>
      </c>
      <c r="C6332" s="1843" t="s">
        <v>613</v>
      </c>
      <c r="D6332" s="1844"/>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300</v>
      </c>
      <c r="E6333" s="281">
        <f>F6333+G6333+H6333</f>
        <v>0</v>
      </c>
      <c r="F6333" s="152">
        <v>0</v>
      </c>
      <c r="G6333" s="153">
        <v>0</v>
      </c>
      <c r="H6333" s="1406">
        <v>0</v>
      </c>
      <c r="I6333" s="152">
        <v>0</v>
      </c>
      <c r="J6333" s="153">
        <v>0</v>
      </c>
      <c r="K6333" s="1406">
        <v>0</v>
      </c>
      <c r="L6333" s="281">
        <f>I6333+J6333+K6333</f>
        <v>0</v>
      </c>
      <c r="M6333" s="12" t="str">
        <f t="shared" si="1473"/>
        <v/>
      </c>
      <c r="N6333" s="13"/>
    </row>
    <row r="6334" spans="1:14" hidden="1">
      <c r="A6334" s="22">
        <v>655</v>
      </c>
      <c r="B6334" s="366"/>
      <c r="C6334" s="371">
        <v>5309</v>
      </c>
      <c r="D6334" s="372" t="s">
        <v>614</v>
      </c>
      <c r="E6334" s="287">
        <f>F6334+G6334+H6334</f>
        <v>0</v>
      </c>
      <c r="F6334" s="173">
        <v>0</v>
      </c>
      <c r="G6334" s="174">
        <v>0</v>
      </c>
      <c r="H6334" s="1409">
        <v>0</v>
      </c>
      <c r="I6334" s="173">
        <v>0</v>
      </c>
      <c r="J6334" s="174">
        <v>0</v>
      </c>
      <c r="K6334" s="1409">
        <v>0</v>
      </c>
      <c r="L6334" s="287">
        <f>I6334+J6334+K6334</f>
        <v>0</v>
      </c>
      <c r="M6334" s="12" t="str">
        <f t="shared" si="1473"/>
        <v/>
      </c>
      <c r="N6334" s="13"/>
    </row>
    <row r="6335" spans="1:14" hidden="1">
      <c r="A6335" s="22">
        <v>665</v>
      </c>
      <c r="B6335" s="365">
        <v>5400</v>
      </c>
      <c r="C6335" s="1843" t="s">
        <v>671</v>
      </c>
      <c r="D6335" s="1844"/>
      <c r="E6335" s="310">
        <f>F6335+G6335+H6335</f>
        <v>0</v>
      </c>
      <c r="F6335" s="1410"/>
      <c r="G6335" s="1411">
        <v>0</v>
      </c>
      <c r="H6335" s="1412">
        <v>0</v>
      </c>
      <c r="I6335" s="1410">
        <v>0</v>
      </c>
      <c r="J6335" s="1411"/>
      <c r="K6335" s="1412">
        <v>0</v>
      </c>
      <c r="L6335" s="310">
        <f>I6335+J6335+K6335</f>
        <v>0</v>
      </c>
      <c r="M6335" s="12" t="str">
        <f t="shared" si="1473"/>
        <v/>
      </c>
      <c r="N6335" s="13"/>
    </row>
    <row r="6336" spans="1:14" hidden="1">
      <c r="A6336" s="22">
        <v>675</v>
      </c>
      <c r="B6336" s="272">
        <v>5500</v>
      </c>
      <c r="C6336" s="1845" t="s">
        <v>672</v>
      </c>
      <c r="D6336" s="1846"/>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673</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674</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675</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676</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847" t="s">
        <v>898</v>
      </c>
      <c r="D6341" s="1848"/>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677</v>
      </c>
      <c r="E6342" s="281">
        <f>F6342+G6342+H6342</f>
        <v>0</v>
      </c>
      <c r="F6342" s="1459">
        <v>0</v>
      </c>
      <c r="G6342" s="1459">
        <v>0</v>
      </c>
      <c r="H6342" s="1460">
        <v>0</v>
      </c>
      <c r="I6342" s="1606">
        <v>0</v>
      </c>
      <c r="J6342" s="1459">
        <v>0</v>
      </c>
      <c r="K6342" s="1459">
        <v>0</v>
      </c>
      <c r="L6342" s="281">
        <f>I6342+J6342+K6342</f>
        <v>0</v>
      </c>
      <c r="M6342" s="12" t="str">
        <f t="shared" si="1473"/>
        <v/>
      </c>
      <c r="N6342" s="13"/>
    </row>
    <row r="6343" spans="1:14" hidden="1">
      <c r="A6343" s="23">
        <v>720</v>
      </c>
      <c r="B6343" s="366"/>
      <c r="C6343" s="373">
        <v>5702</v>
      </c>
      <c r="D6343" s="374" t="s">
        <v>678</v>
      </c>
      <c r="E6343" s="314">
        <f>F6343+G6343+H6343</f>
        <v>0</v>
      </c>
      <c r="F6343" s="1459">
        <v>0</v>
      </c>
      <c r="G6343" s="1459">
        <v>0</v>
      </c>
      <c r="H6343" s="1460">
        <v>0</v>
      </c>
      <c r="I6343" s="1606">
        <v>0</v>
      </c>
      <c r="J6343" s="1459">
        <v>0</v>
      </c>
      <c r="K6343" s="1459">
        <v>0</v>
      </c>
      <c r="L6343" s="314">
        <f>I6343+J6343+K6343</f>
        <v>0</v>
      </c>
      <c r="M6343" s="12" t="str">
        <f t="shared" si="1473"/>
        <v/>
      </c>
      <c r="N6343" s="13"/>
    </row>
    <row r="6344" spans="1:14" hidden="1">
      <c r="A6344" s="23">
        <v>725</v>
      </c>
      <c r="B6344" s="292"/>
      <c r="C6344" s="375">
        <v>4071</v>
      </c>
      <c r="D6344" s="376" t="s">
        <v>679</v>
      </c>
      <c r="E6344" s="377">
        <f>F6344+G6344+H6344</f>
        <v>0</v>
      </c>
      <c r="F6344" s="1459">
        <v>0</v>
      </c>
      <c r="G6344" s="1459">
        <v>0</v>
      </c>
      <c r="H6344" s="1460">
        <v>0</v>
      </c>
      <c r="I6344" s="1606">
        <v>0</v>
      </c>
      <c r="J6344" s="1459">
        <v>0</v>
      </c>
      <c r="K6344" s="1459">
        <v>0</v>
      </c>
      <c r="L6344" s="377">
        <f>I6344+J6344+K6344</f>
        <v>0</v>
      </c>
      <c r="M6344" s="12" t="str">
        <f t="shared" si="1473"/>
        <v/>
      </c>
      <c r="N6344" s="13"/>
    </row>
    <row r="6345" spans="1:14" hidden="1">
      <c r="A6345" s="23">
        <v>730</v>
      </c>
      <c r="B6345" s="571"/>
      <c r="C6345" s="1841" t="s">
        <v>680</v>
      </c>
      <c r="D6345" s="1842"/>
      <c r="E6345" s="1426"/>
      <c r="F6345" s="1426"/>
      <c r="G6345" s="1426"/>
      <c r="H6345" s="1426"/>
      <c r="I6345" s="1426"/>
      <c r="J6345" s="1426"/>
      <c r="K6345" s="1426"/>
      <c r="L6345" s="1427"/>
      <c r="M6345" s="12" t="str">
        <f t="shared" si="1473"/>
        <v/>
      </c>
      <c r="N6345" s="13"/>
    </row>
    <row r="6346" spans="1:14" hidden="1">
      <c r="A6346" s="23">
        <v>735</v>
      </c>
      <c r="B6346" s="381">
        <v>98</v>
      </c>
      <c r="C6346" s="1841" t="s">
        <v>680</v>
      </c>
      <c r="D6346" s="1842"/>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hidden="1" thickBot="1">
      <c r="A6350" s="23">
        <v>755</v>
      </c>
      <c r="B6350" s="1451"/>
      <c r="C6350" s="393" t="s">
        <v>726</v>
      </c>
      <c r="D6350" s="1420">
        <f>+B6350</f>
        <v>0</v>
      </c>
      <c r="E6350" s="395">
        <f t="shared" ref="E6350:L6350" si="1488">SUM(E6232,E6235,E6241,E6249,E6250,E6268,E6272,E6278,E6281,E6282,E6283,E6284,E6288,E6297,E6303,E6304,E6305,E6306,E6313,E6317,E6318,E6319,E6320,E6323,E6324,E6332,E6335,E6336,E6341)+E6346</f>
        <v>0</v>
      </c>
      <c r="F6350" s="396">
        <f t="shared" si="1488"/>
        <v>0</v>
      </c>
      <c r="G6350" s="397">
        <f t="shared" si="1488"/>
        <v>0</v>
      </c>
      <c r="H6350" s="398">
        <f t="shared" si="1488"/>
        <v>0</v>
      </c>
      <c r="I6350" s="396">
        <f t="shared" si="1488"/>
        <v>0</v>
      </c>
      <c r="J6350" s="397">
        <f t="shared" si="1488"/>
        <v>0</v>
      </c>
      <c r="K6350" s="398">
        <f t="shared" si="1488"/>
        <v>0</v>
      </c>
      <c r="L6350" s="395">
        <f t="shared" si="1488"/>
        <v>0</v>
      </c>
      <c r="M6350" s="1652" t="str">
        <f t="shared" si="1473"/>
        <v/>
      </c>
      <c r="N6350" s="65"/>
    </row>
    <row r="6351" spans="1:14" ht="18.75" hidden="1">
      <c r="A6351" s="23">
        <v>760</v>
      </c>
      <c r="B6351" s="79" t="s">
        <v>120</v>
      </c>
      <c r="C6351" s="1"/>
      <c r="L6351" s="6"/>
      <c r="M6351" s="1652" t="str">
        <f>(IF($E6350&lt;&gt;0,$M$2,IF($L6350&lt;&gt;0,$M$2,"")))</f>
        <v/>
      </c>
      <c r="N6351" s="65"/>
    </row>
    <row r="6352" spans="1:14" ht="18.75" hidden="1">
      <c r="A6352" s="22">
        <v>765</v>
      </c>
      <c r="B6352" s="1355"/>
      <c r="C6352" s="1355"/>
      <c r="D6352" s="1356"/>
      <c r="E6352" s="1355"/>
      <c r="F6352" s="1355"/>
      <c r="G6352" s="1355"/>
      <c r="H6352" s="1355"/>
      <c r="I6352" s="1355"/>
      <c r="J6352" s="1355"/>
      <c r="K6352" s="1355"/>
      <c r="L6352" s="1357"/>
      <c r="M6352" s="1652" t="str">
        <f>(IF($E6350&lt;&gt;0,$M$2,IF($L6350&lt;&gt;0,$M$2,"")))</f>
        <v/>
      </c>
      <c r="N6352" s="65"/>
    </row>
    <row r="6353" spans="1:14" ht="18.75" hidden="1">
      <c r="A6353" s="22">
        <v>775</v>
      </c>
      <c r="B6353" s="65"/>
      <c r="C6353" s="65"/>
      <c r="D6353" s="65"/>
      <c r="E6353" s="65"/>
      <c r="F6353" s="65"/>
      <c r="G6353" s="65"/>
      <c r="H6353" s="65"/>
      <c r="I6353" s="65"/>
      <c r="J6353" s="65"/>
      <c r="K6353" s="65"/>
      <c r="L6353" s="77"/>
      <c r="M6353" s="74" t="str">
        <f>(IF(E6350&lt;&gt;0,$G$2,IF(L6350&lt;&gt;0,$G$2,"")))</f>
        <v/>
      </c>
      <c r="N6353" s="65"/>
    </row>
    <row r="6354" spans="1:14" hidden="1">
      <c r="A6354" s="23">
        <v>780</v>
      </c>
      <c r="B6354" s="6"/>
      <c r="C6354" s="6"/>
      <c r="D6354" s="517"/>
      <c r="E6354" s="38"/>
      <c r="F6354" s="38"/>
      <c r="G6354" s="38"/>
      <c r="H6354" s="38"/>
      <c r="I6354" s="38"/>
      <c r="J6354" s="38"/>
      <c r="K6354" s="38"/>
      <c r="L6354" s="38"/>
      <c r="M6354" s="7" t="str">
        <f>(IF($E6490&lt;&gt;0,$M$2,IF($L6490&lt;&gt;0,$M$2,"")))</f>
        <v/>
      </c>
    </row>
    <row r="6355" spans="1:14" hidden="1">
      <c r="A6355" s="23">
        <v>785</v>
      </c>
      <c r="B6355" s="6"/>
      <c r="C6355" s="1353"/>
      <c r="D6355" s="1354"/>
      <c r="E6355" s="38"/>
      <c r="F6355" s="38"/>
      <c r="G6355" s="38"/>
      <c r="H6355" s="38"/>
      <c r="I6355" s="38"/>
      <c r="J6355" s="38"/>
      <c r="K6355" s="38"/>
      <c r="L6355" s="38"/>
      <c r="M6355" s="7" t="str">
        <f>(IF($E6490&lt;&gt;0,$M$2,IF($L6490&lt;&gt;0,$M$2,"")))</f>
        <v/>
      </c>
    </row>
    <row r="6356" spans="1:14" hidden="1">
      <c r="A6356" s="23">
        <v>790</v>
      </c>
      <c r="B6356" s="1865" t="str">
        <f>$B$7</f>
        <v>ОТЧЕТНИ ДАННИ ПО ЕБК ЗА ИЗПЪЛНЕНИЕТО НА БЮДЖЕТА</v>
      </c>
      <c r="C6356" s="1866"/>
      <c r="D6356" s="1866"/>
      <c r="E6356" s="242"/>
      <c r="F6356" s="242"/>
      <c r="G6356" s="237"/>
      <c r="H6356" s="237"/>
      <c r="I6356" s="237"/>
      <c r="J6356" s="237"/>
      <c r="K6356" s="237"/>
      <c r="L6356" s="237"/>
      <c r="M6356" s="7" t="str">
        <f>(IF($E6490&lt;&gt;0,$M$2,IF($L6490&lt;&gt;0,$M$2,"")))</f>
        <v/>
      </c>
    </row>
    <row r="6357" spans="1:14" hidden="1">
      <c r="A6357" s="23">
        <v>795</v>
      </c>
      <c r="B6357" s="228"/>
      <c r="C6357" s="391"/>
      <c r="D6357" s="400"/>
      <c r="E6357" s="406" t="s">
        <v>457</v>
      </c>
      <c r="F6357" s="406" t="s">
        <v>819</v>
      </c>
      <c r="G6357" s="237"/>
      <c r="H6357" s="1350" t="s">
        <v>1234</v>
      </c>
      <c r="I6357" s="1351"/>
      <c r="J6357" s="1352"/>
      <c r="K6357" s="237"/>
      <c r="L6357" s="237"/>
      <c r="M6357" s="7" t="str">
        <f>(IF($E6490&lt;&gt;0,$M$2,IF($L6490&lt;&gt;0,$M$2,"")))</f>
        <v/>
      </c>
    </row>
    <row r="6358" spans="1:14" ht="18.75" hidden="1">
      <c r="A6358" s="22">
        <v>805</v>
      </c>
      <c r="B6358" s="1867" t="str">
        <f>$B$9</f>
        <v>ДГ Радост Каблешково</v>
      </c>
      <c r="C6358" s="1868"/>
      <c r="D6358" s="1869"/>
      <c r="E6358" s="115">
        <f>$E$9</f>
        <v>45658</v>
      </c>
      <c r="F6358" s="226">
        <f>$F$9</f>
        <v>45747</v>
      </c>
      <c r="G6358" s="237"/>
      <c r="H6358" s="237"/>
      <c r="I6358" s="237"/>
      <c r="J6358" s="237"/>
      <c r="K6358" s="237"/>
      <c r="L6358" s="237"/>
      <c r="M6358" s="7" t="str">
        <f>(IF($E6490&lt;&gt;0,$M$2,IF($L6490&lt;&gt;0,$M$2,"")))</f>
        <v/>
      </c>
    </row>
    <row r="6359" spans="1:14" hidden="1">
      <c r="A6359" s="23">
        <v>810</v>
      </c>
      <c r="B6359" s="227" t="str">
        <f>$B$10</f>
        <v>(наименование на разпоредителя с бюджет)</v>
      </c>
      <c r="C6359" s="228"/>
      <c r="D6359" s="229"/>
      <c r="E6359" s="237"/>
      <c r="F6359" s="237"/>
      <c r="G6359" s="237"/>
      <c r="H6359" s="237"/>
      <c r="I6359" s="237"/>
      <c r="J6359" s="237"/>
      <c r="K6359" s="237"/>
      <c r="L6359" s="237"/>
      <c r="M6359" s="7" t="str">
        <f>(IF($E6490&lt;&gt;0,$M$2,IF($L6490&lt;&gt;0,$M$2,"")))</f>
        <v/>
      </c>
    </row>
    <row r="6360" spans="1:14" hidden="1">
      <c r="A6360" s="23">
        <v>815</v>
      </c>
      <c r="B6360" s="227"/>
      <c r="C6360" s="228"/>
      <c r="D6360" s="229"/>
      <c r="E6360" s="237"/>
      <c r="F6360" s="237"/>
      <c r="G6360" s="237"/>
      <c r="H6360" s="237"/>
      <c r="I6360" s="237"/>
      <c r="J6360" s="237"/>
      <c r="K6360" s="237"/>
      <c r="L6360" s="237"/>
      <c r="M6360" s="7" t="str">
        <f>(IF($E6490&lt;&gt;0,$M$2,IF($L6490&lt;&gt;0,$M$2,"")))</f>
        <v/>
      </c>
    </row>
    <row r="6361" spans="1:14" ht="19.5" hidden="1">
      <c r="A6361" s="28">
        <v>525</v>
      </c>
      <c r="B6361" s="1870" t="str">
        <f>$B$12</f>
        <v>Поморие</v>
      </c>
      <c r="C6361" s="1871"/>
      <c r="D6361" s="1872"/>
      <c r="E6361" s="410" t="s">
        <v>874</v>
      </c>
      <c r="F6361" s="1348" t="str">
        <f>$F$12</f>
        <v>5207</v>
      </c>
      <c r="G6361" s="237"/>
      <c r="H6361" s="237"/>
      <c r="I6361" s="237"/>
      <c r="J6361" s="237"/>
      <c r="K6361" s="237"/>
      <c r="L6361" s="237"/>
      <c r="M6361" s="7" t="str">
        <f>(IF($E6490&lt;&gt;0,$M$2,IF($L6490&lt;&gt;0,$M$2,"")))</f>
        <v/>
      </c>
    </row>
    <row r="6362" spans="1:14" hidden="1">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t="str">
        <f>(IF($E6490&lt;&gt;0,$M$2,IF($L6490&lt;&gt;0,$M$2,"")))</f>
        <v/>
      </c>
    </row>
    <row r="6363" spans="1:14" ht="19.5" hidden="1">
      <c r="A6363" s="23">
        <v>821</v>
      </c>
      <c r="B6363" s="236"/>
      <c r="C6363" s="237"/>
      <c r="D6363" s="124" t="s">
        <v>875</v>
      </c>
      <c r="E6363" s="238">
        <f>$E$15</f>
        <v>0</v>
      </c>
      <c r="F6363" s="414" t="str">
        <f>$F$15</f>
        <v>БЮДЖЕТ</v>
      </c>
      <c r="G6363" s="218"/>
      <c r="H6363" s="218"/>
      <c r="I6363" s="218"/>
      <c r="J6363" s="218"/>
      <c r="K6363" s="218"/>
      <c r="L6363" s="218"/>
      <c r="M6363" s="7" t="str">
        <f>(IF($E6490&lt;&gt;0,$M$2,IF($L6490&lt;&gt;0,$M$2,"")))</f>
        <v/>
      </c>
    </row>
    <row r="6364" spans="1:14" hidden="1">
      <c r="A6364" s="23">
        <v>822</v>
      </c>
      <c r="B6364" s="228"/>
      <c r="C6364" s="391"/>
      <c r="D6364" s="400"/>
      <c r="E6364" s="237"/>
      <c r="F6364" s="409"/>
      <c r="G6364" s="409"/>
      <c r="H6364" s="409"/>
      <c r="I6364" s="409"/>
      <c r="J6364" s="409"/>
      <c r="K6364" s="409"/>
      <c r="L6364" s="1365" t="s">
        <v>458</v>
      </c>
      <c r="M6364" s="7" t="str">
        <f>(IF($E6490&lt;&gt;0,$M$2,IF($L6490&lt;&gt;0,$M$2,"")))</f>
        <v/>
      </c>
    </row>
    <row r="6365" spans="1:14" ht="24.95" hidden="1" customHeight="1">
      <c r="A6365" s="23">
        <v>823</v>
      </c>
      <c r="B6365" s="247"/>
      <c r="C6365" s="248"/>
      <c r="D6365" s="249" t="s">
        <v>698</v>
      </c>
      <c r="E6365" s="1853" t="str">
        <f>CONCATENATE("Уточнен план ",$C$3)</f>
        <v>Уточнен план 2025</v>
      </c>
      <c r="F6365" s="1854"/>
      <c r="G6365" s="1854"/>
      <c r="H6365" s="1855"/>
      <c r="I6365" s="1856" t="str">
        <f>CONCATENATE("Отчет ",$C$3)</f>
        <v>Отчет 2025</v>
      </c>
      <c r="J6365" s="1857"/>
      <c r="K6365" s="1857"/>
      <c r="L6365" s="1858"/>
      <c r="M6365" s="7" t="str">
        <f>(IF($E6490&lt;&gt;0,$M$2,IF($L6490&lt;&gt;0,$M$2,"")))</f>
        <v/>
      </c>
    </row>
    <row r="6366" spans="1:14" ht="54.95" hidden="1" customHeight="1" thickBot="1">
      <c r="A6366" s="23">
        <v>825</v>
      </c>
      <c r="B6366" s="250" t="s">
        <v>62</v>
      </c>
      <c r="C6366" s="251" t="s">
        <v>459</v>
      </c>
      <c r="D6366" s="252" t="s">
        <v>699</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570" t="str">
        <f>$L$20</f>
        <v>ОТЧЕТ                                    ОБЩО</v>
      </c>
      <c r="M6366" s="7" t="str">
        <f>(IF($E6490&lt;&gt;0,$M$2,IF($L6490&lt;&gt;0,$M$2,"")))</f>
        <v/>
      </c>
    </row>
    <row r="6367" spans="1:14" ht="18.75" hidden="1">
      <c r="A6367" s="23"/>
      <c r="B6367" s="258"/>
      <c r="C6367" s="259"/>
      <c r="D6367" s="260" t="s">
        <v>728</v>
      </c>
      <c r="E6367" s="1442" t="str">
        <f>$E$21</f>
        <v>(1)</v>
      </c>
      <c r="F6367" s="143" t="str">
        <f>$F$21</f>
        <v>(2)</v>
      </c>
      <c r="G6367" s="144" t="str">
        <f>$G$21</f>
        <v>(3)</v>
      </c>
      <c r="H6367" s="145" t="str">
        <f>$H$21</f>
        <v>(4)</v>
      </c>
      <c r="I6367" s="261" t="str">
        <f>$I$21</f>
        <v>(5)</v>
      </c>
      <c r="J6367" s="262" t="str">
        <f>$J$21</f>
        <v>(6)</v>
      </c>
      <c r="K6367" s="263" t="str">
        <f>$K$21</f>
        <v>(7)</v>
      </c>
      <c r="L6367" s="264" t="str">
        <f>$L$21</f>
        <v>(8)</v>
      </c>
      <c r="M6367" s="7" t="str">
        <f>(IF($E6490&lt;&gt;0,$M$2,IF($L6490&lt;&gt;0,$M$2,"")))</f>
        <v/>
      </c>
    </row>
    <row r="6368" spans="1:14" hidden="1">
      <c r="A6368" s="23"/>
      <c r="B6368" s="1439"/>
      <c r="C6368" s="1540" t="e">
        <f>VLOOKUP(D6368,OP_LIST2,2,FALSE)</f>
        <v>#N/A</v>
      </c>
      <c r="D6368" s="1445"/>
      <c r="E6368" s="389"/>
      <c r="F6368" s="1429"/>
      <c r="G6368" s="1430"/>
      <c r="H6368" s="1431"/>
      <c r="I6368" s="1429"/>
      <c r="J6368" s="1430"/>
      <c r="K6368" s="1431"/>
      <c r="L6368" s="1428"/>
      <c r="M6368" s="7" t="str">
        <f>(IF($E6490&lt;&gt;0,$M$2,IF($L6490&lt;&gt;0,$M$2,"")))</f>
        <v/>
      </c>
    </row>
    <row r="6369" spans="1:14" hidden="1">
      <c r="A6369" s="23"/>
      <c r="B6369" s="1608" t="s">
        <v>2003</v>
      </c>
      <c r="C6369" s="1446">
        <f>VLOOKUP(D6370,EBK_DEIN2,2,FALSE)</f>
        <v>7701</v>
      </c>
      <c r="D6369" s="1445" t="s">
        <v>777</v>
      </c>
      <c r="E6369" s="389"/>
      <c r="F6369" s="1432"/>
      <c r="G6369" s="1433"/>
      <c r="H6369" s="1434"/>
      <c r="I6369" s="1432"/>
      <c r="J6369" s="1433"/>
      <c r="K6369" s="1434"/>
      <c r="L6369" s="1428"/>
      <c r="M6369" s="7" t="str">
        <f>(IF($E6490&lt;&gt;0,$M$2,IF($L6490&lt;&gt;0,$M$2,"")))</f>
        <v/>
      </c>
    </row>
    <row r="6370" spans="1:14" hidden="1">
      <c r="A6370" s="23"/>
      <c r="B6370" s="1438"/>
      <c r="C6370" s="1531">
        <f>+C6369</f>
        <v>7701</v>
      </c>
      <c r="D6370" s="1440" t="s">
        <v>480</v>
      </c>
      <c r="E6370" s="389"/>
      <c r="F6370" s="1432"/>
      <c r="G6370" s="1433"/>
      <c r="H6370" s="1434"/>
      <c r="I6370" s="1432"/>
      <c r="J6370" s="1433"/>
      <c r="K6370" s="1434"/>
      <c r="L6370" s="1428"/>
      <c r="M6370" s="7" t="str">
        <f>(IF($E6490&lt;&gt;0,$M$2,IF($L6490&lt;&gt;0,$M$2,"")))</f>
        <v/>
      </c>
    </row>
    <row r="6371" spans="1:14" hidden="1">
      <c r="A6371" s="23"/>
      <c r="B6371" s="1443"/>
      <c r="C6371" s="1441"/>
      <c r="D6371" s="1444" t="s">
        <v>700</v>
      </c>
      <c r="E6371" s="389"/>
      <c r="F6371" s="1435"/>
      <c r="G6371" s="1436"/>
      <c r="H6371" s="1437"/>
      <c r="I6371" s="1435"/>
      <c r="J6371" s="1436"/>
      <c r="K6371" s="1437"/>
      <c r="L6371" s="1428"/>
      <c r="M6371" s="7" t="str">
        <f>(IF($E6490&lt;&gt;0,$M$2,IF($L6490&lt;&gt;0,$M$2,"")))</f>
        <v/>
      </c>
    </row>
    <row r="6372" spans="1:14" hidden="1">
      <c r="A6372" s="23"/>
      <c r="B6372" s="272">
        <v>100</v>
      </c>
      <c r="C6372" s="1859" t="s">
        <v>729</v>
      </c>
      <c r="D6372" s="1860"/>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730</v>
      </c>
      <c r="E6373" s="281">
        <f>F6373+G6373+H6373</f>
        <v>0</v>
      </c>
      <c r="F6373" s="152">
        <v>0</v>
      </c>
      <c r="G6373" s="153">
        <v>0</v>
      </c>
      <c r="H6373" s="1406">
        <v>0</v>
      </c>
      <c r="I6373" s="152">
        <v>0</v>
      </c>
      <c r="J6373" s="153">
        <v>0</v>
      </c>
      <c r="K6373" s="1406">
        <v>0</v>
      </c>
      <c r="L6373" s="281">
        <f>I6373+J6373+K6373</f>
        <v>0</v>
      </c>
      <c r="M6373" s="12" t="str">
        <f t="shared" ref="M6373:M6436" si="1490">(IF($E6373&lt;&gt;0,$M$2,IF($L6373&lt;&gt;0,$M$2,"")))</f>
        <v/>
      </c>
      <c r="N6373" s="13"/>
    </row>
    <row r="6374" spans="1:14" hidden="1">
      <c r="A6374" s="10"/>
      <c r="B6374" s="278"/>
      <c r="C6374" s="285">
        <v>102</v>
      </c>
      <c r="D6374" s="286" t="s">
        <v>731</v>
      </c>
      <c r="E6374" s="287">
        <f>F6374+G6374+H6374</f>
        <v>0</v>
      </c>
      <c r="F6374" s="173">
        <v>0</v>
      </c>
      <c r="G6374" s="174">
        <v>0</v>
      </c>
      <c r="H6374" s="1409">
        <v>0</v>
      </c>
      <c r="I6374" s="173">
        <v>0</v>
      </c>
      <c r="J6374" s="174">
        <v>0</v>
      </c>
      <c r="K6374" s="1409">
        <v>0</v>
      </c>
      <c r="L6374" s="287">
        <f>I6374+J6374+K6374</f>
        <v>0</v>
      </c>
      <c r="M6374" s="12" t="str">
        <f t="shared" si="1490"/>
        <v/>
      </c>
      <c r="N6374" s="13"/>
    </row>
    <row r="6375" spans="1:14" hidden="1">
      <c r="A6375" s="10"/>
      <c r="B6375" s="272">
        <v>200</v>
      </c>
      <c r="C6375" s="1851" t="s">
        <v>732</v>
      </c>
      <c r="D6375" s="1852"/>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733</v>
      </c>
      <c r="E6376" s="281">
        <f>F6376+G6376+H6376</f>
        <v>0</v>
      </c>
      <c r="F6376" s="152">
        <v>0</v>
      </c>
      <c r="G6376" s="153">
        <v>0</v>
      </c>
      <c r="H6376" s="1406">
        <v>0</v>
      </c>
      <c r="I6376" s="152">
        <v>0</v>
      </c>
      <c r="J6376" s="153">
        <v>0</v>
      </c>
      <c r="K6376" s="1406">
        <v>0</v>
      </c>
      <c r="L6376" s="281">
        <f>I6376+J6376+K6376</f>
        <v>0</v>
      </c>
      <c r="M6376" s="12" t="str">
        <f t="shared" si="1490"/>
        <v/>
      </c>
      <c r="N6376" s="13"/>
    </row>
    <row r="6377" spans="1:14" hidden="1">
      <c r="A6377" s="10"/>
      <c r="B6377" s="292"/>
      <c r="C6377" s="293">
        <v>202</v>
      </c>
      <c r="D6377" s="294" t="s">
        <v>734</v>
      </c>
      <c r="E6377" s="295">
        <f>F6377+G6377+H6377</f>
        <v>0</v>
      </c>
      <c r="F6377" s="158">
        <v>0</v>
      </c>
      <c r="G6377" s="159">
        <v>0</v>
      </c>
      <c r="H6377" s="1408">
        <v>0</v>
      </c>
      <c r="I6377" s="158">
        <v>0</v>
      </c>
      <c r="J6377" s="159">
        <v>0</v>
      </c>
      <c r="K6377" s="1408">
        <v>0</v>
      </c>
      <c r="L6377" s="295">
        <f>I6377+J6377+K6377</f>
        <v>0</v>
      </c>
      <c r="M6377" s="12" t="str">
        <f t="shared" si="1490"/>
        <v/>
      </c>
      <c r="N6377" s="13"/>
    </row>
    <row r="6378" spans="1:14" ht="31.5" hidden="1">
      <c r="A6378" s="10"/>
      <c r="B6378" s="299"/>
      <c r="C6378" s="293">
        <v>205</v>
      </c>
      <c r="D6378" s="294" t="s">
        <v>585</v>
      </c>
      <c r="E6378" s="295">
        <f>F6378+G6378+H6378</f>
        <v>0</v>
      </c>
      <c r="F6378" s="158">
        <v>0</v>
      </c>
      <c r="G6378" s="159">
        <v>0</v>
      </c>
      <c r="H6378" s="1408">
        <v>0</v>
      </c>
      <c r="I6378" s="158">
        <v>0</v>
      </c>
      <c r="J6378" s="159">
        <v>0</v>
      </c>
      <c r="K6378" s="1408">
        <v>0</v>
      </c>
      <c r="L6378" s="295">
        <f>I6378+J6378+K6378</f>
        <v>0</v>
      </c>
      <c r="M6378" s="12" t="str">
        <f t="shared" si="1490"/>
        <v/>
      </c>
      <c r="N6378" s="13"/>
    </row>
    <row r="6379" spans="1:14" hidden="1">
      <c r="A6379" s="10"/>
      <c r="B6379" s="299"/>
      <c r="C6379" s="293">
        <v>208</v>
      </c>
      <c r="D6379" s="300" t="s">
        <v>586</v>
      </c>
      <c r="E6379" s="295">
        <f>F6379+G6379+H6379</f>
        <v>0</v>
      </c>
      <c r="F6379" s="158">
        <v>0</v>
      </c>
      <c r="G6379" s="159">
        <v>0</v>
      </c>
      <c r="H6379" s="1408">
        <v>0</v>
      </c>
      <c r="I6379" s="158">
        <v>0</v>
      </c>
      <c r="J6379" s="159">
        <v>0</v>
      </c>
      <c r="K6379" s="1408">
        <v>0</v>
      </c>
      <c r="L6379" s="295">
        <f>I6379+J6379+K6379</f>
        <v>0</v>
      </c>
      <c r="M6379" s="12" t="str">
        <f t="shared" si="1490"/>
        <v/>
      </c>
      <c r="N6379" s="13"/>
    </row>
    <row r="6380" spans="1:14" hidden="1">
      <c r="A6380" s="10"/>
      <c r="B6380" s="291"/>
      <c r="C6380" s="285">
        <v>209</v>
      </c>
      <c r="D6380" s="301" t="s">
        <v>587</v>
      </c>
      <c r="E6380" s="287">
        <f>F6380+G6380+H6380</f>
        <v>0</v>
      </c>
      <c r="F6380" s="173">
        <v>0</v>
      </c>
      <c r="G6380" s="174">
        <v>0</v>
      </c>
      <c r="H6380" s="1409">
        <v>0</v>
      </c>
      <c r="I6380" s="173">
        <v>0</v>
      </c>
      <c r="J6380" s="174">
        <v>0</v>
      </c>
      <c r="K6380" s="1409">
        <v>0</v>
      </c>
      <c r="L6380" s="287">
        <f>I6380+J6380+K6380</f>
        <v>0</v>
      </c>
      <c r="M6380" s="12" t="str">
        <f t="shared" si="1490"/>
        <v/>
      </c>
      <c r="N6380" s="13"/>
    </row>
    <row r="6381" spans="1:14" hidden="1">
      <c r="A6381" s="10"/>
      <c r="B6381" s="272">
        <v>500</v>
      </c>
      <c r="C6381" s="1861" t="s">
        <v>188</v>
      </c>
      <c r="D6381" s="1862"/>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v>0</v>
      </c>
      <c r="G6382" s="153">
        <v>0</v>
      </c>
      <c r="H6382" s="1406">
        <v>0</v>
      </c>
      <c r="I6382" s="152">
        <v>0</v>
      </c>
      <c r="J6382" s="153">
        <v>0</v>
      </c>
      <c r="K6382" s="1406">
        <v>0</v>
      </c>
      <c r="L6382" s="281">
        <f t="shared" ref="L6382:L6389" si="1494">I6382+J6382+K6382</f>
        <v>0</v>
      </c>
      <c r="M6382" s="12" t="str">
        <f t="shared" si="1490"/>
        <v/>
      </c>
      <c r="N6382" s="13"/>
    </row>
    <row r="6383" spans="1:14" hidden="1">
      <c r="A6383" s="10"/>
      <c r="B6383" s="291"/>
      <c r="C6383" s="304">
        <v>552</v>
      </c>
      <c r="D6383" s="305" t="s">
        <v>893</v>
      </c>
      <c r="E6383" s="295">
        <f t="shared" si="1493"/>
        <v>0</v>
      </c>
      <c r="F6383" s="158">
        <v>0</v>
      </c>
      <c r="G6383" s="159">
        <v>0</v>
      </c>
      <c r="H6383" s="1408">
        <v>0</v>
      </c>
      <c r="I6383" s="158">
        <v>0</v>
      </c>
      <c r="J6383" s="159">
        <v>0</v>
      </c>
      <c r="K6383" s="1408">
        <v>0</v>
      </c>
      <c r="L6383" s="295">
        <f t="shared" si="1494"/>
        <v>0</v>
      </c>
      <c r="M6383" s="12" t="str">
        <f t="shared" si="1490"/>
        <v/>
      </c>
      <c r="N6383" s="13"/>
    </row>
    <row r="6384" spans="1:14" hidden="1">
      <c r="A6384" s="10"/>
      <c r="B6384" s="306"/>
      <c r="C6384" s="304">
        <v>558</v>
      </c>
      <c r="D6384" s="307" t="s">
        <v>855</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v>0</v>
      </c>
      <c r="G6385" s="159">
        <v>0</v>
      </c>
      <c r="H6385" s="1408">
        <v>0</v>
      </c>
      <c r="I6385" s="158">
        <v>0</v>
      </c>
      <c r="J6385" s="159">
        <v>0</v>
      </c>
      <c r="K6385" s="1408">
        <v>0</v>
      </c>
      <c r="L6385" s="295">
        <f t="shared" si="1494"/>
        <v>0</v>
      </c>
      <c r="M6385" s="12" t="str">
        <f t="shared" si="1490"/>
        <v/>
      </c>
      <c r="N6385" s="13"/>
    </row>
    <row r="6386" spans="1:14" hidden="1">
      <c r="A6386" s="10"/>
      <c r="B6386" s="306"/>
      <c r="C6386" s="304">
        <v>580</v>
      </c>
      <c r="D6386" s="305" t="s">
        <v>191</v>
      </c>
      <c r="E6386" s="295">
        <f t="shared" si="1493"/>
        <v>0</v>
      </c>
      <c r="F6386" s="158">
        <v>0</v>
      </c>
      <c r="G6386" s="159">
        <v>0</v>
      </c>
      <c r="H6386" s="1408">
        <v>0</v>
      </c>
      <c r="I6386" s="158">
        <v>0</v>
      </c>
      <c r="J6386" s="159">
        <v>0</v>
      </c>
      <c r="K6386" s="1408">
        <v>0</v>
      </c>
      <c r="L6386" s="295">
        <f t="shared" si="1494"/>
        <v>0</v>
      </c>
      <c r="M6386" s="12" t="str">
        <f t="shared" si="1490"/>
        <v/>
      </c>
      <c r="N6386" s="13"/>
    </row>
    <row r="6387" spans="1:14" hidden="1">
      <c r="A6387" s="10"/>
      <c r="B6387" s="291"/>
      <c r="C6387" s="304">
        <v>588</v>
      </c>
      <c r="D6387" s="305" t="s">
        <v>857</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863" t="s">
        <v>193</v>
      </c>
      <c r="D6389" s="1864"/>
      <c r="E6389" s="310">
        <f t="shared" si="1493"/>
        <v>0</v>
      </c>
      <c r="F6389" s="1410"/>
      <c r="G6389" s="1411"/>
      <c r="H6389" s="1412"/>
      <c r="I6389" s="1410"/>
      <c r="J6389" s="1411"/>
      <c r="K6389" s="1412"/>
      <c r="L6389" s="310">
        <f t="shared" si="1494"/>
        <v>0</v>
      </c>
      <c r="M6389" s="12" t="str">
        <f t="shared" si="1490"/>
        <v/>
      </c>
      <c r="N6389" s="13"/>
    </row>
    <row r="6390" spans="1:14" hidden="1">
      <c r="A6390" s="23">
        <v>10</v>
      </c>
      <c r="B6390" s="272">
        <v>1000</v>
      </c>
      <c r="C6390" s="1851" t="s">
        <v>194</v>
      </c>
      <c r="D6390" s="1852"/>
      <c r="E6390" s="310">
        <f t="shared" ref="E6390:L6390" si="1495">SUM(E6391:E6407)</f>
        <v>0</v>
      </c>
      <c r="F6390" s="274">
        <f t="shared" si="1495"/>
        <v>0</v>
      </c>
      <c r="G6390" s="275">
        <f t="shared" si="1495"/>
        <v>0</v>
      </c>
      <c r="H6390" s="276">
        <f>SUM(H6391:H6407)</f>
        <v>0</v>
      </c>
      <c r="I6390" s="274">
        <f t="shared" si="1495"/>
        <v>0</v>
      </c>
      <c r="J6390" s="275">
        <f t="shared" si="1495"/>
        <v>0</v>
      </c>
      <c r="K6390" s="276">
        <f t="shared" si="1495"/>
        <v>0</v>
      </c>
      <c r="L6390" s="310">
        <f t="shared" si="1495"/>
        <v>0</v>
      </c>
      <c r="M6390" s="12" t="str">
        <f t="shared" si="1490"/>
        <v/>
      </c>
      <c r="N6390" s="13"/>
    </row>
    <row r="6391" spans="1:14" hidden="1">
      <c r="A6391" s="23">
        <v>15</v>
      </c>
      <c r="B6391" s="292"/>
      <c r="C6391" s="279">
        <v>1011</v>
      </c>
      <c r="D6391" s="311" t="s">
        <v>195</v>
      </c>
      <c r="E6391" s="281">
        <f t="shared" ref="E6391:E6407" si="1496">F6391+G6391+H6391</f>
        <v>0</v>
      </c>
      <c r="F6391" s="152">
        <v>0</v>
      </c>
      <c r="G6391" s="153">
        <v>0</v>
      </c>
      <c r="H6391" s="1406">
        <v>0</v>
      </c>
      <c r="I6391" s="152">
        <v>0</v>
      </c>
      <c r="J6391" s="153">
        <v>0</v>
      </c>
      <c r="K6391" s="1406">
        <v>0</v>
      </c>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v>0</v>
      </c>
      <c r="G6392" s="159">
        <v>0</v>
      </c>
      <c r="H6392" s="1408">
        <v>0</v>
      </c>
      <c r="I6392" s="158">
        <v>0</v>
      </c>
      <c r="J6392" s="159">
        <v>0</v>
      </c>
      <c r="K6392" s="1408">
        <v>0</v>
      </c>
      <c r="L6392" s="295">
        <f t="shared" si="1497"/>
        <v>0</v>
      </c>
      <c r="M6392" s="12" t="str">
        <f t="shared" si="1490"/>
        <v/>
      </c>
      <c r="N6392" s="13"/>
    </row>
    <row r="6393" spans="1:14" hidden="1">
      <c r="A6393" s="23">
        <v>40</v>
      </c>
      <c r="B6393" s="292"/>
      <c r="C6393" s="293">
        <v>1013</v>
      </c>
      <c r="D6393" s="294" t="s">
        <v>197</v>
      </c>
      <c r="E6393" s="295">
        <f t="shared" si="1496"/>
        <v>0</v>
      </c>
      <c r="F6393" s="158">
        <v>0</v>
      </c>
      <c r="G6393" s="159">
        <v>0</v>
      </c>
      <c r="H6393" s="1408">
        <v>0</v>
      </c>
      <c r="I6393" s="158">
        <v>0</v>
      </c>
      <c r="J6393" s="159">
        <v>0</v>
      </c>
      <c r="K6393" s="1408">
        <v>0</v>
      </c>
      <c r="L6393" s="295">
        <f t="shared" si="1497"/>
        <v>0</v>
      </c>
      <c r="M6393" s="12" t="str">
        <f t="shared" si="1490"/>
        <v/>
      </c>
      <c r="N6393" s="13"/>
    </row>
    <row r="6394" spans="1:14" hidden="1">
      <c r="A6394" s="23">
        <v>45</v>
      </c>
      <c r="B6394" s="292"/>
      <c r="C6394" s="293">
        <v>1014</v>
      </c>
      <c r="D6394" s="294" t="s">
        <v>198</v>
      </c>
      <c r="E6394" s="295">
        <f t="shared" si="1496"/>
        <v>0</v>
      </c>
      <c r="F6394" s="158">
        <v>0</v>
      </c>
      <c r="G6394" s="159">
        <v>0</v>
      </c>
      <c r="H6394" s="1408">
        <v>0</v>
      </c>
      <c r="I6394" s="158">
        <v>0</v>
      </c>
      <c r="J6394" s="159">
        <v>0</v>
      </c>
      <c r="K6394" s="1408">
        <v>0</v>
      </c>
      <c r="L6394" s="295">
        <f t="shared" si="1497"/>
        <v>0</v>
      </c>
      <c r="M6394" s="12" t="str">
        <f t="shared" si="1490"/>
        <v/>
      </c>
      <c r="N6394" s="13"/>
    </row>
    <row r="6395" spans="1:14" hidden="1">
      <c r="A6395" s="23">
        <v>50</v>
      </c>
      <c r="B6395" s="292"/>
      <c r="C6395" s="293">
        <v>1015</v>
      </c>
      <c r="D6395" s="294" t="s">
        <v>199</v>
      </c>
      <c r="E6395" s="295">
        <f t="shared" si="1496"/>
        <v>0</v>
      </c>
      <c r="F6395" s="158">
        <v>0</v>
      </c>
      <c r="G6395" s="159">
        <v>0</v>
      </c>
      <c r="H6395" s="1408">
        <v>0</v>
      </c>
      <c r="I6395" s="158">
        <v>0</v>
      </c>
      <c r="J6395" s="159">
        <v>0</v>
      </c>
      <c r="K6395" s="1408">
        <v>0</v>
      </c>
      <c r="L6395" s="295">
        <f t="shared" si="1497"/>
        <v>0</v>
      </c>
      <c r="M6395" s="12" t="str">
        <f t="shared" si="1490"/>
        <v/>
      </c>
      <c r="N6395" s="13"/>
    </row>
    <row r="6396" spans="1:14" hidden="1">
      <c r="A6396" s="23">
        <v>55</v>
      </c>
      <c r="B6396" s="292"/>
      <c r="C6396" s="312">
        <v>1016</v>
      </c>
      <c r="D6396" s="313" t="s">
        <v>200</v>
      </c>
      <c r="E6396" s="314">
        <f t="shared" si="1496"/>
        <v>0</v>
      </c>
      <c r="F6396" s="164">
        <v>0</v>
      </c>
      <c r="G6396" s="165">
        <v>0</v>
      </c>
      <c r="H6396" s="1407">
        <v>0</v>
      </c>
      <c r="I6396" s="164">
        <v>0</v>
      </c>
      <c r="J6396" s="165">
        <v>0</v>
      </c>
      <c r="K6396" s="1407">
        <v>0</v>
      </c>
      <c r="L6396" s="314">
        <f t="shared" si="1497"/>
        <v>0</v>
      </c>
      <c r="M6396" s="12" t="str">
        <f t="shared" si="1490"/>
        <v/>
      </c>
      <c r="N6396" s="13"/>
    </row>
    <row r="6397" spans="1:14" hidden="1">
      <c r="A6397" s="23">
        <v>60</v>
      </c>
      <c r="B6397" s="278"/>
      <c r="C6397" s="318">
        <v>1020</v>
      </c>
      <c r="D6397" s="319" t="s">
        <v>201</v>
      </c>
      <c r="E6397" s="320">
        <f t="shared" si="1496"/>
        <v>0</v>
      </c>
      <c r="F6397" s="450">
        <v>0</v>
      </c>
      <c r="G6397" s="451">
        <v>0</v>
      </c>
      <c r="H6397" s="1416">
        <v>0</v>
      </c>
      <c r="I6397" s="450">
        <v>0</v>
      </c>
      <c r="J6397" s="451">
        <v>0</v>
      </c>
      <c r="K6397" s="1416">
        <v>0</v>
      </c>
      <c r="L6397" s="320">
        <f t="shared" si="1497"/>
        <v>0</v>
      </c>
      <c r="M6397" s="12" t="str">
        <f t="shared" si="1490"/>
        <v/>
      </c>
      <c r="N6397" s="13"/>
    </row>
    <row r="6398" spans="1:14" hidden="1">
      <c r="A6398" s="22">
        <v>65</v>
      </c>
      <c r="B6398" s="292"/>
      <c r="C6398" s="324">
        <v>1030</v>
      </c>
      <c r="D6398" s="325" t="s">
        <v>202</v>
      </c>
      <c r="E6398" s="326">
        <f t="shared" si="1496"/>
        <v>0</v>
      </c>
      <c r="F6398" s="445">
        <v>0</v>
      </c>
      <c r="G6398" s="446">
        <v>0</v>
      </c>
      <c r="H6398" s="1413">
        <v>0</v>
      </c>
      <c r="I6398" s="445">
        <v>0</v>
      </c>
      <c r="J6398" s="446">
        <v>0</v>
      </c>
      <c r="K6398" s="1413">
        <v>0</v>
      </c>
      <c r="L6398" s="326">
        <f t="shared" si="1497"/>
        <v>0</v>
      </c>
      <c r="M6398" s="12" t="str">
        <f t="shared" si="1490"/>
        <v/>
      </c>
      <c r="N6398" s="13"/>
    </row>
    <row r="6399" spans="1:14" hidden="1">
      <c r="A6399" s="23">
        <v>70</v>
      </c>
      <c r="B6399" s="292"/>
      <c r="C6399" s="318">
        <v>1051</v>
      </c>
      <c r="D6399" s="331" t="s">
        <v>203</v>
      </c>
      <c r="E6399" s="320">
        <f t="shared" si="1496"/>
        <v>0</v>
      </c>
      <c r="F6399" s="450">
        <v>0</v>
      </c>
      <c r="G6399" s="451">
        <v>0</v>
      </c>
      <c r="H6399" s="1416">
        <v>0</v>
      </c>
      <c r="I6399" s="450">
        <v>0</v>
      </c>
      <c r="J6399" s="451">
        <v>0</v>
      </c>
      <c r="K6399" s="1416">
        <v>0</v>
      </c>
      <c r="L6399" s="320">
        <f t="shared" si="1497"/>
        <v>0</v>
      </c>
      <c r="M6399" s="12" t="str">
        <f t="shared" si="1490"/>
        <v/>
      </c>
      <c r="N6399" s="13"/>
    </row>
    <row r="6400" spans="1:14" hidden="1">
      <c r="A6400" s="23">
        <v>75</v>
      </c>
      <c r="B6400" s="292"/>
      <c r="C6400" s="293">
        <v>1052</v>
      </c>
      <c r="D6400" s="294" t="s">
        <v>204</v>
      </c>
      <c r="E6400" s="295">
        <f t="shared" si="1496"/>
        <v>0</v>
      </c>
      <c r="F6400" s="158">
        <v>0</v>
      </c>
      <c r="G6400" s="159"/>
      <c r="H6400" s="1408"/>
      <c r="I6400" s="158">
        <v>0</v>
      </c>
      <c r="J6400" s="159"/>
      <c r="K6400" s="1408"/>
      <c r="L6400" s="295">
        <f t="shared" si="1497"/>
        <v>0</v>
      </c>
      <c r="M6400" s="12" t="str">
        <f t="shared" si="1490"/>
        <v/>
      </c>
      <c r="N6400" s="13"/>
    </row>
    <row r="6401" spans="1:14" hidden="1">
      <c r="A6401" s="23">
        <v>80</v>
      </c>
      <c r="B6401" s="292"/>
      <c r="C6401" s="324">
        <v>1053</v>
      </c>
      <c r="D6401" s="325" t="s">
        <v>858</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v>0</v>
      </c>
      <c r="G6402" s="451">
        <v>0</v>
      </c>
      <c r="H6402" s="1416">
        <v>0</v>
      </c>
      <c r="I6402" s="450">
        <v>0</v>
      </c>
      <c r="J6402" s="451">
        <v>0</v>
      </c>
      <c r="K6402" s="1416">
        <v>0</v>
      </c>
      <c r="L6402" s="320">
        <f t="shared" si="1497"/>
        <v>0</v>
      </c>
      <c r="M6402" s="12" t="str">
        <f t="shared" si="1490"/>
        <v/>
      </c>
      <c r="N6402" s="13"/>
    </row>
    <row r="6403" spans="1:14" hidden="1">
      <c r="A6403" s="23">
        <v>85</v>
      </c>
      <c r="B6403" s="292"/>
      <c r="C6403" s="324">
        <v>1063</v>
      </c>
      <c r="D6403" s="332" t="s">
        <v>786</v>
      </c>
      <c r="E6403" s="326">
        <f t="shared" si="1496"/>
        <v>0</v>
      </c>
      <c r="F6403" s="445">
        <v>0</v>
      </c>
      <c r="G6403" s="446">
        <v>0</v>
      </c>
      <c r="H6403" s="1413">
        <v>0</v>
      </c>
      <c r="I6403" s="445">
        <v>0</v>
      </c>
      <c r="J6403" s="446">
        <v>0</v>
      </c>
      <c r="K6403" s="1413">
        <v>0</v>
      </c>
      <c r="L6403" s="326">
        <f t="shared" si="1497"/>
        <v>0</v>
      </c>
      <c r="M6403" s="12" t="str">
        <f t="shared" si="1490"/>
        <v/>
      </c>
      <c r="N6403" s="13"/>
    </row>
    <row r="6404" spans="1:14" hidden="1">
      <c r="A6404" s="23">
        <v>90</v>
      </c>
      <c r="B6404" s="292"/>
      <c r="C6404" s="333">
        <v>1069</v>
      </c>
      <c r="D6404" s="334" t="s">
        <v>206</v>
      </c>
      <c r="E6404" s="335">
        <f t="shared" si="1496"/>
        <v>0</v>
      </c>
      <c r="F6404" s="589">
        <v>0</v>
      </c>
      <c r="G6404" s="590">
        <v>0</v>
      </c>
      <c r="H6404" s="1415">
        <v>0</v>
      </c>
      <c r="I6404" s="589">
        <v>0</v>
      </c>
      <c r="J6404" s="590">
        <v>0</v>
      </c>
      <c r="K6404" s="1415">
        <v>0</v>
      </c>
      <c r="L6404" s="335">
        <f t="shared" si="1497"/>
        <v>0</v>
      </c>
      <c r="M6404" s="12" t="str">
        <f t="shared" si="1490"/>
        <v/>
      </c>
      <c r="N6404" s="13"/>
    </row>
    <row r="6405" spans="1:14" hidden="1">
      <c r="A6405" s="23">
        <v>90</v>
      </c>
      <c r="B6405" s="278"/>
      <c r="C6405" s="318">
        <v>1091</v>
      </c>
      <c r="D6405" s="331" t="s">
        <v>894</v>
      </c>
      <c r="E6405" s="320">
        <f t="shared" si="1496"/>
        <v>0</v>
      </c>
      <c r="F6405" s="450">
        <v>0</v>
      </c>
      <c r="G6405" s="451">
        <v>0</v>
      </c>
      <c r="H6405" s="1416">
        <v>0</v>
      </c>
      <c r="I6405" s="450">
        <v>0</v>
      </c>
      <c r="J6405" s="451">
        <v>0</v>
      </c>
      <c r="K6405" s="1416">
        <v>0</v>
      </c>
      <c r="L6405" s="320">
        <f t="shared" si="1497"/>
        <v>0</v>
      </c>
      <c r="M6405" s="12" t="str">
        <f t="shared" si="1490"/>
        <v/>
      </c>
      <c r="N6405" s="13"/>
    </row>
    <row r="6406" spans="1:14" hidden="1">
      <c r="A6406" s="22">
        <v>115</v>
      </c>
      <c r="B6406" s="292"/>
      <c r="C6406" s="293">
        <v>1092</v>
      </c>
      <c r="D6406" s="294" t="s">
        <v>298</v>
      </c>
      <c r="E6406" s="295">
        <f t="shared" si="1496"/>
        <v>0</v>
      </c>
      <c r="F6406" s="158">
        <v>0</v>
      </c>
      <c r="G6406" s="159">
        <v>0</v>
      </c>
      <c r="H6406" s="1408">
        <v>0</v>
      </c>
      <c r="I6406" s="158">
        <v>0</v>
      </c>
      <c r="J6406" s="159">
        <v>0</v>
      </c>
      <c r="K6406" s="1408">
        <v>0</v>
      </c>
      <c r="L6406" s="295">
        <f t="shared" si="1497"/>
        <v>0</v>
      </c>
      <c r="M6406" s="12" t="str">
        <f t="shared" si="1490"/>
        <v/>
      </c>
      <c r="N6406" s="13"/>
    </row>
    <row r="6407" spans="1:14" hidden="1">
      <c r="A6407" s="22">
        <v>125</v>
      </c>
      <c r="B6407" s="292"/>
      <c r="C6407" s="285">
        <v>1098</v>
      </c>
      <c r="D6407" s="339" t="s">
        <v>207</v>
      </c>
      <c r="E6407" s="287">
        <f t="shared" si="1496"/>
        <v>0</v>
      </c>
      <c r="F6407" s="173">
        <v>0</v>
      </c>
      <c r="G6407" s="174">
        <v>0</v>
      </c>
      <c r="H6407" s="1409">
        <v>0</v>
      </c>
      <c r="I6407" s="173">
        <v>0</v>
      </c>
      <c r="J6407" s="174">
        <v>0</v>
      </c>
      <c r="K6407" s="1409">
        <v>0</v>
      </c>
      <c r="L6407" s="287">
        <f t="shared" si="1497"/>
        <v>0</v>
      </c>
      <c r="M6407" s="12" t="str">
        <f t="shared" si="1490"/>
        <v/>
      </c>
      <c r="N6407" s="13"/>
    </row>
    <row r="6408" spans="1:14" hidden="1">
      <c r="A6408" s="23">
        <v>130</v>
      </c>
      <c r="B6408" s="272">
        <v>1900</v>
      </c>
      <c r="C6408" s="1845" t="s">
        <v>265</v>
      </c>
      <c r="D6408" s="1846"/>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895</v>
      </c>
      <c r="E6409" s="281">
        <f>F6409+G6409+H6409</f>
        <v>0</v>
      </c>
      <c r="F6409" s="152">
        <v>0</v>
      </c>
      <c r="G6409" s="153">
        <v>0</v>
      </c>
      <c r="H6409" s="1406">
        <v>0</v>
      </c>
      <c r="I6409" s="152">
        <v>0</v>
      </c>
      <c r="J6409" s="153">
        <v>0</v>
      </c>
      <c r="K6409" s="1406">
        <v>0</v>
      </c>
      <c r="L6409" s="281">
        <f>I6409+J6409+K6409</f>
        <v>0</v>
      </c>
      <c r="M6409" s="12" t="str">
        <f t="shared" si="1490"/>
        <v/>
      </c>
      <c r="N6409" s="13"/>
    </row>
    <row r="6410" spans="1:14" hidden="1">
      <c r="A6410" s="23">
        <v>140</v>
      </c>
      <c r="B6410" s="341"/>
      <c r="C6410" s="293">
        <v>1981</v>
      </c>
      <c r="D6410" s="342" t="s">
        <v>896</v>
      </c>
      <c r="E6410" s="295">
        <f>F6410+G6410+H6410</f>
        <v>0</v>
      </c>
      <c r="F6410" s="158">
        <v>0</v>
      </c>
      <c r="G6410" s="159">
        <v>0</v>
      </c>
      <c r="H6410" s="1408">
        <v>0</v>
      </c>
      <c r="I6410" s="158">
        <v>0</v>
      </c>
      <c r="J6410" s="159">
        <v>0</v>
      </c>
      <c r="K6410" s="1408">
        <v>0</v>
      </c>
      <c r="L6410" s="295">
        <f>I6410+J6410+K6410</f>
        <v>0</v>
      </c>
      <c r="M6410" s="12" t="str">
        <f t="shared" si="1490"/>
        <v/>
      </c>
      <c r="N6410" s="13"/>
    </row>
    <row r="6411" spans="1:14" hidden="1">
      <c r="A6411" s="23">
        <v>145</v>
      </c>
      <c r="B6411" s="292"/>
      <c r="C6411" s="285">
        <v>1991</v>
      </c>
      <c r="D6411" s="343" t="s">
        <v>897</v>
      </c>
      <c r="E6411" s="287">
        <f>F6411+G6411+H6411</f>
        <v>0</v>
      </c>
      <c r="F6411" s="173"/>
      <c r="G6411" s="174">
        <v>0</v>
      </c>
      <c r="H6411" s="1409">
        <v>0</v>
      </c>
      <c r="I6411" s="173"/>
      <c r="J6411" s="174">
        <v>0</v>
      </c>
      <c r="K6411" s="1409">
        <v>0</v>
      </c>
      <c r="L6411" s="287">
        <f>I6411+J6411+K6411</f>
        <v>0</v>
      </c>
      <c r="M6411" s="12" t="str">
        <f t="shared" si="1490"/>
        <v/>
      </c>
      <c r="N6411" s="13"/>
    </row>
    <row r="6412" spans="1:14" hidden="1">
      <c r="A6412" s="23">
        <v>150</v>
      </c>
      <c r="B6412" s="272">
        <v>2100</v>
      </c>
      <c r="C6412" s="1845" t="s">
        <v>707</v>
      </c>
      <c r="D6412" s="1846"/>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v>0</v>
      </c>
      <c r="G6413" s="153">
        <v>0</v>
      </c>
      <c r="H6413" s="1406">
        <v>0</v>
      </c>
      <c r="I6413" s="152">
        <v>0</v>
      </c>
      <c r="J6413" s="153">
        <v>0</v>
      </c>
      <c r="K6413" s="1406">
        <v>0</v>
      </c>
      <c r="L6413" s="281">
        <f>I6413+J6413+K6413</f>
        <v>0</v>
      </c>
      <c r="M6413" s="12" t="str">
        <f t="shared" si="1490"/>
        <v/>
      </c>
      <c r="N6413" s="13"/>
    </row>
    <row r="6414" spans="1:14" hidden="1">
      <c r="A6414" s="23">
        <v>160</v>
      </c>
      <c r="B6414" s="341"/>
      <c r="C6414" s="293">
        <v>2120</v>
      </c>
      <c r="D6414" s="300" t="s">
        <v>209</v>
      </c>
      <c r="E6414" s="295">
        <f>F6414+G6414+H6414</f>
        <v>0</v>
      </c>
      <c r="F6414" s="158">
        <v>0</v>
      </c>
      <c r="G6414" s="159">
        <v>0</v>
      </c>
      <c r="H6414" s="1408">
        <v>0</v>
      </c>
      <c r="I6414" s="158">
        <v>0</v>
      </c>
      <c r="J6414" s="159">
        <v>0</v>
      </c>
      <c r="K6414" s="1408">
        <v>0</v>
      </c>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v>0</v>
      </c>
      <c r="G6417" s="174">
        <v>0</v>
      </c>
      <c r="H6417" s="1409">
        <v>0</v>
      </c>
      <c r="I6417" s="173">
        <v>0</v>
      </c>
      <c r="J6417" s="174">
        <v>0</v>
      </c>
      <c r="K6417" s="1409">
        <v>0</v>
      </c>
      <c r="L6417" s="287">
        <f>I6417+J6417+K6417</f>
        <v>0</v>
      </c>
      <c r="M6417" s="12" t="str">
        <f t="shared" si="1490"/>
        <v/>
      </c>
      <c r="N6417" s="13"/>
    </row>
    <row r="6418" spans="1:14" hidden="1">
      <c r="A6418" s="23">
        <v>185</v>
      </c>
      <c r="B6418" s="272">
        <v>2200</v>
      </c>
      <c r="C6418" s="1845" t="s">
        <v>213</v>
      </c>
      <c r="D6418" s="1846"/>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299</v>
      </c>
      <c r="E6419" s="281">
        <f>F6419+G6419+H6419</f>
        <v>0</v>
      </c>
      <c r="F6419" s="152">
        <v>0</v>
      </c>
      <c r="G6419" s="153">
        <v>0</v>
      </c>
      <c r="H6419" s="1406">
        <v>0</v>
      </c>
      <c r="I6419" s="152">
        <v>0</v>
      </c>
      <c r="J6419" s="153">
        <v>0</v>
      </c>
      <c r="K6419" s="1406">
        <v>0</v>
      </c>
      <c r="L6419" s="281">
        <f>I6419+J6419+K6419</f>
        <v>0</v>
      </c>
      <c r="M6419" s="12" t="str">
        <f t="shared" si="1490"/>
        <v/>
      </c>
      <c r="N6419" s="13"/>
    </row>
    <row r="6420" spans="1:14" hidden="1">
      <c r="A6420" s="23">
        <v>200</v>
      </c>
      <c r="B6420" s="292"/>
      <c r="C6420" s="285">
        <v>2224</v>
      </c>
      <c r="D6420" s="286" t="s">
        <v>214</v>
      </c>
      <c r="E6420" s="287">
        <f>F6420+G6420+H6420</f>
        <v>0</v>
      </c>
      <c r="F6420" s="173">
        <v>0</v>
      </c>
      <c r="G6420" s="174">
        <v>0</v>
      </c>
      <c r="H6420" s="1409">
        <v>0</v>
      </c>
      <c r="I6420" s="173">
        <v>0</v>
      </c>
      <c r="J6420" s="174">
        <v>0</v>
      </c>
      <c r="K6420" s="1409">
        <v>0</v>
      </c>
      <c r="L6420" s="287">
        <f>I6420+J6420+K6420</f>
        <v>0</v>
      </c>
      <c r="M6420" s="12" t="str">
        <f t="shared" si="1490"/>
        <v/>
      </c>
      <c r="N6420" s="13"/>
    </row>
    <row r="6421" spans="1:14" hidden="1">
      <c r="A6421" s="23">
        <v>200</v>
      </c>
      <c r="B6421" s="272">
        <v>2500</v>
      </c>
      <c r="C6421" s="1845" t="s">
        <v>215</v>
      </c>
      <c r="D6421" s="1846"/>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849" t="s">
        <v>216</v>
      </c>
      <c r="D6422" s="1850"/>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849" t="s">
        <v>217</v>
      </c>
      <c r="D6423" s="1850"/>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849" t="s">
        <v>1643</v>
      </c>
      <c r="D6424" s="1850"/>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2078</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2079</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2080</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845" t="s">
        <v>218</v>
      </c>
      <c r="D6428" s="1846"/>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1935</v>
      </c>
      <c r="E6429" s="281">
        <f>F6429+G6429+H6429</f>
        <v>0</v>
      </c>
      <c r="F6429" s="152">
        <v>0</v>
      </c>
      <c r="G6429" s="153"/>
      <c r="H6429" s="1406"/>
      <c r="I6429" s="152">
        <v>0</v>
      </c>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1954</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1985</v>
      </c>
      <c r="D6437" s="1759"/>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701</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2081</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1996</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845" t="s">
        <v>227</v>
      </c>
      <c r="D6443" s="1846"/>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845" t="s">
        <v>228</v>
      </c>
      <c r="D6444" s="1846"/>
      <c r="E6444" s="310">
        <f t="shared" si="1507"/>
        <v>0</v>
      </c>
      <c r="F6444" s="1410">
        <v>0</v>
      </c>
      <c r="G6444" s="1411">
        <v>0</v>
      </c>
      <c r="H6444" s="1412">
        <v>0</v>
      </c>
      <c r="I6444" s="1410">
        <v>0</v>
      </c>
      <c r="J6444" s="1411">
        <v>0</v>
      </c>
      <c r="K6444" s="1412">
        <v>0</v>
      </c>
      <c r="L6444" s="310">
        <f t="shared" si="1508"/>
        <v>0</v>
      </c>
      <c r="M6444" s="12" t="str">
        <f t="shared" si="1506"/>
        <v/>
      </c>
      <c r="N6444" s="13"/>
    </row>
    <row r="6445" spans="1:14" hidden="1">
      <c r="A6445" s="22">
        <v>350</v>
      </c>
      <c r="B6445" s="272">
        <v>4100</v>
      </c>
      <c r="C6445" s="1845" t="s">
        <v>229</v>
      </c>
      <c r="D6445" s="1846"/>
      <c r="E6445" s="310">
        <f t="shared" si="1507"/>
        <v>0</v>
      </c>
      <c r="F6445" s="1459">
        <v>0</v>
      </c>
      <c r="G6445" s="1459">
        <v>0</v>
      </c>
      <c r="H6445" s="1460">
        <v>0</v>
      </c>
      <c r="I6445" s="1606">
        <v>0</v>
      </c>
      <c r="J6445" s="1459">
        <v>0</v>
      </c>
      <c r="K6445" s="1459">
        <v>0</v>
      </c>
      <c r="L6445" s="310">
        <f t="shared" si="1508"/>
        <v>0</v>
      </c>
      <c r="M6445" s="12" t="str">
        <f t="shared" si="1506"/>
        <v/>
      </c>
      <c r="N6445" s="13"/>
    </row>
    <row r="6446" spans="1:14" hidden="1">
      <c r="A6446" s="23">
        <v>355</v>
      </c>
      <c r="B6446" s="272">
        <v>4200</v>
      </c>
      <c r="C6446" s="1845" t="s">
        <v>230</v>
      </c>
      <c r="D6446" s="1846"/>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v>0</v>
      </c>
      <c r="G6449" s="159">
        <v>0</v>
      </c>
      <c r="H6449" s="1408">
        <v>0</v>
      </c>
      <c r="I6449" s="158">
        <v>0</v>
      </c>
      <c r="J6449" s="159">
        <v>0</v>
      </c>
      <c r="K6449" s="1408">
        <v>0</v>
      </c>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v>0</v>
      </c>
      <c r="G6452" s="174">
        <v>0</v>
      </c>
      <c r="H6452" s="1409">
        <v>0</v>
      </c>
      <c r="I6452" s="173">
        <v>0</v>
      </c>
      <c r="J6452" s="174">
        <v>0</v>
      </c>
      <c r="K6452" s="1409">
        <v>0</v>
      </c>
      <c r="L6452" s="287">
        <f t="shared" si="1511"/>
        <v>0</v>
      </c>
      <c r="M6452" s="12" t="str">
        <f t="shared" si="1506"/>
        <v/>
      </c>
      <c r="N6452" s="13"/>
    </row>
    <row r="6453" spans="1:14" hidden="1">
      <c r="A6453" s="23">
        <v>395</v>
      </c>
      <c r="B6453" s="272">
        <v>4300</v>
      </c>
      <c r="C6453" s="1845" t="s">
        <v>1644</v>
      </c>
      <c r="D6453" s="1846"/>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v>0</v>
      </c>
      <c r="G6454" s="153">
        <v>0</v>
      </c>
      <c r="H6454" s="1406">
        <v>0</v>
      </c>
      <c r="I6454" s="152">
        <v>0</v>
      </c>
      <c r="J6454" s="153">
        <v>0</v>
      </c>
      <c r="K6454" s="1406">
        <v>0</v>
      </c>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845" t="s">
        <v>1641</v>
      </c>
      <c r="D6457" s="1846"/>
      <c r="E6457" s="310">
        <f t="shared" si="1513"/>
        <v>0</v>
      </c>
      <c r="F6457" s="1410">
        <v>0</v>
      </c>
      <c r="G6457" s="1411">
        <v>0</v>
      </c>
      <c r="H6457" s="1412">
        <v>0</v>
      </c>
      <c r="I6457" s="1410">
        <v>0</v>
      </c>
      <c r="J6457" s="1411">
        <v>0</v>
      </c>
      <c r="K6457" s="1412">
        <v>0</v>
      </c>
      <c r="L6457" s="310">
        <f t="shared" si="1514"/>
        <v>0</v>
      </c>
      <c r="M6457" s="12" t="str">
        <f t="shared" si="1506"/>
        <v/>
      </c>
      <c r="N6457" s="13"/>
    </row>
    <row r="6458" spans="1:14" hidden="1">
      <c r="A6458" s="14">
        <v>401</v>
      </c>
      <c r="B6458" s="272">
        <v>4500</v>
      </c>
      <c r="C6458" s="1845" t="s">
        <v>1642</v>
      </c>
      <c r="D6458" s="1846"/>
      <c r="E6458" s="310">
        <f t="shared" si="1513"/>
        <v>0</v>
      </c>
      <c r="F6458" s="1410">
        <v>0</v>
      </c>
      <c r="G6458" s="1411">
        <v>0</v>
      </c>
      <c r="H6458" s="1412">
        <v>0</v>
      </c>
      <c r="I6458" s="1410">
        <v>0</v>
      </c>
      <c r="J6458" s="1411">
        <v>0</v>
      </c>
      <c r="K6458" s="1412">
        <v>0</v>
      </c>
      <c r="L6458" s="310">
        <f t="shared" si="1514"/>
        <v>0</v>
      </c>
      <c r="M6458" s="12" t="str">
        <f t="shared" si="1506"/>
        <v/>
      </c>
      <c r="N6458" s="13"/>
    </row>
    <row r="6459" spans="1:14" hidden="1">
      <c r="A6459" s="40">
        <v>404</v>
      </c>
      <c r="B6459" s="272">
        <v>4600</v>
      </c>
      <c r="C6459" s="1849" t="s">
        <v>240</v>
      </c>
      <c r="D6459" s="1850"/>
      <c r="E6459" s="310">
        <f t="shared" si="1513"/>
        <v>0</v>
      </c>
      <c r="F6459" s="1410">
        <v>0</v>
      </c>
      <c r="G6459" s="1411">
        <v>0</v>
      </c>
      <c r="H6459" s="1412">
        <v>0</v>
      </c>
      <c r="I6459" s="1410">
        <v>0</v>
      </c>
      <c r="J6459" s="1411">
        <v>0</v>
      </c>
      <c r="K6459" s="1412">
        <v>0</v>
      </c>
      <c r="L6459" s="310">
        <f t="shared" si="1514"/>
        <v>0</v>
      </c>
      <c r="M6459" s="12" t="str">
        <f t="shared" si="1506"/>
        <v/>
      </c>
      <c r="N6459" s="13"/>
    </row>
    <row r="6460" spans="1:14" hidden="1">
      <c r="A6460" s="40">
        <v>404</v>
      </c>
      <c r="B6460" s="272">
        <v>4900</v>
      </c>
      <c r="C6460" s="1845" t="s">
        <v>266</v>
      </c>
      <c r="D6460" s="1846"/>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267</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268</v>
      </c>
      <c r="E6462" s="287">
        <f>F6462+G6462+H6462</f>
        <v>0</v>
      </c>
      <c r="F6462" s="173"/>
      <c r="G6462" s="174"/>
      <c r="H6462" s="1409"/>
      <c r="I6462" s="173"/>
      <c r="J6462" s="174"/>
      <c r="K6462" s="1409"/>
      <c r="L6462" s="287">
        <f>I6462+J6462+K6462</f>
        <v>0</v>
      </c>
      <c r="M6462" s="12" t="str">
        <f t="shared" si="1506"/>
        <v/>
      </c>
      <c r="N6462" s="13"/>
    </row>
    <row r="6463" spans="1:14" hidden="1">
      <c r="A6463" s="22">
        <v>495</v>
      </c>
      <c r="B6463" s="365">
        <v>5100</v>
      </c>
      <c r="C6463" s="1843" t="s">
        <v>241</v>
      </c>
      <c r="D6463" s="1844"/>
      <c r="E6463" s="310">
        <f>F6463+G6463+H6463</f>
        <v>0</v>
      </c>
      <c r="F6463" s="1410">
        <v>0</v>
      </c>
      <c r="G6463" s="1411">
        <v>0</v>
      </c>
      <c r="H6463" s="1412">
        <v>0</v>
      </c>
      <c r="I6463" s="1410">
        <v>0</v>
      </c>
      <c r="J6463" s="1411">
        <v>0</v>
      </c>
      <c r="K6463" s="1412">
        <v>0</v>
      </c>
      <c r="L6463" s="310">
        <f>I6463+J6463+K6463</f>
        <v>0</v>
      </c>
      <c r="M6463" s="12" t="str">
        <f t="shared" si="1506"/>
        <v/>
      </c>
      <c r="N6463" s="13"/>
    </row>
    <row r="6464" spans="1:14" hidden="1">
      <c r="A6464" s="23">
        <v>500</v>
      </c>
      <c r="B6464" s="365">
        <v>5200</v>
      </c>
      <c r="C6464" s="1843" t="s">
        <v>242</v>
      </c>
      <c r="D6464" s="1844"/>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v>0</v>
      </c>
      <c r="G6465" s="153">
        <v>0</v>
      </c>
      <c r="H6465" s="1406">
        <v>0</v>
      </c>
      <c r="I6465" s="152">
        <v>0</v>
      </c>
      <c r="J6465" s="153">
        <v>0</v>
      </c>
      <c r="K6465" s="1406">
        <v>0</v>
      </c>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v>0</v>
      </c>
      <c r="G6466" s="159">
        <v>0</v>
      </c>
      <c r="H6466" s="1408">
        <v>0</v>
      </c>
      <c r="I6466" s="158">
        <v>0</v>
      </c>
      <c r="J6466" s="159">
        <v>0</v>
      </c>
      <c r="K6466" s="1408">
        <v>0</v>
      </c>
      <c r="L6466" s="295">
        <f t="shared" si="1518"/>
        <v>0</v>
      </c>
      <c r="M6466" s="12" t="str">
        <f t="shared" si="1506"/>
        <v/>
      </c>
      <c r="N6466" s="13"/>
    </row>
    <row r="6467" spans="1:14" hidden="1">
      <c r="A6467" s="23">
        <v>515</v>
      </c>
      <c r="B6467" s="366"/>
      <c r="C6467" s="369">
        <v>5203</v>
      </c>
      <c r="D6467" s="370" t="s">
        <v>608</v>
      </c>
      <c r="E6467" s="295">
        <f t="shared" si="1517"/>
        <v>0</v>
      </c>
      <c r="F6467" s="158">
        <v>0</v>
      </c>
      <c r="G6467" s="159">
        <v>0</v>
      </c>
      <c r="H6467" s="1408">
        <v>0</v>
      </c>
      <c r="I6467" s="158">
        <v>0</v>
      </c>
      <c r="J6467" s="159">
        <v>0</v>
      </c>
      <c r="K6467" s="1408">
        <v>0</v>
      </c>
      <c r="L6467" s="295">
        <f t="shared" si="1518"/>
        <v>0</v>
      </c>
      <c r="M6467" s="12" t="str">
        <f t="shared" si="1506"/>
        <v/>
      </c>
      <c r="N6467" s="13"/>
    </row>
    <row r="6468" spans="1:14" hidden="1">
      <c r="A6468" s="23">
        <v>520</v>
      </c>
      <c r="B6468" s="366"/>
      <c r="C6468" s="369">
        <v>5204</v>
      </c>
      <c r="D6468" s="370" t="s">
        <v>609</v>
      </c>
      <c r="E6468" s="295">
        <f t="shared" si="1517"/>
        <v>0</v>
      </c>
      <c r="F6468" s="158">
        <v>0</v>
      </c>
      <c r="G6468" s="159">
        <v>0</v>
      </c>
      <c r="H6468" s="1408">
        <v>0</v>
      </c>
      <c r="I6468" s="158">
        <v>0</v>
      </c>
      <c r="J6468" s="159">
        <v>0</v>
      </c>
      <c r="K6468" s="1408">
        <v>0</v>
      </c>
      <c r="L6468" s="295">
        <f t="shared" si="1518"/>
        <v>0</v>
      </c>
      <c r="M6468" s="12" t="str">
        <f t="shared" si="1506"/>
        <v/>
      </c>
      <c r="N6468" s="13"/>
    </row>
    <row r="6469" spans="1:14" hidden="1">
      <c r="A6469" s="23">
        <v>525</v>
      </c>
      <c r="B6469" s="366"/>
      <c r="C6469" s="369">
        <v>5205</v>
      </c>
      <c r="D6469" s="370" t="s">
        <v>610</v>
      </c>
      <c r="E6469" s="295">
        <f t="shared" si="1517"/>
        <v>0</v>
      </c>
      <c r="F6469" s="158">
        <v>0</v>
      </c>
      <c r="G6469" s="159">
        <v>0</v>
      </c>
      <c r="H6469" s="1408">
        <v>0</v>
      </c>
      <c r="I6469" s="158">
        <v>0</v>
      </c>
      <c r="J6469" s="159">
        <v>0</v>
      </c>
      <c r="K6469" s="1408">
        <v>0</v>
      </c>
      <c r="L6469" s="295">
        <f t="shared" si="1518"/>
        <v>0</v>
      </c>
      <c r="M6469" s="12" t="str">
        <f t="shared" si="1506"/>
        <v/>
      </c>
      <c r="N6469" s="13"/>
    </row>
    <row r="6470" spans="1:14" hidden="1">
      <c r="A6470" s="22">
        <v>635</v>
      </c>
      <c r="B6470" s="366"/>
      <c r="C6470" s="369">
        <v>5206</v>
      </c>
      <c r="D6470" s="370" t="s">
        <v>611</v>
      </c>
      <c r="E6470" s="295">
        <f t="shared" si="1517"/>
        <v>0</v>
      </c>
      <c r="F6470" s="158">
        <v>0</v>
      </c>
      <c r="G6470" s="159">
        <v>0</v>
      </c>
      <c r="H6470" s="1408">
        <v>0</v>
      </c>
      <c r="I6470" s="158">
        <v>0</v>
      </c>
      <c r="J6470" s="159">
        <v>0</v>
      </c>
      <c r="K6470" s="1408">
        <v>0</v>
      </c>
      <c r="L6470" s="295">
        <f t="shared" si="1518"/>
        <v>0</v>
      </c>
      <c r="M6470" s="12" t="str">
        <f t="shared" si="1506"/>
        <v/>
      </c>
      <c r="N6470" s="13"/>
    </row>
    <row r="6471" spans="1:14" hidden="1">
      <c r="A6471" s="23">
        <v>640</v>
      </c>
      <c r="B6471" s="366"/>
      <c r="C6471" s="371">
        <v>5219</v>
      </c>
      <c r="D6471" s="372" t="s">
        <v>612</v>
      </c>
      <c r="E6471" s="287">
        <f t="shared" si="1517"/>
        <v>0</v>
      </c>
      <c r="F6471" s="173">
        <v>0</v>
      </c>
      <c r="G6471" s="174">
        <v>0</v>
      </c>
      <c r="H6471" s="1409">
        <v>0</v>
      </c>
      <c r="I6471" s="173">
        <v>0</v>
      </c>
      <c r="J6471" s="174">
        <v>0</v>
      </c>
      <c r="K6471" s="1409">
        <v>0</v>
      </c>
      <c r="L6471" s="287">
        <f t="shared" si="1518"/>
        <v>0</v>
      </c>
      <c r="M6471" s="12" t="str">
        <f t="shared" si="1506"/>
        <v/>
      </c>
      <c r="N6471" s="13"/>
    </row>
    <row r="6472" spans="1:14" hidden="1">
      <c r="A6472" s="23">
        <v>645</v>
      </c>
      <c r="B6472" s="365">
        <v>5300</v>
      </c>
      <c r="C6472" s="1843" t="s">
        <v>613</v>
      </c>
      <c r="D6472" s="1844"/>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300</v>
      </c>
      <c r="E6473" s="281">
        <f>F6473+G6473+H6473</f>
        <v>0</v>
      </c>
      <c r="F6473" s="152">
        <v>0</v>
      </c>
      <c r="G6473" s="153">
        <v>0</v>
      </c>
      <c r="H6473" s="1406">
        <v>0</v>
      </c>
      <c r="I6473" s="152">
        <v>0</v>
      </c>
      <c r="J6473" s="153">
        <v>0</v>
      </c>
      <c r="K6473" s="1406">
        <v>0</v>
      </c>
      <c r="L6473" s="281">
        <f>I6473+J6473+K6473</f>
        <v>0</v>
      </c>
      <c r="M6473" s="12" t="str">
        <f t="shared" si="1506"/>
        <v/>
      </c>
      <c r="N6473" s="13"/>
    </row>
    <row r="6474" spans="1:14" hidden="1">
      <c r="A6474" s="22">
        <v>655</v>
      </c>
      <c r="B6474" s="366"/>
      <c r="C6474" s="371">
        <v>5309</v>
      </c>
      <c r="D6474" s="372" t="s">
        <v>614</v>
      </c>
      <c r="E6474" s="287">
        <f>F6474+G6474+H6474</f>
        <v>0</v>
      </c>
      <c r="F6474" s="173">
        <v>0</v>
      </c>
      <c r="G6474" s="174">
        <v>0</v>
      </c>
      <c r="H6474" s="1409">
        <v>0</v>
      </c>
      <c r="I6474" s="173">
        <v>0</v>
      </c>
      <c r="J6474" s="174">
        <v>0</v>
      </c>
      <c r="K6474" s="1409">
        <v>0</v>
      </c>
      <c r="L6474" s="287">
        <f>I6474+J6474+K6474</f>
        <v>0</v>
      </c>
      <c r="M6474" s="12" t="str">
        <f t="shared" si="1506"/>
        <v/>
      </c>
      <c r="N6474" s="13"/>
    </row>
    <row r="6475" spans="1:14" hidden="1">
      <c r="A6475" s="22">
        <v>665</v>
      </c>
      <c r="B6475" s="365">
        <v>5400</v>
      </c>
      <c r="C6475" s="1843" t="s">
        <v>671</v>
      </c>
      <c r="D6475" s="1844"/>
      <c r="E6475" s="310">
        <f>F6475+G6475+H6475</f>
        <v>0</v>
      </c>
      <c r="F6475" s="1410"/>
      <c r="G6475" s="1411">
        <v>0</v>
      </c>
      <c r="H6475" s="1412">
        <v>0</v>
      </c>
      <c r="I6475" s="1410">
        <v>0</v>
      </c>
      <c r="J6475" s="1411"/>
      <c r="K6475" s="1412">
        <v>0</v>
      </c>
      <c r="L6475" s="310">
        <f>I6475+J6475+K6475</f>
        <v>0</v>
      </c>
      <c r="M6475" s="12" t="str">
        <f t="shared" si="1506"/>
        <v/>
      </c>
      <c r="N6475" s="13"/>
    </row>
    <row r="6476" spans="1:14" hidden="1">
      <c r="A6476" s="22">
        <v>675</v>
      </c>
      <c r="B6476" s="272">
        <v>5500</v>
      </c>
      <c r="C6476" s="1845" t="s">
        <v>672</v>
      </c>
      <c r="D6476" s="1846"/>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673</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674</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675</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676</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847" t="s">
        <v>898</v>
      </c>
      <c r="D6481" s="1848"/>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677</v>
      </c>
      <c r="E6482" s="281">
        <f>F6482+G6482+H6482</f>
        <v>0</v>
      </c>
      <c r="F6482" s="1459">
        <v>0</v>
      </c>
      <c r="G6482" s="1459">
        <v>0</v>
      </c>
      <c r="H6482" s="1460">
        <v>0</v>
      </c>
      <c r="I6482" s="1606">
        <v>0</v>
      </c>
      <c r="J6482" s="1459">
        <v>0</v>
      </c>
      <c r="K6482" s="1459">
        <v>0</v>
      </c>
      <c r="L6482" s="281">
        <f>I6482+J6482+K6482</f>
        <v>0</v>
      </c>
      <c r="M6482" s="12" t="str">
        <f t="shared" si="1506"/>
        <v/>
      </c>
      <c r="N6482" s="13"/>
    </row>
    <row r="6483" spans="1:14" hidden="1">
      <c r="A6483" s="23">
        <v>720</v>
      </c>
      <c r="B6483" s="366"/>
      <c r="C6483" s="373">
        <v>5702</v>
      </c>
      <c r="D6483" s="374" t="s">
        <v>678</v>
      </c>
      <c r="E6483" s="314">
        <f>F6483+G6483+H6483</f>
        <v>0</v>
      </c>
      <c r="F6483" s="1459">
        <v>0</v>
      </c>
      <c r="G6483" s="1459">
        <v>0</v>
      </c>
      <c r="H6483" s="1460">
        <v>0</v>
      </c>
      <c r="I6483" s="1606">
        <v>0</v>
      </c>
      <c r="J6483" s="1459">
        <v>0</v>
      </c>
      <c r="K6483" s="1459">
        <v>0</v>
      </c>
      <c r="L6483" s="314">
        <f>I6483+J6483+K6483</f>
        <v>0</v>
      </c>
      <c r="M6483" s="12" t="str">
        <f t="shared" si="1506"/>
        <v/>
      </c>
      <c r="N6483" s="13"/>
    </row>
    <row r="6484" spans="1:14" hidden="1">
      <c r="A6484" s="23">
        <v>725</v>
      </c>
      <c r="B6484" s="292"/>
      <c r="C6484" s="375">
        <v>4071</v>
      </c>
      <c r="D6484" s="376" t="s">
        <v>679</v>
      </c>
      <c r="E6484" s="377">
        <f>F6484+G6484+H6484</f>
        <v>0</v>
      </c>
      <c r="F6484" s="1459">
        <v>0</v>
      </c>
      <c r="G6484" s="1459">
        <v>0</v>
      </c>
      <c r="H6484" s="1460">
        <v>0</v>
      </c>
      <c r="I6484" s="1606">
        <v>0</v>
      </c>
      <c r="J6484" s="1459">
        <v>0</v>
      </c>
      <c r="K6484" s="1459">
        <v>0</v>
      </c>
      <c r="L6484" s="377">
        <f>I6484+J6484+K6484</f>
        <v>0</v>
      </c>
      <c r="M6484" s="12" t="str">
        <f t="shared" si="1506"/>
        <v/>
      </c>
      <c r="N6484" s="13"/>
    </row>
    <row r="6485" spans="1:14" hidden="1">
      <c r="A6485" s="23">
        <v>730</v>
      </c>
      <c r="B6485" s="571"/>
      <c r="C6485" s="1841" t="s">
        <v>680</v>
      </c>
      <c r="D6485" s="1842"/>
      <c r="E6485" s="1426"/>
      <c r="F6485" s="1426"/>
      <c r="G6485" s="1426"/>
      <c r="H6485" s="1426"/>
      <c r="I6485" s="1426"/>
      <c r="J6485" s="1426"/>
      <c r="K6485" s="1426"/>
      <c r="L6485" s="1427"/>
      <c r="M6485" s="12" t="str">
        <f t="shared" si="1506"/>
        <v/>
      </c>
      <c r="N6485" s="13"/>
    </row>
    <row r="6486" spans="1:14" hidden="1">
      <c r="A6486" s="23">
        <v>735</v>
      </c>
      <c r="B6486" s="381">
        <v>98</v>
      </c>
      <c r="C6486" s="1841" t="s">
        <v>680</v>
      </c>
      <c r="D6486" s="1842"/>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7</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hidden="1" thickBot="1">
      <c r="A6490" s="23">
        <v>755</v>
      </c>
      <c r="B6490" s="1451"/>
      <c r="C6490" s="393" t="s">
        <v>726</v>
      </c>
      <c r="D6490" s="1420">
        <f>+B6490</f>
        <v>0</v>
      </c>
      <c r="E6490" s="395">
        <f t="shared" ref="E6490:L6490" si="1521">SUM(E6372,E6375,E6381,E6389,E6390,E6408,E6412,E6418,E6421,E6422,E6423,E6424,E6428,E6437,E6443,E6444,E6445,E6446,E6453,E6457,E6458,E6459,E6460,E6463,E6464,E6472,E6475,E6476,E6481)+E6486</f>
        <v>0</v>
      </c>
      <c r="F6490" s="396">
        <f t="shared" si="1521"/>
        <v>0</v>
      </c>
      <c r="G6490" s="397">
        <f t="shared" si="1521"/>
        <v>0</v>
      </c>
      <c r="H6490" s="398">
        <f t="shared" si="1521"/>
        <v>0</v>
      </c>
      <c r="I6490" s="396">
        <f t="shared" si="1521"/>
        <v>0</v>
      </c>
      <c r="J6490" s="397">
        <f t="shared" si="1521"/>
        <v>0</v>
      </c>
      <c r="K6490" s="398">
        <f t="shared" si="1521"/>
        <v>0</v>
      </c>
      <c r="L6490" s="395">
        <f t="shared" si="1521"/>
        <v>0</v>
      </c>
      <c r="M6490" s="1652" t="str">
        <f t="shared" si="1506"/>
        <v/>
      </c>
      <c r="N6490" s="65"/>
    </row>
    <row r="6491" spans="1:14" ht="18.75" hidden="1">
      <c r="A6491" s="23">
        <v>760</v>
      </c>
      <c r="B6491" s="79" t="s">
        <v>120</v>
      </c>
      <c r="C6491" s="1"/>
      <c r="L6491" s="6"/>
      <c r="M6491" s="1652" t="str">
        <f>(IF($E6490&lt;&gt;0,$M$2,IF($L6490&lt;&gt;0,$M$2,"")))</f>
        <v/>
      </c>
      <c r="N6491" s="65"/>
    </row>
    <row r="6492" spans="1:14" ht="18.75" hidden="1">
      <c r="A6492" s="22">
        <v>765</v>
      </c>
      <c r="B6492" s="1355"/>
      <c r="C6492" s="1355"/>
      <c r="D6492" s="1356"/>
      <c r="E6492" s="1355"/>
      <c r="F6492" s="1355"/>
      <c r="G6492" s="1355"/>
      <c r="H6492" s="1355"/>
      <c r="I6492" s="1355"/>
      <c r="J6492" s="1355"/>
      <c r="K6492" s="1355"/>
      <c r="L6492" s="1357"/>
      <c r="M6492" s="1652" t="str">
        <f>(IF($E6490&lt;&gt;0,$M$2,IF($L6490&lt;&gt;0,$M$2,"")))</f>
        <v/>
      </c>
      <c r="N6492" s="65"/>
    </row>
    <row r="6493" spans="1:14" ht="18.75" hidden="1">
      <c r="A6493" s="22">
        <v>775</v>
      </c>
      <c r="B6493" s="65"/>
      <c r="C6493" s="65"/>
      <c r="D6493" s="65"/>
      <c r="E6493" s="65"/>
      <c r="F6493" s="65"/>
      <c r="G6493" s="65"/>
      <c r="H6493" s="65"/>
      <c r="I6493" s="65"/>
      <c r="J6493" s="65"/>
      <c r="K6493" s="65"/>
      <c r="L6493" s="77"/>
      <c r="M6493" s="74" t="str">
        <f>(IF(E6490&lt;&gt;0,$G$2,IF(L6490&lt;&gt;0,$G$2,"")))</f>
        <v/>
      </c>
      <c r="N6493" s="65"/>
    </row>
    <row r="6494" spans="1:14" hidden="1">
      <c r="A6494" s="23">
        <v>780</v>
      </c>
      <c r="B6494" s="6"/>
      <c r="C6494" s="6"/>
      <c r="D6494" s="517"/>
      <c r="E6494" s="38"/>
      <c r="F6494" s="38"/>
      <c r="G6494" s="38"/>
      <c r="H6494" s="38"/>
      <c r="I6494" s="38"/>
      <c r="J6494" s="38"/>
      <c r="K6494" s="38"/>
      <c r="L6494" s="38"/>
      <c r="M6494" s="7" t="str">
        <f>(IF($E6630&lt;&gt;0,$M$2,IF($L6630&lt;&gt;0,$M$2,"")))</f>
        <v/>
      </c>
    </row>
    <row r="6495" spans="1:14" hidden="1">
      <c r="A6495" s="23">
        <v>785</v>
      </c>
      <c r="B6495" s="6"/>
      <c r="C6495" s="1353"/>
      <c r="D6495" s="1354"/>
      <c r="E6495" s="38"/>
      <c r="F6495" s="38"/>
      <c r="G6495" s="38"/>
      <c r="H6495" s="38"/>
      <c r="I6495" s="38"/>
      <c r="J6495" s="38"/>
      <c r="K6495" s="38"/>
      <c r="L6495" s="38"/>
      <c r="M6495" s="7" t="str">
        <f>(IF($E6630&lt;&gt;0,$M$2,IF($L6630&lt;&gt;0,$M$2,"")))</f>
        <v/>
      </c>
    </row>
    <row r="6496" spans="1:14" hidden="1">
      <c r="A6496" s="23">
        <v>790</v>
      </c>
      <c r="B6496" s="1865" t="str">
        <f>$B$7</f>
        <v>ОТЧЕТНИ ДАННИ ПО ЕБК ЗА ИЗПЪЛНЕНИЕТО НА БЮДЖЕТА</v>
      </c>
      <c r="C6496" s="1866"/>
      <c r="D6496" s="1866"/>
      <c r="E6496" s="242"/>
      <c r="F6496" s="242"/>
      <c r="G6496" s="237"/>
      <c r="H6496" s="237"/>
      <c r="I6496" s="237"/>
      <c r="J6496" s="237"/>
      <c r="K6496" s="237"/>
      <c r="L6496" s="237"/>
      <c r="M6496" s="7" t="str">
        <f>(IF($E6630&lt;&gt;0,$M$2,IF($L6630&lt;&gt;0,$M$2,"")))</f>
        <v/>
      </c>
    </row>
    <row r="6497" spans="1:14" hidden="1">
      <c r="A6497" s="23">
        <v>795</v>
      </c>
      <c r="B6497" s="228"/>
      <c r="C6497" s="391"/>
      <c r="D6497" s="400"/>
      <c r="E6497" s="406" t="s">
        <v>457</v>
      </c>
      <c r="F6497" s="406" t="s">
        <v>819</v>
      </c>
      <c r="G6497" s="237"/>
      <c r="H6497" s="1350" t="s">
        <v>1234</v>
      </c>
      <c r="I6497" s="1351"/>
      <c r="J6497" s="1352"/>
      <c r="K6497" s="237"/>
      <c r="L6497" s="237"/>
      <c r="M6497" s="7" t="str">
        <f>(IF($E6630&lt;&gt;0,$M$2,IF($L6630&lt;&gt;0,$M$2,"")))</f>
        <v/>
      </c>
    </row>
    <row r="6498" spans="1:14" ht="18.75" hidden="1">
      <c r="A6498" s="22">
        <v>805</v>
      </c>
      <c r="B6498" s="1867" t="str">
        <f>$B$9</f>
        <v>ДГ Радост Каблешково</v>
      </c>
      <c r="C6498" s="1868"/>
      <c r="D6498" s="1869"/>
      <c r="E6498" s="115">
        <f>$E$9</f>
        <v>45658</v>
      </c>
      <c r="F6498" s="226">
        <f>$F$9</f>
        <v>45747</v>
      </c>
      <c r="G6498" s="237"/>
      <c r="H6498" s="237"/>
      <c r="I6498" s="237"/>
      <c r="J6498" s="237"/>
      <c r="K6498" s="237"/>
      <c r="L6498" s="237"/>
      <c r="M6498" s="7" t="str">
        <f>(IF($E6630&lt;&gt;0,$M$2,IF($L6630&lt;&gt;0,$M$2,"")))</f>
        <v/>
      </c>
    </row>
    <row r="6499" spans="1:14" hidden="1">
      <c r="A6499" s="23">
        <v>810</v>
      </c>
      <c r="B6499" s="227" t="str">
        <f>$B$10</f>
        <v>(наименование на разпоредителя с бюджет)</v>
      </c>
      <c r="C6499" s="228"/>
      <c r="D6499" s="229"/>
      <c r="E6499" s="237"/>
      <c r="F6499" s="237"/>
      <c r="G6499" s="237"/>
      <c r="H6499" s="237"/>
      <c r="I6499" s="237"/>
      <c r="J6499" s="237"/>
      <c r="K6499" s="237"/>
      <c r="L6499" s="237"/>
      <c r="M6499" s="7" t="str">
        <f>(IF($E6630&lt;&gt;0,$M$2,IF($L6630&lt;&gt;0,$M$2,"")))</f>
        <v/>
      </c>
    </row>
    <row r="6500" spans="1:14" hidden="1">
      <c r="A6500" s="23">
        <v>815</v>
      </c>
      <c r="B6500" s="227"/>
      <c r="C6500" s="228"/>
      <c r="D6500" s="229"/>
      <c r="E6500" s="237"/>
      <c r="F6500" s="237"/>
      <c r="G6500" s="237"/>
      <c r="H6500" s="237"/>
      <c r="I6500" s="237"/>
      <c r="J6500" s="237"/>
      <c r="K6500" s="237"/>
      <c r="L6500" s="237"/>
      <c r="M6500" s="7" t="str">
        <f>(IF($E6630&lt;&gt;0,$M$2,IF($L6630&lt;&gt;0,$M$2,"")))</f>
        <v/>
      </c>
    </row>
    <row r="6501" spans="1:14" ht="19.5" hidden="1">
      <c r="A6501" s="28">
        <v>525</v>
      </c>
      <c r="B6501" s="1870" t="str">
        <f>$B$12</f>
        <v>Поморие</v>
      </c>
      <c r="C6501" s="1871"/>
      <c r="D6501" s="1872"/>
      <c r="E6501" s="410" t="s">
        <v>874</v>
      </c>
      <c r="F6501" s="1348" t="str">
        <f>$F$12</f>
        <v>5207</v>
      </c>
      <c r="G6501" s="237"/>
      <c r="H6501" s="237"/>
      <c r="I6501" s="237"/>
      <c r="J6501" s="237"/>
      <c r="K6501" s="237"/>
      <c r="L6501" s="237"/>
      <c r="M6501" s="7" t="str">
        <f>(IF($E6630&lt;&gt;0,$M$2,IF($L6630&lt;&gt;0,$M$2,"")))</f>
        <v/>
      </c>
    </row>
    <row r="6502" spans="1:14" hidden="1">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t="str">
        <f>(IF($E6630&lt;&gt;0,$M$2,IF($L6630&lt;&gt;0,$M$2,"")))</f>
        <v/>
      </c>
    </row>
    <row r="6503" spans="1:14" ht="19.5" hidden="1">
      <c r="A6503" s="23">
        <v>821</v>
      </c>
      <c r="B6503" s="236"/>
      <c r="C6503" s="237"/>
      <c r="D6503" s="124" t="s">
        <v>875</v>
      </c>
      <c r="E6503" s="238">
        <f>$E$15</f>
        <v>0</v>
      </c>
      <c r="F6503" s="414" t="str">
        <f>$F$15</f>
        <v>БЮДЖЕТ</v>
      </c>
      <c r="G6503" s="218"/>
      <c r="H6503" s="218"/>
      <c r="I6503" s="218"/>
      <c r="J6503" s="218"/>
      <c r="K6503" s="218"/>
      <c r="L6503" s="218"/>
      <c r="M6503" s="7" t="str">
        <f>(IF($E6630&lt;&gt;0,$M$2,IF($L6630&lt;&gt;0,$M$2,"")))</f>
        <v/>
      </c>
    </row>
    <row r="6504" spans="1:14" hidden="1">
      <c r="A6504" s="23">
        <v>822</v>
      </c>
      <c r="B6504" s="228"/>
      <c r="C6504" s="391"/>
      <c r="D6504" s="400"/>
      <c r="E6504" s="237"/>
      <c r="F6504" s="409"/>
      <c r="G6504" s="409"/>
      <c r="H6504" s="409"/>
      <c r="I6504" s="409"/>
      <c r="J6504" s="409"/>
      <c r="K6504" s="409"/>
      <c r="L6504" s="1365" t="s">
        <v>458</v>
      </c>
      <c r="M6504" s="7" t="str">
        <f>(IF($E6630&lt;&gt;0,$M$2,IF($L6630&lt;&gt;0,$M$2,"")))</f>
        <v/>
      </c>
    </row>
    <row r="6505" spans="1:14" ht="24.95" hidden="1" customHeight="1">
      <c r="A6505" s="23">
        <v>823</v>
      </c>
      <c r="B6505" s="247"/>
      <c r="C6505" s="248"/>
      <c r="D6505" s="249" t="s">
        <v>698</v>
      </c>
      <c r="E6505" s="1853" t="str">
        <f>CONCATENATE("Уточнен план ",$C$3)</f>
        <v>Уточнен план 2025</v>
      </c>
      <c r="F6505" s="1854"/>
      <c r="G6505" s="1854"/>
      <c r="H6505" s="1855"/>
      <c r="I6505" s="1856" t="str">
        <f>CONCATENATE("Отчет ",$C$3)</f>
        <v>Отчет 2025</v>
      </c>
      <c r="J6505" s="1857"/>
      <c r="K6505" s="1857"/>
      <c r="L6505" s="1858"/>
      <c r="M6505" s="7" t="str">
        <f>(IF($E6630&lt;&gt;0,$M$2,IF($L6630&lt;&gt;0,$M$2,"")))</f>
        <v/>
      </c>
    </row>
    <row r="6506" spans="1:14" ht="54.95" hidden="1" customHeight="1" thickBot="1">
      <c r="A6506" s="23">
        <v>825</v>
      </c>
      <c r="B6506" s="250" t="s">
        <v>62</v>
      </c>
      <c r="C6506" s="251" t="s">
        <v>459</v>
      </c>
      <c r="D6506" s="252" t="s">
        <v>699</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570" t="str">
        <f>$L$20</f>
        <v>ОТЧЕТ                                    ОБЩО</v>
      </c>
      <c r="M6506" s="7" t="str">
        <f>(IF($E6630&lt;&gt;0,$M$2,IF($L6630&lt;&gt;0,$M$2,"")))</f>
        <v/>
      </c>
    </row>
    <row r="6507" spans="1:14" ht="18.75" hidden="1">
      <c r="A6507" s="23"/>
      <c r="B6507" s="258"/>
      <c r="C6507" s="259"/>
      <c r="D6507" s="260" t="s">
        <v>728</v>
      </c>
      <c r="E6507" s="1442" t="str">
        <f>$E$21</f>
        <v>(1)</v>
      </c>
      <c r="F6507" s="143" t="str">
        <f>$F$21</f>
        <v>(2)</v>
      </c>
      <c r="G6507" s="144" t="str">
        <f>$G$21</f>
        <v>(3)</v>
      </c>
      <c r="H6507" s="145" t="str">
        <f>$H$21</f>
        <v>(4)</v>
      </c>
      <c r="I6507" s="261" t="str">
        <f>$I$21</f>
        <v>(5)</v>
      </c>
      <c r="J6507" s="262" t="str">
        <f>$J$21</f>
        <v>(6)</v>
      </c>
      <c r="K6507" s="263" t="str">
        <f>$K$21</f>
        <v>(7)</v>
      </c>
      <c r="L6507" s="264" t="str">
        <f>$L$21</f>
        <v>(8)</v>
      </c>
      <c r="M6507" s="7" t="str">
        <f>(IF($E6630&lt;&gt;0,$M$2,IF($L6630&lt;&gt;0,$M$2,"")))</f>
        <v/>
      </c>
    </row>
    <row r="6508" spans="1:14" hidden="1">
      <c r="A6508" s="23"/>
      <c r="B6508" s="1439"/>
      <c r="C6508" s="1540" t="e">
        <f>VLOOKUP(D6508,OP_LIST2,2,FALSE)</f>
        <v>#N/A</v>
      </c>
      <c r="D6508" s="1445"/>
      <c r="E6508" s="389"/>
      <c r="F6508" s="1429"/>
      <c r="G6508" s="1430"/>
      <c r="H6508" s="1431"/>
      <c r="I6508" s="1429"/>
      <c r="J6508" s="1430"/>
      <c r="K6508" s="1431"/>
      <c r="L6508" s="1428"/>
      <c r="M6508" s="7" t="str">
        <f>(IF($E6630&lt;&gt;0,$M$2,IF($L6630&lt;&gt;0,$M$2,"")))</f>
        <v/>
      </c>
    </row>
    <row r="6509" spans="1:14" hidden="1">
      <c r="A6509" s="23"/>
      <c r="B6509" s="1608" t="s">
        <v>2003</v>
      </c>
      <c r="C6509" s="1446">
        <f>VLOOKUP(D6510,EBK_DEIN2,2,FALSE)</f>
        <v>7713</v>
      </c>
      <c r="D6509" s="1445" t="s">
        <v>777</v>
      </c>
      <c r="E6509" s="389"/>
      <c r="F6509" s="1432"/>
      <c r="G6509" s="1433"/>
      <c r="H6509" s="1434"/>
      <c r="I6509" s="1432"/>
      <c r="J6509" s="1433"/>
      <c r="K6509" s="1434"/>
      <c r="L6509" s="1428"/>
      <c r="M6509" s="7" t="str">
        <f>(IF($E6630&lt;&gt;0,$M$2,IF($L6630&lt;&gt;0,$M$2,"")))</f>
        <v/>
      </c>
    </row>
    <row r="6510" spans="1:14" hidden="1">
      <c r="A6510" s="23"/>
      <c r="B6510" s="1438"/>
      <c r="C6510" s="1531">
        <f>+C6509</f>
        <v>7713</v>
      </c>
      <c r="D6510" s="1440" t="s">
        <v>484</v>
      </c>
      <c r="E6510" s="389"/>
      <c r="F6510" s="1432"/>
      <c r="G6510" s="1433"/>
      <c r="H6510" s="1434"/>
      <c r="I6510" s="1432"/>
      <c r="J6510" s="1433"/>
      <c r="K6510" s="1434"/>
      <c r="L6510" s="1428"/>
      <c r="M6510" s="7" t="str">
        <f>(IF($E6630&lt;&gt;0,$M$2,IF($L6630&lt;&gt;0,$M$2,"")))</f>
        <v/>
      </c>
    </row>
    <row r="6511" spans="1:14" hidden="1">
      <c r="A6511" s="23"/>
      <c r="B6511" s="1443"/>
      <c r="C6511" s="1441"/>
      <c r="D6511" s="1444" t="s">
        <v>700</v>
      </c>
      <c r="E6511" s="389"/>
      <c r="F6511" s="1435"/>
      <c r="G6511" s="1436"/>
      <c r="H6511" s="1437"/>
      <c r="I6511" s="1435"/>
      <c r="J6511" s="1436"/>
      <c r="K6511" s="1437"/>
      <c r="L6511" s="1428"/>
      <c r="M6511" s="7" t="str">
        <f>(IF($E6630&lt;&gt;0,$M$2,IF($L6630&lt;&gt;0,$M$2,"")))</f>
        <v/>
      </c>
    </row>
    <row r="6512" spans="1:14" hidden="1">
      <c r="A6512" s="23"/>
      <c r="B6512" s="272">
        <v>100</v>
      </c>
      <c r="C6512" s="1859" t="s">
        <v>729</v>
      </c>
      <c r="D6512" s="1860"/>
      <c r="E6512" s="273">
        <f t="shared" ref="E6512:L6512" si="1522">SUM(E6513:E6514)</f>
        <v>0</v>
      </c>
      <c r="F6512" s="274">
        <f t="shared" si="1522"/>
        <v>0</v>
      </c>
      <c r="G6512" s="275">
        <f t="shared" si="1522"/>
        <v>0</v>
      </c>
      <c r="H6512" s="276">
        <f>SUM(H6513:H6514)</f>
        <v>0</v>
      </c>
      <c r="I6512" s="274">
        <f t="shared" si="1522"/>
        <v>0</v>
      </c>
      <c r="J6512" s="275">
        <f t="shared" si="1522"/>
        <v>0</v>
      </c>
      <c r="K6512" s="276">
        <f t="shared" si="1522"/>
        <v>0</v>
      </c>
      <c r="L6512" s="273">
        <f t="shared" si="1522"/>
        <v>0</v>
      </c>
      <c r="M6512" s="12" t="str">
        <f>(IF($E6512&lt;&gt;0,$M$2,IF($L6512&lt;&gt;0,$M$2,"")))</f>
        <v/>
      </c>
      <c r="N6512" s="13"/>
    </row>
    <row r="6513" spans="1:14" hidden="1">
      <c r="A6513" s="23"/>
      <c r="B6513" s="278"/>
      <c r="C6513" s="279">
        <v>101</v>
      </c>
      <c r="D6513" s="280" t="s">
        <v>730</v>
      </c>
      <c r="E6513" s="281">
        <f>F6513+G6513+H6513</f>
        <v>0</v>
      </c>
      <c r="F6513" s="152">
        <v>0</v>
      </c>
      <c r="G6513" s="153">
        <v>0</v>
      </c>
      <c r="H6513" s="1406">
        <v>0</v>
      </c>
      <c r="I6513" s="152">
        <v>0</v>
      </c>
      <c r="J6513" s="153">
        <v>0</v>
      </c>
      <c r="K6513" s="1406">
        <v>0</v>
      </c>
      <c r="L6513" s="281">
        <f>I6513+J6513+K6513</f>
        <v>0</v>
      </c>
      <c r="M6513" s="12" t="str">
        <f t="shared" ref="M6513:M6576" si="1523">(IF($E6513&lt;&gt;0,$M$2,IF($L6513&lt;&gt;0,$M$2,"")))</f>
        <v/>
      </c>
      <c r="N6513" s="13"/>
    </row>
    <row r="6514" spans="1:14" hidden="1">
      <c r="A6514" s="10"/>
      <c r="B6514" s="278"/>
      <c r="C6514" s="285">
        <v>102</v>
      </c>
      <c r="D6514" s="286" t="s">
        <v>731</v>
      </c>
      <c r="E6514" s="287">
        <f>F6514+G6514+H6514</f>
        <v>0</v>
      </c>
      <c r="F6514" s="173">
        <v>0</v>
      </c>
      <c r="G6514" s="174">
        <v>0</v>
      </c>
      <c r="H6514" s="1409">
        <v>0</v>
      </c>
      <c r="I6514" s="173">
        <v>0</v>
      </c>
      <c r="J6514" s="174">
        <v>0</v>
      </c>
      <c r="K6514" s="1409">
        <v>0</v>
      </c>
      <c r="L6514" s="287">
        <f>I6514+J6514+K6514</f>
        <v>0</v>
      </c>
      <c r="M6514" s="12" t="str">
        <f t="shared" si="1523"/>
        <v/>
      </c>
      <c r="N6514" s="13"/>
    </row>
    <row r="6515" spans="1:14" hidden="1">
      <c r="A6515" s="10"/>
      <c r="B6515" s="272">
        <v>200</v>
      </c>
      <c r="C6515" s="1851" t="s">
        <v>732</v>
      </c>
      <c r="D6515" s="1852"/>
      <c r="E6515" s="273">
        <f t="shared" ref="E6515:L6515" si="1524">SUM(E6516:E6520)</f>
        <v>0</v>
      </c>
      <c r="F6515" s="274">
        <f t="shared" si="1524"/>
        <v>0</v>
      </c>
      <c r="G6515" s="275">
        <f t="shared" si="1524"/>
        <v>0</v>
      </c>
      <c r="H6515" s="276">
        <f>SUM(H6516:H6520)</f>
        <v>0</v>
      </c>
      <c r="I6515" s="274">
        <f t="shared" si="1524"/>
        <v>0</v>
      </c>
      <c r="J6515" s="275">
        <f t="shared" si="1524"/>
        <v>0</v>
      </c>
      <c r="K6515" s="276">
        <f t="shared" si="1524"/>
        <v>0</v>
      </c>
      <c r="L6515" s="273">
        <f t="shared" si="1524"/>
        <v>0</v>
      </c>
      <c r="M6515" s="12" t="str">
        <f t="shared" si="1523"/>
        <v/>
      </c>
      <c r="N6515" s="13"/>
    </row>
    <row r="6516" spans="1:14" hidden="1">
      <c r="A6516" s="10"/>
      <c r="B6516" s="291"/>
      <c r="C6516" s="279">
        <v>201</v>
      </c>
      <c r="D6516" s="280" t="s">
        <v>733</v>
      </c>
      <c r="E6516" s="281">
        <f>F6516+G6516+H6516</f>
        <v>0</v>
      </c>
      <c r="F6516" s="152">
        <v>0</v>
      </c>
      <c r="G6516" s="153">
        <v>0</v>
      </c>
      <c r="H6516" s="1406">
        <v>0</v>
      </c>
      <c r="I6516" s="152">
        <v>0</v>
      </c>
      <c r="J6516" s="153">
        <v>0</v>
      </c>
      <c r="K6516" s="1406">
        <v>0</v>
      </c>
      <c r="L6516" s="281">
        <f>I6516+J6516+K6516</f>
        <v>0</v>
      </c>
      <c r="M6516" s="12" t="str">
        <f t="shared" si="1523"/>
        <v/>
      </c>
      <c r="N6516" s="13"/>
    </row>
    <row r="6517" spans="1:14" hidden="1">
      <c r="A6517" s="10"/>
      <c r="B6517" s="292"/>
      <c r="C6517" s="293">
        <v>202</v>
      </c>
      <c r="D6517" s="294" t="s">
        <v>734</v>
      </c>
      <c r="E6517" s="295">
        <f>F6517+G6517+H6517</f>
        <v>0</v>
      </c>
      <c r="F6517" s="158">
        <v>0</v>
      </c>
      <c r="G6517" s="159">
        <v>0</v>
      </c>
      <c r="H6517" s="1408">
        <v>0</v>
      </c>
      <c r="I6517" s="158">
        <v>0</v>
      </c>
      <c r="J6517" s="159">
        <v>0</v>
      </c>
      <c r="K6517" s="1408">
        <v>0</v>
      </c>
      <c r="L6517" s="295">
        <f>I6517+J6517+K6517</f>
        <v>0</v>
      </c>
      <c r="M6517" s="12" t="str">
        <f t="shared" si="1523"/>
        <v/>
      </c>
      <c r="N6517" s="13"/>
    </row>
    <row r="6518" spans="1:14" ht="31.5" hidden="1">
      <c r="A6518" s="10"/>
      <c r="B6518" s="299"/>
      <c r="C6518" s="293">
        <v>205</v>
      </c>
      <c r="D6518" s="294" t="s">
        <v>585</v>
      </c>
      <c r="E6518" s="295">
        <f>F6518+G6518+H6518</f>
        <v>0</v>
      </c>
      <c r="F6518" s="158">
        <v>0</v>
      </c>
      <c r="G6518" s="159">
        <v>0</v>
      </c>
      <c r="H6518" s="1408">
        <v>0</v>
      </c>
      <c r="I6518" s="158">
        <v>0</v>
      </c>
      <c r="J6518" s="159">
        <v>0</v>
      </c>
      <c r="K6518" s="1408">
        <v>0</v>
      </c>
      <c r="L6518" s="295">
        <f>I6518+J6518+K6518</f>
        <v>0</v>
      </c>
      <c r="M6518" s="12" t="str">
        <f t="shared" si="1523"/>
        <v/>
      </c>
      <c r="N6518" s="13"/>
    </row>
    <row r="6519" spans="1:14" hidden="1">
      <c r="A6519" s="10"/>
      <c r="B6519" s="299"/>
      <c r="C6519" s="293">
        <v>208</v>
      </c>
      <c r="D6519" s="300" t="s">
        <v>586</v>
      </c>
      <c r="E6519" s="295">
        <f>F6519+G6519+H6519</f>
        <v>0</v>
      </c>
      <c r="F6519" s="158">
        <v>0</v>
      </c>
      <c r="G6519" s="159">
        <v>0</v>
      </c>
      <c r="H6519" s="1408">
        <v>0</v>
      </c>
      <c r="I6519" s="158">
        <v>0</v>
      </c>
      <c r="J6519" s="159">
        <v>0</v>
      </c>
      <c r="K6519" s="1408">
        <v>0</v>
      </c>
      <c r="L6519" s="295">
        <f>I6519+J6519+K6519</f>
        <v>0</v>
      </c>
      <c r="M6519" s="12" t="str">
        <f t="shared" si="1523"/>
        <v/>
      </c>
      <c r="N6519" s="13"/>
    </row>
    <row r="6520" spans="1:14" hidden="1">
      <c r="A6520" s="10"/>
      <c r="B6520" s="291"/>
      <c r="C6520" s="285">
        <v>209</v>
      </c>
      <c r="D6520" s="301" t="s">
        <v>587</v>
      </c>
      <c r="E6520" s="287">
        <f>F6520+G6520+H6520</f>
        <v>0</v>
      </c>
      <c r="F6520" s="173">
        <v>0</v>
      </c>
      <c r="G6520" s="174">
        <v>0</v>
      </c>
      <c r="H6520" s="1409">
        <v>0</v>
      </c>
      <c r="I6520" s="173">
        <v>0</v>
      </c>
      <c r="J6520" s="174">
        <v>0</v>
      </c>
      <c r="K6520" s="1409">
        <v>0</v>
      </c>
      <c r="L6520" s="287">
        <f>I6520+J6520+K6520</f>
        <v>0</v>
      </c>
      <c r="M6520" s="12" t="str">
        <f t="shared" si="1523"/>
        <v/>
      </c>
      <c r="N6520" s="13"/>
    </row>
    <row r="6521" spans="1:14" hidden="1">
      <c r="A6521" s="10"/>
      <c r="B6521" s="272">
        <v>500</v>
      </c>
      <c r="C6521" s="1861" t="s">
        <v>188</v>
      </c>
      <c r="D6521" s="1862"/>
      <c r="E6521" s="273">
        <f t="shared" ref="E6521:L6521" si="1525">SUM(E6522:E6528)</f>
        <v>0</v>
      </c>
      <c r="F6521" s="274">
        <f t="shared" si="1525"/>
        <v>0</v>
      </c>
      <c r="G6521" s="275">
        <f t="shared" si="1525"/>
        <v>0</v>
      </c>
      <c r="H6521" s="276">
        <f>SUM(H6522:H6528)</f>
        <v>0</v>
      </c>
      <c r="I6521" s="274">
        <f t="shared" si="1525"/>
        <v>0</v>
      </c>
      <c r="J6521" s="275">
        <f t="shared" si="1525"/>
        <v>0</v>
      </c>
      <c r="K6521" s="276">
        <f t="shared" si="1525"/>
        <v>0</v>
      </c>
      <c r="L6521" s="273">
        <f t="shared" si="1525"/>
        <v>0</v>
      </c>
      <c r="M6521" s="12" t="str">
        <f t="shared" si="1523"/>
        <v/>
      </c>
      <c r="N6521" s="13"/>
    </row>
    <row r="6522" spans="1:14" ht="18" hidden="1" customHeight="1">
      <c r="A6522" s="10"/>
      <c r="B6522" s="291"/>
      <c r="C6522" s="302">
        <v>551</v>
      </c>
      <c r="D6522" s="303" t="s">
        <v>189</v>
      </c>
      <c r="E6522" s="281">
        <f t="shared" ref="E6522:E6529" si="1526">F6522+G6522+H6522</f>
        <v>0</v>
      </c>
      <c r="F6522" s="152">
        <v>0</v>
      </c>
      <c r="G6522" s="153">
        <v>0</v>
      </c>
      <c r="H6522" s="1406">
        <v>0</v>
      </c>
      <c r="I6522" s="152">
        <v>0</v>
      </c>
      <c r="J6522" s="153">
        <v>0</v>
      </c>
      <c r="K6522" s="1406">
        <v>0</v>
      </c>
      <c r="L6522" s="281">
        <f t="shared" ref="L6522:L6529" si="1527">I6522+J6522+K6522</f>
        <v>0</v>
      </c>
      <c r="M6522" s="12" t="str">
        <f t="shared" si="1523"/>
        <v/>
      </c>
      <c r="N6522" s="13"/>
    </row>
    <row r="6523" spans="1:14" hidden="1">
      <c r="A6523" s="10"/>
      <c r="B6523" s="291"/>
      <c r="C6523" s="304">
        <v>552</v>
      </c>
      <c r="D6523" s="305" t="s">
        <v>893</v>
      </c>
      <c r="E6523" s="295">
        <f t="shared" si="1526"/>
        <v>0</v>
      </c>
      <c r="F6523" s="158">
        <v>0</v>
      </c>
      <c r="G6523" s="159">
        <v>0</v>
      </c>
      <c r="H6523" s="1408">
        <v>0</v>
      </c>
      <c r="I6523" s="158">
        <v>0</v>
      </c>
      <c r="J6523" s="159">
        <v>0</v>
      </c>
      <c r="K6523" s="1408">
        <v>0</v>
      </c>
      <c r="L6523" s="295">
        <f t="shared" si="1527"/>
        <v>0</v>
      </c>
      <c r="M6523" s="12" t="str">
        <f t="shared" si="1523"/>
        <v/>
      </c>
      <c r="N6523" s="13"/>
    </row>
    <row r="6524" spans="1:14" hidden="1">
      <c r="A6524" s="10"/>
      <c r="B6524" s="306"/>
      <c r="C6524" s="304">
        <v>558</v>
      </c>
      <c r="D6524" s="307" t="s">
        <v>855</v>
      </c>
      <c r="E6524" s="295">
        <f>F6524+G6524+H6524</f>
        <v>0</v>
      </c>
      <c r="F6524" s="484">
        <v>0</v>
      </c>
      <c r="G6524" s="485">
        <v>0</v>
      </c>
      <c r="H6524" s="160">
        <v>0</v>
      </c>
      <c r="I6524" s="484">
        <v>0</v>
      </c>
      <c r="J6524" s="485">
        <v>0</v>
      </c>
      <c r="K6524" s="160">
        <v>0</v>
      </c>
      <c r="L6524" s="295">
        <f>I6524+J6524+K6524</f>
        <v>0</v>
      </c>
      <c r="M6524" s="12" t="str">
        <f t="shared" si="1523"/>
        <v/>
      </c>
      <c r="N6524" s="13"/>
    </row>
    <row r="6525" spans="1:14" hidden="1">
      <c r="A6525" s="10"/>
      <c r="B6525" s="306"/>
      <c r="C6525" s="304">
        <v>560</v>
      </c>
      <c r="D6525" s="307" t="s">
        <v>190</v>
      </c>
      <c r="E6525" s="295">
        <f t="shared" si="1526"/>
        <v>0</v>
      </c>
      <c r="F6525" s="158">
        <v>0</v>
      </c>
      <c r="G6525" s="159">
        <v>0</v>
      </c>
      <c r="H6525" s="1408">
        <v>0</v>
      </c>
      <c r="I6525" s="158">
        <v>0</v>
      </c>
      <c r="J6525" s="159">
        <v>0</v>
      </c>
      <c r="K6525" s="1408">
        <v>0</v>
      </c>
      <c r="L6525" s="295">
        <f t="shared" si="1527"/>
        <v>0</v>
      </c>
      <c r="M6525" s="12" t="str">
        <f t="shared" si="1523"/>
        <v/>
      </c>
      <c r="N6525" s="13"/>
    </row>
    <row r="6526" spans="1:14" hidden="1">
      <c r="A6526" s="10"/>
      <c r="B6526" s="306"/>
      <c r="C6526" s="304">
        <v>580</v>
      </c>
      <c r="D6526" s="305" t="s">
        <v>191</v>
      </c>
      <c r="E6526" s="295">
        <f t="shared" si="1526"/>
        <v>0</v>
      </c>
      <c r="F6526" s="158">
        <v>0</v>
      </c>
      <c r="G6526" s="159">
        <v>0</v>
      </c>
      <c r="H6526" s="1408">
        <v>0</v>
      </c>
      <c r="I6526" s="158">
        <v>0</v>
      </c>
      <c r="J6526" s="159">
        <v>0</v>
      </c>
      <c r="K6526" s="1408">
        <v>0</v>
      </c>
      <c r="L6526" s="295">
        <f t="shared" si="1527"/>
        <v>0</v>
      </c>
      <c r="M6526" s="12" t="str">
        <f t="shared" si="1523"/>
        <v/>
      </c>
      <c r="N6526" s="13"/>
    </row>
    <row r="6527" spans="1:14" hidden="1">
      <c r="A6527" s="10"/>
      <c r="B6527" s="291"/>
      <c r="C6527" s="304">
        <v>588</v>
      </c>
      <c r="D6527" s="305" t="s">
        <v>857</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863" t="s">
        <v>193</v>
      </c>
      <c r="D6529" s="1864"/>
      <c r="E6529" s="310">
        <f t="shared" si="1526"/>
        <v>0</v>
      </c>
      <c r="F6529" s="1410"/>
      <c r="G6529" s="1411"/>
      <c r="H6529" s="1412"/>
      <c r="I6529" s="1410"/>
      <c r="J6529" s="1411"/>
      <c r="K6529" s="1412"/>
      <c r="L6529" s="310">
        <f t="shared" si="1527"/>
        <v>0</v>
      </c>
      <c r="M6529" s="12" t="str">
        <f t="shared" si="1523"/>
        <v/>
      </c>
      <c r="N6529" s="13"/>
    </row>
    <row r="6530" spans="1:14" hidden="1">
      <c r="A6530" s="23">
        <v>10</v>
      </c>
      <c r="B6530" s="272">
        <v>1000</v>
      </c>
      <c r="C6530" s="1851" t="s">
        <v>194</v>
      </c>
      <c r="D6530" s="1852"/>
      <c r="E6530" s="310">
        <f t="shared" ref="E6530:L6530" si="1528">SUM(E6531:E6547)</f>
        <v>0</v>
      </c>
      <c r="F6530" s="274">
        <f t="shared" si="1528"/>
        <v>0</v>
      </c>
      <c r="G6530" s="275">
        <f t="shared" si="1528"/>
        <v>0</v>
      </c>
      <c r="H6530" s="276">
        <f>SUM(H6531:H6547)</f>
        <v>0</v>
      </c>
      <c r="I6530" s="274">
        <f t="shared" si="1528"/>
        <v>0</v>
      </c>
      <c r="J6530" s="275">
        <f t="shared" si="1528"/>
        <v>0</v>
      </c>
      <c r="K6530" s="276">
        <f t="shared" si="1528"/>
        <v>0</v>
      </c>
      <c r="L6530" s="310">
        <f t="shared" si="1528"/>
        <v>0</v>
      </c>
      <c r="M6530" s="12" t="str">
        <f t="shared" si="1523"/>
        <v/>
      </c>
      <c r="N6530" s="13"/>
    </row>
    <row r="6531" spans="1:14" hidden="1">
      <c r="A6531" s="23">
        <v>15</v>
      </c>
      <c r="B6531" s="292"/>
      <c r="C6531" s="279">
        <v>1011</v>
      </c>
      <c r="D6531" s="311" t="s">
        <v>195</v>
      </c>
      <c r="E6531" s="281">
        <f t="shared" ref="E6531:E6547" si="1529">F6531+G6531+H6531</f>
        <v>0</v>
      </c>
      <c r="F6531" s="152">
        <v>0</v>
      </c>
      <c r="G6531" s="153">
        <v>0</v>
      </c>
      <c r="H6531" s="1406">
        <v>0</v>
      </c>
      <c r="I6531" s="152">
        <v>0</v>
      </c>
      <c r="J6531" s="153">
        <v>0</v>
      </c>
      <c r="K6531" s="1406">
        <v>0</v>
      </c>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v>0</v>
      </c>
      <c r="G6532" s="159">
        <v>0</v>
      </c>
      <c r="H6532" s="1408">
        <v>0</v>
      </c>
      <c r="I6532" s="158">
        <v>0</v>
      </c>
      <c r="J6532" s="159">
        <v>0</v>
      </c>
      <c r="K6532" s="1408">
        <v>0</v>
      </c>
      <c r="L6532" s="295">
        <f t="shared" si="1530"/>
        <v>0</v>
      </c>
      <c r="M6532" s="12" t="str">
        <f t="shared" si="1523"/>
        <v/>
      </c>
      <c r="N6532" s="13"/>
    </row>
    <row r="6533" spans="1:14" hidden="1">
      <c r="A6533" s="23">
        <v>40</v>
      </c>
      <c r="B6533" s="292"/>
      <c r="C6533" s="293">
        <v>1013</v>
      </c>
      <c r="D6533" s="294" t="s">
        <v>197</v>
      </c>
      <c r="E6533" s="295">
        <f t="shared" si="1529"/>
        <v>0</v>
      </c>
      <c r="F6533" s="158">
        <v>0</v>
      </c>
      <c r="G6533" s="159">
        <v>0</v>
      </c>
      <c r="H6533" s="1408">
        <v>0</v>
      </c>
      <c r="I6533" s="158">
        <v>0</v>
      </c>
      <c r="J6533" s="159">
        <v>0</v>
      </c>
      <c r="K6533" s="1408">
        <v>0</v>
      </c>
      <c r="L6533" s="295">
        <f t="shared" si="1530"/>
        <v>0</v>
      </c>
      <c r="M6533" s="12" t="str">
        <f t="shared" si="1523"/>
        <v/>
      </c>
      <c r="N6533" s="13"/>
    </row>
    <row r="6534" spans="1:14" hidden="1">
      <c r="A6534" s="23">
        <v>45</v>
      </c>
      <c r="B6534" s="292"/>
      <c r="C6534" s="293">
        <v>1014</v>
      </c>
      <c r="D6534" s="294" t="s">
        <v>198</v>
      </c>
      <c r="E6534" s="295">
        <f t="shared" si="1529"/>
        <v>0</v>
      </c>
      <c r="F6534" s="158">
        <v>0</v>
      </c>
      <c r="G6534" s="159">
        <v>0</v>
      </c>
      <c r="H6534" s="1408">
        <v>0</v>
      </c>
      <c r="I6534" s="158">
        <v>0</v>
      </c>
      <c r="J6534" s="159">
        <v>0</v>
      </c>
      <c r="K6534" s="1408">
        <v>0</v>
      </c>
      <c r="L6534" s="295">
        <f t="shared" si="1530"/>
        <v>0</v>
      </c>
      <c r="M6534" s="12" t="str">
        <f t="shared" si="1523"/>
        <v/>
      </c>
      <c r="N6534" s="13"/>
    </row>
    <row r="6535" spans="1:14" hidden="1">
      <c r="A6535" s="23">
        <v>50</v>
      </c>
      <c r="B6535" s="292"/>
      <c r="C6535" s="293">
        <v>1015</v>
      </c>
      <c r="D6535" s="294" t="s">
        <v>199</v>
      </c>
      <c r="E6535" s="295">
        <f t="shared" si="1529"/>
        <v>0</v>
      </c>
      <c r="F6535" s="158">
        <v>0</v>
      </c>
      <c r="G6535" s="159">
        <v>0</v>
      </c>
      <c r="H6535" s="1408">
        <v>0</v>
      </c>
      <c r="I6535" s="158">
        <v>0</v>
      </c>
      <c r="J6535" s="159">
        <v>0</v>
      </c>
      <c r="K6535" s="1408">
        <v>0</v>
      </c>
      <c r="L6535" s="295">
        <f t="shared" si="1530"/>
        <v>0</v>
      </c>
      <c r="M6535" s="12" t="str">
        <f t="shared" si="1523"/>
        <v/>
      </c>
      <c r="N6535" s="13"/>
    </row>
    <row r="6536" spans="1:14" hidden="1">
      <c r="A6536" s="23">
        <v>55</v>
      </c>
      <c r="B6536" s="292"/>
      <c r="C6536" s="312">
        <v>1016</v>
      </c>
      <c r="D6536" s="313" t="s">
        <v>200</v>
      </c>
      <c r="E6536" s="314">
        <f t="shared" si="1529"/>
        <v>0</v>
      </c>
      <c r="F6536" s="164">
        <v>0</v>
      </c>
      <c r="G6536" s="165">
        <v>0</v>
      </c>
      <c r="H6536" s="1407">
        <v>0</v>
      </c>
      <c r="I6536" s="164">
        <v>0</v>
      </c>
      <c r="J6536" s="165">
        <v>0</v>
      </c>
      <c r="K6536" s="1407">
        <v>0</v>
      </c>
      <c r="L6536" s="314">
        <f t="shared" si="1530"/>
        <v>0</v>
      </c>
      <c r="M6536" s="12" t="str">
        <f t="shared" si="1523"/>
        <v/>
      </c>
      <c r="N6536" s="13"/>
    </row>
    <row r="6537" spans="1:14" hidden="1">
      <c r="A6537" s="23">
        <v>60</v>
      </c>
      <c r="B6537" s="278"/>
      <c r="C6537" s="318">
        <v>1020</v>
      </c>
      <c r="D6537" s="319" t="s">
        <v>201</v>
      </c>
      <c r="E6537" s="320">
        <f t="shared" si="1529"/>
        <v>0</v>
      </c>
      <c r="F6537" s="450">
        <v>0</v>
      </c>
      <c r="G6537" s="451">
        <v>0</v>
      </c>
      <c r="H6537" s="1416">
        <v>0</v>
      </c>
      <c r="I6537" s="450">
        <v>0</v>
      </c>
      <c r="J6537" s="451">
        <v>0</v>
      </c>
      <c r="K6537" s="1416">
        <v>0</v>
      </c>
      <c r="L6537" s="320">
        <f t="shared" si="1530"/>
        <v>0</v>
      </c>
      <c r="M6537" s="12" t="str">
        <f t="shared" si="1523"/>
        <v/>
      </c>
      <c r="N6537" s="13"/>
    </row>
    <row r="6538" spans="1:14" hidden="1">
      <c r="A6538" s="22">
        <v>65</v>
      </c>
      <c r="B6538" s="292"/>
      <c r="C6538" s="324">
        <v>1030</v>
      </c>
      <c r="D6538" s="325" t="s">
        <v>202</v>
      </c>
      <c r="E6538" s="326">
        <f t="shared" si="1529"/>
        <v>0</v>
      </c>
      <c r="F6538" s="445">
        <v>0</v>
      </c>
      <c r="G6538" s="446">
        <v>0</v>
      </c>
      <c r="H6538" s="1413">
        <v>0</v>
      </c>
      <c r="I6538" s="445">
        <v>0</v>
      </c>
      <c r="J6538" s="446">
        <v>0</v>
      </c>
      <c r="K6538" s="1413">
        <v>0</v>
      </c>
      <c r="L6538" s="326">
        <f t="shared" si="1530"/>
        <v>0</v>
      </c>
      <c r="M6538" s="12" t="str">
        <f t="shared" si="1523"/>
        <v/>
      </c>
      <c r="N6538" s="13"/>
    </row>
    <row r="6539" spans="1:14" hidden="1">
      <c r="A6539" s="23">
        <v>70</v>
      </c>
      <c r="B6539" s="292"/>
      <c r="C6539" s="318">
        <v>1051</v>
      </c>
      <c r="D6539" s="331" t="s">
        <v>203</v>
      </c>
      <c r="E6539" s="320">
        <f t="shared" si="1529"/>
        <v>0</v>
      </c>
      <c r="F6539" s="450">
        <v>0</v>
      </c>
      <c r="G6539" s="451">
        <v>0</v>
      </c>
      <c r="H6539" s="1416">
        <v>0</v>
      </c>
      <c r="I6539" s="450">
        <v>0</v>
      </c>
      <c r="J6539" s="451">
        <v>0</v>
      </c>
      <c r="K6539" s="1416">
        <v>0</v>
      </c>
      <c r="L6539" s="320">
        <f t="shared" si="1530"/>
        <v>0</v>
      </c>
      <c r="M6539" s="12" t="str">
        <f t="shared" si="1523"/>
        <v/>
      </c>
      <c r="N6539" s="13"/>
    </row>
    <row r="6540" spans="1:14" hidden="1">
      <c r="A6540" s="23">
        <v>75</v>
      </c>
      <c r="B6540" s="292"/>
      <c r="C6540" s="293">
        <v>1052</v>
      </c>
      <c r="D6540" s="294" t="s">
        <v>204</v>
      </c>
      <c r="E6540" s="295">
        <f t="shared" si="1529"/>
        <v>0</v>
      </c>
      <c r="F6540" s="158">
        <v>0</v>
      </c>
      <c r="G6540" s="159"/>
      <c r="H6540" s="1408"/>
      <c r="I6540" s="158">
        <v>0</v>
      </c>
      <c r="J6540" s="159"/>
      <c r="K6540" s="1408"/>
      <c r="L6540" s="295">
        <f t="shared" si="1530"/>
        <v>0</v>
      </c>
      <c r="M6540" s="12" t="str">
        <f t="shared" si="1523"/>
        <v/>
      </c>
      <c r="N6540" s="13"/>
    </row>
    <row r="6541" spans="1:14" hidden="1">
      <c r="A6541" s="23">
        <v>80</v>
      </c>
      <c r="B6541" s="292"/>
      <c r="C6541" s="324">
        <v>1053</v>
      </c>
      <c r="D6541" s="325" t="s">
        <v>858</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v>0</v>
      </c>
      <c r="G6542" s="451">
        <v>0</v>
      </c>
      <c r="H6542" s="1416">
        <v>0</v>
      </c>
      <c r="I6542" s="450">
        <v>0</v>
      </c>
      <c r="J6542" s="451">
        <v>0</v>
      </c>
      <c r="K6542" s="1416">
        <v>0</v>
      </c>
      <c r="L6542" s="320">
        <f t="shared" si="1530"/>
        <v>0</v>
      </c>
      <c r="M6542" s="12" t="str">
        <f t="shared" si="1523"/>
        <v/>
      </c>
      <c r="N6542" s="13"/>
    </row>
    <row r="6543" spans="1:14" hidden="1">
      <c r="A6543" s="23">
        <v>85</v>
      </c>
      <c r="B6543" s="292"/>
      <c r="C6543" s="324">
        <v>1063</v>
      </c>
      <c r="D6543" s="332" t="s">
        <v>786</v>
      </c>
      <c r="E6543" s="326">
        <f t="shared" si="1529"/>
        <v>0</v>
      </c>
      <c r="F6543" s="445">
        <v>0</v>
      </c>
      <c r="G6543" s="446">
        <v>0</v>
      </c>
      <c r="H6543" s="1413">
        <v>0</v>
      </c>
      <c r="I6543" s="445">
        <v>0</v>
      </c>
      <c r="J6543" s="446">
        <v>0</v>
      </c>
      <c r="K6543" s="1413">
        <v>0</v>
      </c>
      <c r="L6543" s="326">
        <f t="shared" si="1530"/>
        <v>0</v>
      </c>
      <c r="M6543" s="12" t="str">
        <f t="shared" si="1523"/>
        <v/>
      </c>
      <c r="N6543" s="13"/>
    </row>
    <row r="6544" spans="1:14" hidden="1">
      <c r="A6544" s="23">
        <v>90</v>
      </c>
      <c r="B6544" s="292"/>
      <c r="C6544" s="333">
        <v>1069</v>
      </c>
      <c r="D6544" s="334" t="s">
        <v>206</v>
      </c>
      <c r="E6544" s="335">
        <f t="shared" si="1529"/>
        <v>0</v>
      </c>
      <c r="F6544" s="589">
        <v>0</v>
      </c>
      <c r="G6544" s="590">
        <v>0</v>
      </c>
      <c r="H6544" s="1415">
        <v>0</v>
      </c>
      <c r="I6544" s="589">
        <v>0</v>
      </c>
      <c r="J6544" s="590">
        <v>0</v>
      </c>
      <c r="K6544" s="1415">
        <v>0</v>
      </c>
      <c r="L6544" s="335">
        <f t="shared" si="1530"/>
        <v>0</v>
      </c>
      <c r="M6544" s="12" t="str">
        <f t="shared" si="1523"/>
        <v/>
      </c>
      <c r="N6544" s="13"/>
    </row>
    <row r="6545" spans="1:14" hidden="1">
      <c r="A6545" s="23">
        <v>90</v>
      </c>
      <c r="B6545" s="278"/>
      <c r="C6545" s="318">
        <v>1091</v>
      </c>
      <c r="D6545" s="331" t="s">
        <v>894</v>
      </c>
      <c r="E6545" s="320">
        <f t="shared" si="1529"/>
        <v>0</v>
      </c>
      <c r="F6545" s="450">
        <v>0</v>
      </c>
      <c r="G6545" s="451">
        <v>0</v>
      </c>
      <c r="H6545" s="1416">
        <v>0</v>
      </c>
      <c r="I6545" s="450">
        <v>0</v>
      </c>
      <c r="J6545" s="451">
        <v>0</v>
      </c>
      <c r="K6545" s="1416">
        <v>0</v>
      </c>
      <c r="L6545" s="320">
        <f t="shared" si="1530"/>
        <v>0</v>
      </c>
      <c r="M6545" s="12" t="str">
        <f t="shared" si="1523"/>
        <v/>
      </c>
      <c r="N6545" s="13"/>
    </row>
    <row r="6546" spans="1:14" hidden="1">
      <c r="A6546" s="22">
        <v>115</v>
      </c>
      <c r="B6546" s="292"/>
      <c r="C6546" s="293">
        <v>1092</v>
      </c>
      <c r="D6546" s="294" t="s">
        <v>298</v>
      </c>
      <c r="E6546" s="295">
        <f t="shared" si="1529"/>
        <v>0</v>
      </c>
      <c r="F6546" s="158">
        <v>0</v>
      </c>
      <c r="G6546" s="159">
        <v>0</v>
      </c>
      <c r="H6546" s="1408">
        <v>0</v>
      </c>
      <c r="I6546" s="158">
        <v>0</v>
      </c>
      <c r="J6546" s="159">
        <v>0</v>
      </c>
      <c r="K6546" s="1408">
        <v>0</v>
      </c>
      <c r="L6546" s="295">
        <f t="shared" si="1530"/>
        <v>0</v>
      </c>
      <c r="M6546" s="12" t="str">
        <f t="shared" si="1523"/>
        <v/>
      </c>
      <c r="N6546" s="13"/>
    </row>
    <row r="6547" spans="1:14" hidden="1">
      <c r="A6547" s="22">
        <v>125</v>
      </c>
      <c r="B6547" s="292"/>
      <c r="C6547" s="285">
        <v>1098</v>
      </c>
      <c r="D6547" s="339" t="s">
        <v>207</v>
      </c>
      <c r="E6547" s="287">
        <f t="shared" si="1529"/>
        <v>0</v>
      </c>
      <c r="F6547" s="173">
        <v>0</v>
      </c>
      <c r="G6547" s="174">
        <v>0</v>
      </c>
      <c r="H6547" s="1409">
        <v>0</v>
      </c>
      <c r="I6547" s="173">
        <v>0</v>
      </c>
      <c r="J6547" s="174">
        <v>0</v>
      </c>
      <c r="K6547" s="1409">
        <v>0</v>
      </c>
      <c r="L6547" s="287">
        <f t="shared" si="1530"/>
        <v>0</v>
      </c>
      <c r="M6547" s="12" t="str">
        <f t="shared" si="1523"/>
        <v/>
      </c>
      <c r="N6547" s="13"/>
    </row>
    <row r="6548" spans="1:14" hidden="1">
      <c r="A6548" s="23">
        <v>130</v>
      </c>
      <c r="B6548" s="272">
        <v>1900</v>
      </c>
      <c r="C6548" s="1845" t="s">
        <v>265</v>
      </c>
      <c r="D6548" s="1846"/>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895</v>
      </c>
      <c r="E6549" s="281">
        <f>F6549+G6549+H6549</f>
        <v>0</v>
      </c>
      <c r="F6549" s="152">
        <v>0</v>
      </c>
      <c r="G6549" s="153">
        <v>0</v>
      </c>
      <c r="H6549" s="1406">
        <v>0</v>
      </c>
      <c r="I6549" s="152">
        <v>0</v>
      </c>
      <c r="J6549" s="153">
        <v>0</v>
      </c>
      <c r="K6549" s="1406">
        <v>0</v>
      </c>
      <c r="L6549" s="281">
        <f>I6549+J6549+K6549</f>
        <v>0</v>
      </c>
      <c r="M6549" s="12" t="str">
        <f t="shared" si="1523"/>
        <v/>
      </c>
      <c r="N6549" s="13"/>
    </row>
    <row r="6550" spans="1:14" hidden="1">
      <c r="A6550" s="23">
        <v>140</v>
      </c>
      <c r="B6550" s="341"/>
      <c r="C6550" s="293">
        <v>1981</v>
      </c>
      <c r="D6550" s="342" t="s">
        <v>896</v>
      </c>
      <c r="E6550" s="295">
        <f>F6550+G6550+H6550</f>
        <v>0</v>
      </c>
      <c r="F6550" s="158">
        <v>0</v>
      </c>
      <c r="G6550" s="159">
        <v>0</v>
      </c>
      <c r="H6550" s="1408">
        <v>0</v>
      </c>
      <c r="I6550" s="158">
        <v>0</v>
      </c>
      <c r="J6550" s="159">
        <v>0</v>
      </c>
      <c r="K6550" s="1408">
        <v>0</v>
      </c>
      <c r="L6550" s="295">
        <f>I6550+J6550+K6550</f>
        <v>0</v>
      </c>
      <c r="M6550" s="12" t="str">
        <f t="shared" si="1523"/>
        <v/>
      </c>
      <c r="N6550" s="13"/>
    </row>
    <row r="6551" spans="1:14" hidden="1">
      <c r="A6551" s="23">
        <v>145</v>
      </c>
      <c r="B6551" s="292"/>
      <c r="C6551" s="285">
        <v>1991</v>
      </c>
      <c r="D6551" s="343" t="s">
        <v>897</v>
      </c>
      <c r="E6551" s="287">
        <f>F6551+G6551+H6551</f>
        <v>0</v>
      </c>
      <c r="F6551" s="173"/>
      <c r="G6551" s="174">
        <v>0</v>
      </c>
      <c r="H6551" s="1409">
        <v>0</v>
      </c>
      <c r="I6551" s="173"/>
      <c r="J6551" s="174">
        <v>0</v>
      </c>
      <c r="K6551" s="1409">
        <v>0</v>
      </c>
      <c r="L6551" s="287">
        <f>I6551+J6551+K6551</f>
        <v>0</v>
      </c>
      <c r="M6551" s="12" t="str">
        <f t="shared" si="1523"/>
        <v/>
      </c>
      <c r="N6551" s="13"/>
    </row>
    <row r="6552" spans="1:14" hidden="1">
      <c r="A6552" s="23">
        <v>150</v>
      </c>
      <c r="B6552" s="272">
        <v>2100</v>
      </c>
      <c r="C6552" s="1845" t="s">
        <v>707</v>
      </c>
      <c r="D6552" s="1846"/>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v>0</v>
      </c>
      <c r="G6553" s="153">
        <v>0</v>
      </c>
      <c r="H6553" s="1406">
        <v>0</v>
      </c>
      <c r="I6553" s="152">
        <v>0</v>
      </c>
      <c r="J6553" s="153">
        <v>0</v>
      </c>
      <c r="K6553" s="1406">
        <v>0</v>
      </c>
      <c r="L6553" s="281">
        <f>I6553+J6553+K6553</f>
        <v>0</v>
      </c>
      <c r="M6553" s="12" t="str">
        <f t="shared" si="1523"/>
        <v/>
      </c>
      <c r="N6553" s="13"/>
    </row>
    <row r="6554" spans="1:14" hidden="1">
      <c r="A6554" s="23">
        <v>160</v>
      </c>
      <c r="B6554" s="341"/>
      <c r="C6554" s="293">
        <v>2120</v>
      </c>
      <c r="D6554" s="300" t="s">
        <v>209</v>
      </c>
      <c r="E6554" s="295">
        <f>F6554+G6554+H6554</f>
        <v>0</v>
      </c>
      <c r="F6554" s="158">
        <v>0</v>
      </c>
      <c r="G6554" s="159">
        <v>0</v>
      </c>
      <c r="H6554" s="1408">
        <v>0</v>
      </c>
      <c r="I6554" s="158">
        <v>0</v>
      </c>
      <c r="J6554" s="159">
        <v>0</v>
      </c>
      <c r="K6554" s="1408">
        <v>0</v>
      </c>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v>0</v>
      </c>
      <c r="G6557" s="174">
        <v>0</v>
      </c>
      <c r="H6557" s="1409">
        <v>0</v>
      </c>
      <c r="I6557" s="173">
        <v>0</v>
      </c>
      <c r="J6557" s="174">
        <v>0</v>
      </c>
      <c r="K6557" s="1409">
        <v>0</v>
      </c>
      <c r="L6557" s="287">
        <f>I6557+J6557+K6557</f>
        <v>0</v>
      </c>
      <c r="M6557" s="12" t="str">
        <f t="shared" si="1523"/>
        <v/>
      </c>
      <c r="N6557" s="13"/>
    </row>
    <row r="6558" spans="1:14" hidden="1">
      <c r="A6558" s="23">
        <v>185</v>
      </c>
      <c r="B6558" s="272">
        <v>2200</v>
      </c>
      <c r="C6558" s="1845" t="s">
        <v>213</v>
      </c>
      <c r="D6558" s="1846"/>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299</v>
      </c>
      <c r="E6559" s="281">
        <f>F6559+G6559+H6559</f>
        <v>0</v>
      </c>
      <c r="F6559" s="152">
        <v>0</v>
      </c>
      <c r="G6559" s="153">
        <v>0</v>
      </c>
      <c r="H6559" s="1406">
        <v>0</v>
      </c>
      <c r="I6559" s="152">
        <v>0</v>
      </c>
      <c r="J6559" s="153">
        <v>0</v>
      </c>
      <c r="K6559" s="1406">
        <v>0</v>
      </c>
      <c r="L6559" s="281">
        <f>I6559+J6559+K6559</f>
        <v>0</v>
      </c>
      <c r="M6559" s="12" t="str">
        <f t="shared" si="1523"/>
        <v/>
      </c>
      <c r="N6559" s="13"/>
    </row>
    <row r="6560" spans="1:14" hidden="1">
      <c r="A6560" s="23">
        <v>200</v>
      </c>
      <c r="B6560" s="292"/>
      <c r="C6560" s="285">
        <v>2224</v>
      </c>
      <c r="D6560" s="286" t="s">
        <v>214</v>
      </c>
      <c r="E6560" s="287">
        <f>F6560+G6560+H6560</f>
        <v>0</v>
      </c>
      <c r="F6560" s="173">
        <v>0</v>
      </c>
      <c r="G6560" s="174">
        <v>0</v>
      </c>
      <c r="H6560" s="1409">
        <v>0</v>
      </c>
      <c r="I6560" s="173">
        <v>0</v>
      </c>
      <c r="J6560" s="174">
        <v>0</v>
      </c>
      <c r="K6560" s="1409">
        <v>0</v>
      </c>
      <c r="L6560" s="287">
        <f>I6560+J6560+K6560</f>
        <v>0</v>
      </c>
      <c r="M6560" s="12" t="str">
        <f t="shared" si="1523"/>
        <v/>
      </c>
      <c r="N6560" s="13"/>
    </row>
    <row r="6561" spans="1:14" hidden="1">
      <c r="A6561" s="23">
        <v>200</v>
      </c>
      <c r="B6561" s="272">
        <v>2500</v>
      </c>
      <c r="C6561" s="1845" t="s">
        <v>215</v>
      </c>
      <c r="D6561" s="1846"/>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849" t="s">
        <v>216</v>
      </c>
      <c r="D6562" s="1850"/>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849" t="s">
        <v>217</v>
      </c>
      <c r="D6563" s="1850"/>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849" t="s">
        <v>1643</v>
      </c>
      <c r="D6564" s="1850"/>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2078</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2079</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2080</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845" t="s">
        <v>218</v>
      </c>
      <c r="D6568" s="1846"/>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1935</v>
      </c>
      <c r="E6569" s="281">
        <f>F6569+G6569+H6569</f>
        <v>0</v>
      </c>
      <c r="F6569" s="152">
        <v>0</v>
      </c>
      <c r="G6569" s="153"/>
      <c r="H6569" s="1406"/>
      <c r="I6569" s="152">
        <v>0</v>
      </c>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1954</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1985</v>
      </c>
      <c r="D6577" s="1759"/>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701</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2081</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1996</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845" t="s">
        <v>227</v>
      </c>
      <c r="D6583" s="1846"/>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845" t="s">
        <v>228</v>
      </c>
      <c r="D6584" s="1846"/>
      <c r="E6584" s="310">
        <f t="shared" si="1540"/>
        <v>0</v>
      </c>
      <c r="F6584" s="1410">
        <v>0</v>
      </c>
      <c r="G6584" s="1411">
        <v>0</v>
      </c>
      <c r="H6584" s="1412">
        <v>0</v>
      </c>
      <c r="I6584" s="1410">
        <v>0</v>
      </c>
      <c r="J6584" s="1411">
        <v>0</v>
      </c>
      <c r="K6584" s="1412">
        <v>0</v>
      </c>
      <c r="L6584" s="310">
        <f t="shared" si="1541"/>
        <v>0</v>
      </c>
      <c r="M6584" s="12" t="str">
        <f t="shared" si="1539"/>
        <v/>
      </c>
      <c r="N6584" s="13"/>
    </row>
    <row r="6585" spans="1:14" hidden="1">
      <c r="A6585" s="22">
        <v>350</v>
      </c>
      <c r="B6585" s="272">
        <v>4100</v>
      </c>
      <c r="C6585" s="1845" t="s">
        <v>229</v>
      </c>
      <c r="D6585" s="1846"/>
      <c r="E6585" s="310">
        <f t="shared" si="1540"/>
        <v>0</v>
      </c>
      <c r="F6585" s="1459">
        <v>0</v>
      </c>
      <c r="G6585" s="1459">
        <v>0</v>
      </c>
      <c r="H6585" s="1460">
        <v>0</v>
      </c>
      <c r="I6585" s="1606">
        <v>0</v>
      </c>
      <c r="J6585" s="1459">
        <v>0</v>
      </c>
      <c r="K6585" s="1459">
        <v>0</v>
      </c>
      <c r="L6585" s="310">
        <f t="shared" si="1541"/>
        <v>0</v>
      </c>
      <c r="M6585" s="12" t="str">
        <f t="shared" si="1539"/>
        <v/>
      </c>
      <c r="N6585" s="13"/>
    </row>
    <row r="6586" spans="1:14" hidden="1">
      <c r="A6586" s="23">
        <v>355</v>
      </c>
      <c r="B6586" s="272">
        <v>4200</v>
      </c>
      <c r="C6586" s="1845" t="s">
        <v>230</v>
      </c>
      <c r="D6586" s="1846"/>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v>0</v>
      </c>
      <c r="G6589" s="159">
        <v>0</v>
      </c>
      <c r="H6589" s="1408">
        <v>0</v>
      </c>
      <c r="I6589" s="158">
        <v>0</v>
      </c>
      <c r="J6589" s="159">
        <v>0</v>
      </c>
      <c r="K6589" s="1408">
        <v>0</v>
      </c>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v>0</v>
      </c>
      <c r="G6592" s="174">
        <v>0</v>
      </c>
      <c r="H6592" s="1409">
        <v>0</v>
      </c>
      <c r="I6592" s="173">
        <v>0</v>
      </c>
      <c r="J6592" s="174">
        <v>0</v>
      </c>
      <c r="K6592" s="1409">
        <v>0</v>
      </c>
      <c r="L6592" s="287">
        <f t="shared" si="1544"/>
        <v>0</v>
      </c>
      <c r="M6592" s="12" t="str">
        <f t="shared" si="1539"/>
        <v/>
      </c>
      <c r="N6592" s="13"/>
    </row>
    <row r="6593" spans="1:14" hidden="1">
      <c r="A6593" s="23">
        <v>395</v>
      </c>
      <c r="B6593" s="272">
        <v>4300</v>
      </c>
      <c r="C6593" s="1845" t="s">
        <v>1644</v>
      </c>
      <c r="D6593" s="1846"/>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v>0</v>
      </c>
      <c r="G6594" s="153">
        <v>0</v>
      </c>
      <c r="H6594" s="1406">
        <v>0</v>
      </c>
      <c r="I6594" s="152">
        <v>0</v>
      </c>
      <c r="J6594" s="153">
        <v>0</v>
      </c>
      <c r="K6594" s="1406">
        <v>0</v>
      </c>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845" t="s">
        <v>1641</v>
      </c>
      <c r="D6597" s="1846"/>
      <c r="E6597" s="310">
        <f t="shared" si="1546"/>
        <v>0</v>
      </c>
      <c r="F6597" s="1410">
        <v>0</v>
      </c>
      <c r="G6597" s="1411">
        <v>0</v>
      </c>
      <c r="H6597" s="1412">
        <v>0</v>
      </c>
      <c r="I6597" s="1410">
        <v>0</v>
      </c>
      <c r="J6597" s="1411">
        <v>0</v>
      </c>
      <c r="K6597" s="1412">
        <v>0</v>
      </c>
      <c r="L6597" s="310">
        <f t="shared" si="1547"/>
        <v>0</v>
      </c>
      <c r="M6597" s="12" t="str">
        <f t="shared" si="1539"/>
        <v/>
      </c>
      <c r="N6597" s="13"/>
    </row>
    <row r="6598" spans="1:14" hidden="1">
      <c r="A6598" s="14">
        <v>401</v>
      </c>
      <c r="B6598" s="272">
        <v>4500</v>
      </c>
      <c r="C6598" s="1845" t="s">
        <v>1642</v>
      </c>
      <c r="D6598" s="1846"/>
      <c r="E6598" s="310">
        <f t="shared" si="1546"/>
        <v>0</v>
      </c>
      <c r="F6598" s="1410">
        <v>0</v>
      </c>
      <c r="G6598" s="1411">
        <v>0</v>
      </c>
      <c r="H6598" s="1412">
        <v>0</v>
      </c>
      <c r="I6598" s="1410">
        <v>0</v>
      </c>
      <c r="J6598" s="1411">
        <v>0</v>
      </c>
      <c r="K6598" s="1412">
        <v>0</v>
      </c>
      <c r="L6598" s="310">
        <f t="shared" si="1547"/>
        <v>0</v>
      </c>
      <c r="M6598" s="12" t="str">
        <f t="shared" si="1539"/>
        <v/>
      </c>
      <c r="N6598" s="13"/>
    </row>
    <row r="6599" spans="1:14" hidden="1">
      <c r="A6599" s="40">
        <v>404</v>
      </c>
      <c r="B6599" s="272">
        <v>4600</v>
      </c>
      <c r="C6599" s="1849" t="s">
        <v>240</v>
      </c>
      <c r="D6599" s="1850"/>
      <c r="E6599" s="310">
        <f t="shared" si="1546"/>
        <v>0</v>
      </c>
      <c r="F6599" s="1410">
        <v>0</v>
      </c>
      <c r="G6599" s="1411">
        <v>0</v>
      </c>
      <c r="H6599" s="1412">
        <v>0</v>
      </c>
      <c r="I6599" s="1410">
        <v>0</v>
      </c>
      <c r="J6599" s="1411">
        <v>0</v>
      </c>
      <c r="K6599" s="1412">
        <v>0</v>
      </c>
      <c r="L6599" s="310">
        <f t="shared" si="1547"/>
        <v>0</v>
      </c>
      <c r="M6599" s="12" t="str">
        <f t="shared" si="1539"/>
        <v/>
      </c>
      <c r="N6599" s="13"/>
    </row>
    <row r="6600" spans="1:14" hidden="1">
      <c r="A6600" s="40">
        <v>404</v>
      </c>
      <c r="B6600" s="272">
        <v>4900</v>
      </c>
      <c r="C6600" s="1845" t="s">
        <v>266</v>
      </c>
      <c r="D6600" s="1846"/>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267</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268</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843" t="s">
        <v>241</v>
      </c>
      <c r="D6603" s="1844"/>
      <c r="E6603" s="310">
        <f>F6603+G6603+H6603</f>
        <v>0</v>
      </c>
      <c r="F6603" s="1410">
        <v>0</v>
      </c>
      <c r="G6603" s="1411">
        <v>0</v>
      </c>
      <c r="H6603" s="1412">
        <v>0</v>
      </c>
      <c r="I6603" s="1410">
        <v>0</v>
      </c>
      <c r="J6603" s="1411">
        <v>0</v>
      </c>
      <c r="K6603" s="1412">
        <v>0</v>
      </c>
      <c r="L6603" s="310">
        <f>I6603+J6603+K6603</f>
        <v>0</v>
      </c>
      <c r="M6603" s="12" t="str">
        <f t="shared" si="1539"/>
        <v/>
      </c>
      <c r="N6603" s="13"/>
    </row>
    <row r="6604" spans="1:14" hidden="1">
      <c r="A6604" s="23">
        <v>500</v>
      </c>
      <c r="B6604" s="365">
        <v>5200</v>
      </c>
      <c r="C6604" s="1843" t="s">
        <v>242</v>
      </c>
      <c r="D6604" s="1844"/>
      <c r="E6604" s="310">
        <f t="shared" ref="E6604:L6604" si="1549">SUM(E6605:E6611)</f>
        <v>0</v>
      </c>
      <c r="F6604" s="274">
        <f t="shared" si="1549"/>
        <v>0</v>
      </c>
      <c r="G6604" s="275">
        <f t="shared" si="1549"/>
        <v>0</v>
      </c>
      <c r="H6604" s="276">
        <f>SUM(H6605:H6611)</f>
        <v>0</v>
      </c>
      <c r="I6604" s="274">
        <f t="shared" si="1549"/>
        <v>0</v>
      </c>
      <c r="J6604" s="275">
        <f t="shared" si="1549"/>
        <v>0</v>
      </c>
      <c r="K6604" s="276">
        <f t="shared" si="1549"/>
        <v>0</v>
      </c>
      <c r="L6604" s="310">
        <f t="shared" si="1549"/>
        <v>0</v>
      </c>
      <c r="M6604" s="12" t="str">
        <f t="shared" si="1539"/>
        <v/>
      </c>
      <c r="N6604" s="13"/>
    </row>
    <row r="6605" spans="1:14" hidden="1">
      <c r="A6605" s="23">
        <v>505</v>
      </c>
      <c r="B6605" s="366"/>
      <c r="C6605" s="367">
        <v>5201</v>
      </c>
      <c r="D6605" s="368" t="s">
        <v>243</v>
      </c>
      <c r="E6605" s="281">
        <f t="shared" ref="E6605:E6611" si="1550">F6605+G6605+H6605</f>
        <v>0</v>
      </c>
      <c r="F6605" s="152">
        <v>0</v>
      </c>
      <c r="G6605" s="153">
        <v>0</v>
      </c>
      <c r="H6605" s="1406">
        <v>0</v>
      </c>
      <c r="I6605" s="152">
        <v>0</v>
      </c>
      <c r="J6605" s="153">
        <v>0</v>
      </c>
      <c r="K6605" s="1406">
        <v>0</v>
      </c>
      <c r="L6605" s="281">
        <f t="shared" ref="L6605:L6611" si="1551">I6605+J6605+K6605</f>
        <v>0</v>
      </c>
      <c r="M6605" s="12" t="str">
        <f t="shared" si="1539"/>
        <v/>
      </c>
      <c r="N6605" s="13"/>
    </row>
    <row r="6606" spans="1:14" hidden="1">
      <c r="A6606" s="23">
        <v>510</v>
      </c>
      <c r="B6606" s="366"/>
      <c r="C6606" s="369">
        <v>5202</v>
      </c>
      <c r="D6606" s="370" t="s">
        <v>244</v>
      </c>
      <c r="E6606" s="295">
        <f t="shared" si="1550"/>
        <v>0</v>
      </c>
      <c r="F6606" s="158">
        <v>0</v>
      </c>
      <c r="G6606" s="159">
        <v>0</v>
      </c>
      <c r="H6606" s="1408">
        <v>0</v>
      </c>
      <c r="I6606" s="158">
        <v>0</v>
      </c>
      <c r="J6606" s="159">
        <v>0</v>
      </c>
      <c r="K6606" s="1408">
        <v>0</v>
      </c>
      <c r="L6606" s="295">
        <f t="shared" si="1551"/>
        <v>0</v>
      </c>
      <c r="M6606" s="12" t="str">
        <f t="shared" si="1539"/>
        <v/>
      </c>
      <c r="N6606" s="13"/>
    </row>
    <row r="6607" spans="1:14" hidden="1">
      <c r="A6607" s="23">
        <v>515</v>
      </c>
      <c r="B6607" s="366"/>
      <c r="C6607" s="369">
        <v>5203</v>
      </c>
      <c r="D6607" s="370" t="s">
        <v>608</v>
      </c>
      <c r="E6607" s="295">
        <f t="shared" si="1550"/>
        <v>0</v>
      </c>
      <c r="F6607" s="158">
        <v>0</v>
      </c>
      <c r="G6607" s="159">
        <v>0</v>
      </c>
      <c r="H6607" s="1408">
        <v>0</v>
      </c>
      <c r="I6607" s="158">
        <v>0</v>
      </c>
      <c r="J6607" s="159">
        <v>0</v>
      </c>
      <c r="K6607" s="1408">
        <v>0</v>
      </c>
      <c r="L6607" s="295">
        <f t="shared" si="1551"/>
        <v>0</v>
      </c>
      <c r="M6607" s="12" t="str">
        <f t="shared" si="1539"/>
        <v/>
      </c>
      <c r="N6607" s="13"/>
    </row>
    <row r="6608" spans="1:14" hidden="1">
      <c r="A6608" s="23">
        <v>520</v>
      </c>
      <c r="B6608" s="366"/>
      <c r="C6608" s="369">
        <v>5204</v>
      </c>
      <c r="D6608" s="370" t="s">
        <v>609</v>
      </c>
      <c r="E6608" s="295">
        <f t="shared" si="1550"/>
        <v>0</v>
      </c>
      <c r="F6608" s="158">
        <v>0</v>
      </c>
      <c r="G6608" s="159">
        <v>0</v>
      </c>
      <c r="H6608" s="1408">
        <v>0</v>
      </c>
      <c r="I6608" s="158">
        <v>0</v>
      </c>
      <c r="J6608" s="159">
        <v>0</v>
      </c>
      <c r="K6608" s="1408">
        <v>0</v>
      </c>
      <c r="L6608" s="295">
        <f t="shared" si="1551"/>
        <v>0</v>
      </c>
      <c r="M6608" s="12" t="str">
        <f t="shared" si="1539"/>
        <v/>
      </c>
      <c r="N6608" s="13"/>
    </row>
    <row r="6609" spans="1:14" hidden="1">
      <c r="A6609" s="23">
        <v>525</v>
      </c>
      <c r="B6609" s="366"/>
      <c r="C6609" s="369">
        <v>5205</v>
      </c>
      <c r="D6609" s="370" t="s">
        <v>610</v>
      </c>
      <c r="E6609" s="295">
        <f t="shared" si="1550"/>
        <v>0</v>
      </c>
      <c r="F6609" s="158">
        <v>0</v>
      </c>
      <c r="G6609" s="159">
        <v>0</v>
      </c>
      <c r="H6609" s="1408">
        <v>0</v>
      </c>
      <c r="I6609" s="158">
        <v>0</v>
      </c>
      <c r="J6609" s="159">
        <v>0</v>
      </c>
      <c r="K6609" s="1408">
        <v>0</v>
      </c>
      <c r="L6609" s="295">
        <f t="shared" si="1551"/>
        <v>0</v>
      </c>
      <c r="M6609" s="12" t="str">
        <f t="shared" si="1539"/>
        <v/>
      </c>
      <c r="N6609" s="13"/>
    </row>
    <row r="6610" spans="1:14" hidden="1">
      <c r="A6610" s="22">
        <v>635</v>
      </c>
      <c r="B6610" s="366"/>
      <c r="C6610" s="369">
        <v>5206</v>
      </c>
      <c r="D6610" s="370" t="s">
        <v>611</v>
      </c>
      <c r="E6610" s="295">
        <f t="shared" si="1550"/>
        <v>0</v>
      </c>
      <c r="F6610" s="158">
        <v>0</v>
      </c>
      <c r="G6610" s="159">
        <v>0</v>
      </c>
      <c r="H6610" s="1408">
        <v>0</v>
      </c>
      <c r="I6610" s="158">
        <v>0</v>
      </c>
      <c r="J6610" s="159">
        <v>0</v>
      </c>
      <c r="K6610" s="1408">
        <v>0</v>
      </c>
      <c r="L6610" s="295">
        <f t="shared" si="1551"/>
        <v>0</v>
      </c>
      <c r="M6610" s="12" t="str">
        <f t="shared" si="1539"/>
        <v/>
      </c>
      <c r="N6610" s="13"/>
    </row>
    <row r="6611" spans="1:14" hidden="1">
      <c r="A6611" s="23">
        <v>640</v>
      </c>
      <c r="B6611" s="366"/>
      <c r="C6611" s="371">
        <v>5219</v>
      </c>
      <c r="D6611" s="372" t="s">
        <v>612</v>
      </c>
      <c r="E6611" s="287">
        <f t="shared" si="1550"/>
        <v>0</v>
      </c>
      <c r="F6611" s="173">
        <v>0</v>
      </c>
      <c r="G6611" s="174">
        <v>0</v>
      </c>
      <c r="H6611" s="1409">
        <v>0</v>
      </c>
      <c r="I6611" s="173">
        <v>0</v>
      </c>
      <c r="J6611" s="174">
        <v>0</v>
      </c>
      <c r="K6611" s="1409">
        <v>0</v>
      </c>
      <c r="L6611" s="287">
        <f t="shared" si="1551"/>
        <v>0</v>
      </c>
      <c r="M6611" s="12" t="str">
        <f t="shared" si="1539"/>
        <v/>
      </c>
      <c r="N6611" s="13"/>
    </row>
    <row r="6612" spans="1:14" hidden="1">
      <c r="A6612" s="23">
        <v>645</v>
      </c>
      <c r="B6612" s="365">
        <v>5300</v>
      </c>
      <c r="C6612" s="1843" t="s">
        <v>613</v>
      </c>
      <c r="D6612" s="1844"/>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300</v>
      </c>
      <c r="E6613" s="281">
        <f>F6613+G6613+H6613</f>
        <v>0</v>
      </c>
      <c r="F6613" s="152">
        <v>0</v>
      </c>
      <c r="G6613" s="153">
        <v>0</v>
      </c>
      <c r="H6613" s="1406">
        <v>0</v>
      </c>
      <c r="I6613" s="152">
        <v>0</v>
      </c>
      <c r="J6613" s="153">
        <v>0</v>
      </c>
      <c r="K6613" s="1406">
        <v>0</v>
      </c>
      <c r="L6613" s="281">
        <f>I6613+J6613+K6613</f>
        <v>0</v>
      </c>
      <c r="M6613" s="12" t="str">
        <f t="shared" si="1539"/>
        <v/>
      </c>
      <c r="N6613" s="13"/>
    </row>
    <row r="6614" spans="1:14" hidden="1">
      <c r="A6614" s="22">
        <v>655</v>
      </c>
      <c r="B6614" s="366"/>
      <c r="C6614" s="371">
        <v>5309</v>
      </c>
      <c r="D6614" s="372" t="s">
        <v>614</v>
      </c>
      <c r="E6614" s="287">
        <f>F6614+G6614+H6614</f>
        <v>0</v>
      </c>
      <c r="F6614" s="173">
        <v>0</v>
      </c>
      <c r="G6614" s="174">
        <v>0</v>
      </c>
      <c r="H6614" s="1409">
        <v>0</v>
      </c>
      <c r="I6614" s="173">
        <v>0</v>
      </c>
      <c r="J6614" s="174">
        <v>0</v>
      </c>
      <c r="K6614" s="1409">
        <v>0</v>
      </c>
      <c r="L6614" s="287">
        <f>I6614+J6614+K6614</f>
        <v>0</v>
      </c>
      <c r="M6614" s="12" t="str">
        <f t="shared" si="1539"/>
        <v/>
      </c>
      <c r="N6614" s="13"/>
    </row>
    <row r="6615" spans="1:14" hidden="1">
      <c r="A6615" s="22">
        <v>665</v>
      </c>
      <c r="B6615" s="365">
        <v>5400</v>
      </c>
      <c r="C6615" s="1843" t="s">
        <v>671</v>
      </c>
      <c r="D6615" s="1844"/>
      <c r="E6615" s="310">
        <f>F6615+G6615+H6615</f>
        <v>0</v>
      </c>
      <c r="F6615" s="1410"/>
      <c r="G6615" s="1411">
        <v>0</v>
      </c>
      <c r="H6615" s="1412">
        <v>0</v>
      </c>
      <c r="I6615" s="1410">
        <v>0</v>
      </c>
      <c r="J6615" s="1411"/>
      <c r="K6615" s="1412">
        <v>0</v>
      </c>
      <c r="L6615" s="310">
        <f>I6615+J6615+K6615</f>
        <v>0</v>
      </c>
      <c r="M6615" s="12" t="str">
        <f t="shared" si="1539"/>
        <v/>
      </c>
      <c r="N6615" s="13"/>
    </row>
    <row r="6616" spans="1:14" hidden="1">
      <c r="A6616" s="22">
        <v>675</v>
      </c>
      <c r="B6616" s="272">
        <v>5500</v>
      </c>
      <c r="C6616" s="1845" t="s">
        <v>672</v>
      </c>
      <c r="D6616" s="1846"/>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673</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674</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675</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676</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847" t="s">
        <v>898</v>
      </c>
      <c r="D6621" s="1848"/>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677</v>
      </c>
      <c r="E6622" s="281">
        <f>F6622+G6622+H6622</f>
        <v>0</v>
      </c>
      <c r="F6622" s="1459">
        <v>0</v>
      </c>
      <c r="G6622" s="1459">
        <v>0</v>
      </c>
      <c r="H6622" s="1460">
        <v>0</v>
      </c>
      <c r="I6622" s="1606">
        <v>0</v>
      </c>
      <c r="J6622" s="1459">
        <v>0</v>
      </c>
      <c r="K6622" s="1459">
        <v>0</v>
      </c>
      <c r="L6622" s="281">
        <f>I6622+J6622+K6622</f>
        <v>0</v>
      </c>
      <c r="M6622" s="12" t="str">
        <f t="shared" si="1539"/>
        <v/>
      </c>
      <c r="N6622" s="13"/>
    </row>
    <row r="6623" spans="1:14" hidden="1">
      <c r="A6623" s="23">
        <v>720</v>
      </c>
      <c r="B6623" s="366"/>
      <c r="C6623" s="373">
        <v>5702</v>
      </c>
      <c r="D6623" s="374" t="s">
        <v>678</v>
      </c>
      <c r="E6623" s="314">
        <f>F6623+G6623+H6623</f>
        <v>0</v>
      </c>
      <c r="F6623" s="1459">
        <v>0</v>
      </c>
      <c r="G6623" s="1459">
        <v>0</v>
      </c>
      <c r="H6623" s="1460">
        <v>0</v>
      </c>
      <c r="I6623" s="1606">
        <v>0</v>
      </c>
      <c r="J6623" s="1459">
        <v>0</v>
      </c>
      <c r="K6623" s="1459">
        <v>0</v>
      </c>
      <c r="L6623" s="314">
        <f>I6623+J6623+K6623</f>
        <v>0</v>
      </c>
      <c r="M6623" s="12" t="str">
        <f t="shared" si="1539"/>
        <v/>
      </c>
      <c r="N6623" s="13"/>
    </row>
    <row r="6624" spans="1:14" hidden="1">
      <c r="A6624" s="23">
        <v>725</v>
      </c>
      <c r="B6624" s="292"/>
      <c r="C6624" s="375">
        <v>4071</v>
      </c>
      <c r="D6624" s="376" t="s">
        <v>679</v>
      </c>
      <c r="E6624" s="377">
        <f>F6624+G6624+H6624</f>
        <v>0</v>
      </c>
      <c r="F6624" s="1459">
        <v>0</v>
      </c>
      <c r="G6624" s="1459">
        <v>0</v>
      </c>
      <c r="H6624" s="1460">
        <v>0</v>
      </c>
      <c r="I6624" s="1606">
        <v>0</v>
      </c>
      <c r="J6624" s="1459">
        <v>0</v>
      </c>
      <c r="K6624" s="1459">
        <v>0</v>
      </c>
      <c r="L6624" s="377">
        <f>I6624+J6624+K6624</f>
        <v>0</v>
      </c>
      <c r="M6624" s="12" t="str">
        <f t="shared" si="1539"/>
        <v/>
      </c>
      <c r="N6624" s="13"/>
    </row>
    <row r="6625" spans="1:14" hidden="1">
      <c r="A6625" s="23">
        <v>730</v>
      </c>
      <c r="B6625" s="571"/>
      <c r="C6625" s="1841" t="s">
        <v>680</v>
      </c>
      <c r="D6625" s="1842"/>
      <c r="E6625" s="1426"/>
      <c r="F6625" s="1426"/>
      <c r="G6625" s="1426"/>
      <c r="H6625" s="1426"/>
      <c r="I6625" s="1426"/>
      <c r="J6625" s="1426"/>
      <c r="K6625" s="1426"/>
      <c r="L6625" s="1427"/>
      <c r="M6625" s="12" t="str">
        <f t="shared" si="1539"/>
        <v/>
      </c>
      <c r="N6625" s="13"/>
    </row>
    <row r="6626" spans="1:14" hidden="1">
      <c r="A6626" s="23">
        <v>735</v>
      </c>
      <c r="B6626" s="381">
        <v>98</v>
      </c>
      <c r="C6626" s="1841" t="s">
        <v>680</v>
      </c>
      <c r="D6626" s="1842"/>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7</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hidden="1" thickBot="1">
      <c r="A6630" s="23">
        <v>755</v>
      </c>
      <c r="B6630" s="1451"/>
      <c r="C6630" s="393" t="s">
        <v>726</v>
      </c>
      <c r="D6630" s="1420">
        <f>+B6630</f>
        <v>0</v>
      </c>
      <c r="E6630" s="395">
        <f t="shared" ref="E6630:L6630" si="1554">SUM(E6512,E6515,E6521,E6529,E6530,E6548,E6552,E6558,E6561,E6562,E6563,E6564,E6568,E6577,E6583,E6584,E6585,E6586,E6593,E6597,E6598,E6599,E6600,E6603,E6604,E6612,E6615,E6616,E6621)+E6626</f>
        <v>0</v>
      </c>
      <c r="F6630" s="396">
        <f t="shared" si="1554"/>
        <v>0</v>
      </c>
      <c r="G6630" s="397">
        <f t="shared" si="1554"/>
        <v>0</v>
      </c>
      <c r="H6630" s="398">
        <f t="shared" si="1554"/>
        <v>0</v>
      </c>
      <c r="I6630" s="396">
        <f t="shared" si="1554"/>
        <v>0</v>
      </c>
      <c r="J6630" s="397">
        <f t="shared" si="1554"/>
        <v>0</v>
      </c>
      <c r="K6630" s="398">
        <f t="shared" si="1554"/>
        <v>0</v>
      </c>
      <c r="L6630" s="395">
        <f t="shared" si="1554"/>
        <v>0</v>
      </c>
      <c r="M6630" s="1652" t="str">
        <f t="shared" si="1539"/>
        <v/>
      </c>
      <c r="N6630" s="65"/>
    </row>
    <row r="6631" spans="1:14" ht="18.75" hidden="1">
      <c r="A6631" s="23">
        <v>760</v>
      </c>
      <c r="B6631" s="79" t="s">
        <v>120</v>
      </c>
      <c r="C6631" s="1"/>
      <c r="L6631" s="6"/>
      <c r="M6631" s="1652" t="str">
        <f>(IF($E6630&lt;&gt;0,$M$2,IF($L6630&lt;&gt;0,$M$2,"")))</f>
        <v/>
      </c>
      <c r="N6631" s="65"/>
    </row>
    <row r="6632" spans="1:14" ht="18.75" hidden="1">
      <c r="A6632" s="22">
        <v>765</v>
      </c>
      <c r="B6632" s="1355"/>
      <c r="C6632" s="1355"/>
      <c r="D6632" s="1356"/>
      <c r="E6632" s="1355"/>
      <c r="F6632" s="1355"/>
      <c r="G6632" s="1355"/>
      <c r="H6632" s="1355"/>
      <c r="I6632" s="1355"/>
      <c r="J6632" s="1355"/>
      <c r="K6632" s="1355"/>
      <c r="L6632" s="1357"/>
      <c r="M6632" s="1652" t="str">
        <f>(IF($E6630&lt;&gt;0,$M$2,IF($L6630&lt;&gt;0,$M$2,"")))</f>
        <v/>
      </c>
      <c r="N6632" s="65"/>
    </row>
    <row r="6633" spans="1:14" ht="18.75" hidden="1">
      <c r="A6633" s="22">
        <v>775</v>
      </c>
      <c r="B6633" s="65"/>
      <c r="C6633" s="65"/>
      <c r="D6633" s="65"/>
      <c r="E6633" s="65"/>
      <c r="F6633" s="65"/>
      <c r="G6633" s="65"/>
      <c r="H6633" s="65"/>
      <c r="I6633" s="65"/>
      <c r="J6633" s="65"/>
      <c r="K6633" s="65"/>
      <c r="L6633" s="77"/>
      <c r="M6633" s="74" t="str">
        <f>(IF(E6630&lt;&gt;0,$G$2,IF(L6630&lt;&gt;0,$G$2,"")))</f>
        <v/>
      </c>
      <c r="N6633" s="65"/>
    </row>
    <row r="6634" spans="1:14" hidden="1">
      <c r="A6634" s="23">
        <v>780</v>
      </c>
      <c r="B6634" s="6"/>
      <c r="C6634" s="6"/>
      <c r="D6634" s="517"/>
      <c r="E6634" s="38"/>
      <c r="F6634" s="38"/>
      <c r="G6634" s="38"/>
      <c r="H6634" s="38"/>
      <c r="I6634" s="38"/>
      <c r="J6634" s="38"/>
      <c r="K6634" s="38"/>
      <c r="L6634" s="38"/>
      <c r="M6634" s="7" t="str">
        <f>(IF($E6770&lt;&gt;0,$M$2,IF($L6770&lt;&gt;0,$M$2,"")))</f>
        <v/>
      </c>
    </row>
    <row r="6635" spans="1:14" hidden="1">
      <c r="A6635" s="23">
        <v>785</v>
      </c>
      <c r="B6635" s="6"/>
      <c r="C6635" s="1353"/>
      <c r="D6635" s="1354"/>
      <c r="E6635" s="38"/>
      <c r="F6635" s="38"/>
      <c r="G6635" s="38"/>
      <c r="H6635" s="38"/>
      <c r="I6635" s="38"/>
      <c r="J6635" s="38"/>
      <c r="K6635" s="38"/>
      <c r="L6635" s="38"/>
      <c r="M6635" s="7" t="str">
        <f>(IF($E6770&lt;&gt;0,$M$2,IF($L6770&lt;&gt;0,$M$2,"")))</f>
        <v/>
      </c>
    </row>
    <row r="6636" spans="1:14" hidden="1">
      <c r="A6636" s="23">
        <v>790</v>
      </c>
      <c r="B6636" s="1865" t="str">
        <f>$B$7</f>
        <v>ОТЧЕТНИ ДАННИ ПО ЕБК ЗА ИЗПЪЛНЕНИЕТО НА БЮДЖЕТА</v>
      </c>
      <c r="C6636" s="1866"/>
      <c r="D6636" s="1866"/>
      <c r="E6636" s="242"/>
      <c r="F6636" s="242"/>
      <c r="G6636" s="237"/>
      <c r="H6636" s="237"/>
      <c r="I6636" s="237"/>
      <c r="J6636" s="237"/>
      <c r="K6636" s="237"/>
      <c r="L6636" s="237"/>
      <c r="M6636" s="7" t="str">
        <f>(IF($E6770&lt;&gt;0,$M$2,IF($L6770&lt;&gt;0,$M$2,"")))</f>
        <v/>
      </c>
    </row>
    <row r="6637" spans="1:14" hidden="1">
      <c r="A6637" s="23">
        <v>795</v>
      </c>
      <c r="B6637" s="228"/>
      <c r="C6637" s="391"/>
      <c r="D6637" s="400"/>
      <c r="E6637" s="406" t="s">
        <v>457</v>
      </c>
      <c r="F6637" s="406" t="s">
        <v>819</v>
      </c>
      <c r="G6637" s="237"/>
      <c r="H6637" s="1350" t="s">
        <v>1234</v>
      </c>
      <c r="I6637" s="1351"/>
      <c r="J6637" s="1352"/>
      <c r="K6637" s="237"/>
      <c r="L6637" s="237"/>
      <c r="M6637" s="7" t="str">
        <f>(IF($E6770&lt;&gt;0,$M$2,IF($L6770&lt;&gt;0,$M$2,"")))</f>
        <v/>
      </c>
    </row>
    <row r="6638" spans="1:14" ht="18.75" hidden="1">
      <c r="A6638" s="22">
        <v>805</v>
      </c>
      <c r="B6638" s="1867" t="str">
        <f>$B$9</f>
        <v>ДГ Радост Каблешково</v>
      </c>
      <c r="C6638" s="1868"/>
      <c r="D6638" s="1869"/>
      <c r="E6638" s="115">
        <f>$E$9</f>
        <v>45658</v>
      </c>
      <c r="F6638" s="226">
        <f>$F$9</f>
        <v>45747</v>
      </c>
      <c r="G6638" s="237"/>
      <c r="H6638" s="237"/>
      <c r="I6638" s="237"/>
      <c r="J6638" s="237"/>
      <c r="K6638" s="237"/>
      <c r="L6638" s="237"/>
      <c r="M6638" s="7" t="str">
        <f>(IF($E6770&lt;&gt;0,$M$2,IF($L6770&lt;&gt;0,$M$2,"")))</f>
        <v/>
      </c>
    </row>
    <row r="6639" spans="1:14" hidden="1">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hidden="1">
      <c r="A6640" s="23">
        <v>815</v>
      </c>
      <c r="B6640" s="227"/>
      <c r="C6640" s="228"/>
      <c r="D6640" s="229"/>
      <c r="E6640" s="237"/>
      <c r="F6640" s="237"/>
      <c r="G6640" s="237"/>
      <c r="H6640" s="237"/>
      <c r="I6640" s="237"/>
      <c r="J6640" s="237"/>
      <c r="K6640" s="237"/>
      <c r="L6640" s="237"/>
      <c r="M6640" s="7" t="str">
        <f>(IF($E6770&lt;&gt;0,$M$2,IF($L6770&lt;&gt;0,$M$2,"")))</f>
        <v/>
      </c>
    </row>
    <row r="6641" spans="1:14" ht="19.5" hidden="1">
      <c r="A6641" s="28">
        <v>525</v>
      </c>
      <c r="B6641" s="1870" t="str">
        <f>$B$12</f>
        <v>Поморие</v>
      </c>
      <c r="C6641" s="1871"/>
      <c r="D6641" s="1872"/>
      <c r="E6641" s="410" t="s">
        <v>874</v>
      </c>
      <c r="F6641" s="1348" t="str">
        <f>$F$12</f>
        <v>5207</v>
      </c>
      <c r="G6641" s="237"/>
      <c r="H6641" s="237"/>
      <c r="I6641" s="237"/>
      <c r="J6641" s="237"/>
      <c r="K6641" s="237"/>
      <c r="L6641" s="237"/>
      <c r="M6641" s="7" t="str">
        <f>(IF($E6770&lt;&gt;0,$M$2,IF($L6770&lt;&gt;0,$M$2,"")))</f>
        <v/>
      </c>
    </row>
    <row r="6642" spans="1:14" hidden="1">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t="str">
        <f>(IF($E6770&lt;&gt;0,$M$2,IF($L6770&lt;&gt;0,$M$2,"")))</f>
        <v/>
      </c>
    </row>
    <row r="6643" spans="1:14" ht="19.5" hidden="1">
      <c r="A6643" s="23">
        <v>821</v>
      </c>
      <c r="B6643" s="236"/>
      <c r="C6643" s="237"/>
      <c r="D6643" s="124" t="s">
        <v>875</v>
      </c>
      <c r="E6643" s="238">
        <f>$E$15</f>
        <v>0</v>
      </c>
      <c r="F6643" s="414" t="str">
        <f>$F$15</f>
        <v>БЮДЖЕТ</v>
      </c>
      <c r="G6643" s="218"/>
      <c r="H6643" s="218"/>
      <c r="I6643" s="218"/>
      <c r="J6643" s="218"/>
      <c r="K6643" s="218"/>
      <c r="L6643" s="218"/>
      <c r="M6643" s="7" t="str">
        <f>(IF($E6770&lt;&gt;0,$M$2,IF($L6770&lt;&gt;0,$M$2,"")))</f>
        <v/>
      </c>
    </row>
    <row r="6644" spans="1:14" hidden="1">
      <c r="A6644" s="23">
        <v>822</v>
      </c>
      <c r="B6644" s="228"/>
      <c r="C6644" s="391"/>
      <c r="D6644" s="400"/>
      <c r="E6644" s="237"/>
      <c r="F6644" s="409"/>
      <c r="G6644" s="409"/>
      <c r="H6644" s="409"/>
      <c r="I6644" s="409"/>
      <c r="J6644" s="409"/>
      <c r="K6644" s="409"/>
      <c r="L6644" s="1365" t="s">
        <v>458</v>
      </c>
      <c r="M6644" s="7" t="str">
        <f>(IF($E6770&lt;&gt;0,$M$2,IF($L6770&lt;&gt;0,$M$2,"")))</f>
        <v/>
      </c>
    </row>
    <row r="6645" spans="1:14" ht="24.95" hidden="1" customHeight="1">
      <c r="A6645" s="23">
        <v>823</v>
      </c>
      <c r="B6645" s="247"/>
      <c r="C6645" s="248"/>
      <c r="D6645" s="249" t="s">
        <v>698</v>
      </c>
      <c r="E6645" s="1853" t="str">
        <f>CONCATENATE("Уточнен план ",$C$3)</f>
        <v>Уточнен план 2025</v>
      </c>
      <c r="F6645" s="1854"/>
      <c r="G6645" s="1854"/>
      <c r="H6645" s="1855"/>
      <c r="I6645" s="1856" t="str">
        <f>CONCATENATE("Отчет ",$C$3)</f>
        <v>Отчет 2025</v>
      </c>
      <c r="J6645" s="1857"/>
      <c r="K6645" s="1857"/>
      <c r="L6645" s="1858"/>
      <c r="M6645" s="7" t="str">
        <f>(IF($E6770&lt;&gt;0,$M$2,IF($L6770&lt;&gt;0,$M$2,"")))</f>
        <v/>
      </c>
    </row>
    <row r="6646" spans="1:14" ht="54.95" hidden="1" customHeight="1" thickBot="1">
      <c r="A6646" s="23">
        <v>825</v>
      </c>
      <c r="B6646" s="250" t="s">
        <v>62</v>
      </c>
      <c r="C6646" s="251" t="s">
        <v>459</v>
      </c>
      <c r="D6646" s="252" t="s">
        <v>699</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570" t="str">
        <f>$L$20</f>
        <v>ОТЧЕТ                                    ОБЩО</v>
      </c>
      <c r="M6646" s="7" t="str">
        <f>(IF($E6770&lt;&gt;0,$M$2,IF($L6770&lt;&gt;0,$M$2,"")))</f>
        <v/>
      </c>
    </row>
    <row r="6647" spans="1:14" ht="18.75" hidden="1">
      <c r="A6647" s="23"/>
      <c r="B6647" s="258"/>
      <c r="C6647" s="259"/>
      <c r="D6647" s="260" t="s">
        <v>728</v>
      </c>
      <c r="E6647" s="1442" t="str">
        <f>$E$21</f>
        <v>(1)</v>
      </c>
      <c r="F6647" s="143" t="str">
        <f>$F$21</f>
        <v>(2)</v>
      </c>
      <c r="G6647" s="144" t="str">
        <f>$G$21</f>
        <v>(3)</v>
      </c>
      <c r="H6647" s="145" t="str">
        <f>$H$21</f>
        <v>(4)</v>
      </c>
      <c r="I6647" s="261" t="str">
        <f>$I$21</f>
        <v>(5)</v>
      </c>
      <c r="J6647" s="262" t="str">
        <f>$J$21</f>
        <v>(6)</v>
      </c>
      <c r="K6647" s="263" t="str">
        <f>$K$21</f>
        <v>(7)</v>
      </c>
      <c r="L6647" s="264" t="str">
        <f>$L$21</f>
        <v>(8)</v>
      </c>
      <c r="M6647" s="7" t="str">
        <f>(IF($E6770&lt;&gt;0,$M$2,IF($L6770&lt;&gt;0,$M$2,"")))</f>
        <v/>
      </c>
    </row>
    <row r="6648" spans="1:14" hidden="1">
      <c r="A6648" s="23"/>
      <c r="B6648" s="1439"/>
      <c r="C6648" s="1540" t="e">
        <f>VLOOKUP(D6648,OP_LIST2,2,FALSE)</f>
        <v>#N/A</v>
      </c>
      <c r="D6648" s="1445"/>
      <c r="E6648" s="389"/>
      <c r="F6648" s="1429"/>
      <c r="G6648" s="1430"/>
      <c r="H6648" s="1431"/>
      <c r="I6648" s="1429"/>
      <c r="J6648" s="1430"/>
      <c r="K6648" s="1431"/>
      <c r="L6648" s="1428"/>
      <c r="M6648" s="7" t="str">
        <f>(IF($E6770&lt;&gt;0,$M$2,IF($L6770&lt;&gt;0,$M$2,"")))</f>
        <v/>
      </c>
    </row>
    <row r="6649" spans="1:14" hidden="1">
      <c r="A6649" s="23"/>
      <c r="B6649" s="1608" t="s">
        <v>2003</v>
      </c>
      <c r="C6649" s="1446">
        <f>VLOOKUP(D6650,EBK_DEIN2,2,FALSE)</f>
        <v>7714</v>
      </c>
      <c r="D6649" s="1445" t="s">
        <v>777</v>
      </c>
      <c r="E6649" s="389"/>
      <c r="F6649" s="1432"/>
      <c r="G6649" s="1433"/>
      <c r="H6649" s="1434"/>
      <c r="I6649" s="1432"/>
      <c r="J6649" s="1433"/>
      <c r="K6649" s="1434"/>
      <c r="L6649" s="1428"/>
      <c r="M6649" s="7" t="str">
        <f>(IF($E6770&lt;&gt;0,$M$2,IF($L6770&lt;&gt;0,$M$2,"")))</f>
        <v/>
      </c>
    </row>
    <row r="6650" spans="1:14" hidden="1">
      <c r="A6650" s="23"/>
      <c r="B6650" s="1438"/>
      <c r="C6650" s="1531">
        <f>+C6649</f>
        <v>7714</v>
      </c>
      <c r="D6650" s="1440" t="s">
        <v>485</v>
      </c>
      <c r="E6650" s="389"/>
      <c r="F6650" s="1432"/>
      <c r="G6650" s="1433"/>
      <c r="H6650" s="1434"/>
      <c r="I6650" s="1432"/>
      <c r="J6650" s="1433"/>
      <c r="K6650" s="1434"/>
      <c r="L6650" s="1428"/>
      <c r="M6650" s="7" t="str">
        <f>(IF($E6770&lt;&gt;0,$M$2,IF($L6770&lt;&gt;0,$M$2,"")))</f>
        <v/>
      </c>
    </row>
    <row r="6651" spans="1:14" hidden="1">
      <c r="A6651" s="23"/>
      <c r="B6651" s="1443"/>
      <c r="C6651" s="1441"/>
      <c r="D6651" s="1444" t="s">
        <v>700</v>
      </c>
      <c r="E6651" s="389"/>
      <c r="F6651" s="1435"/>
      <c r="G6651" s="1436"/>
      <c r="H6651" s="1437"/>
      <c r="I6651" s="1435"/>
      <c r="J6651" s="1436"/>
      <c r="K6651" s="1437"/>
      <c r="L6651" s="1428"/>
      <c r="M6651" s="7" t="str">
        <f>(IF($E6770&lt;&gt;0,$M$2,IF($L6770&lt;&gt;0,$M$2,"")))</f>
        <v/>
      </c>
    </row>
    <row r="6652" spans="1:14" hidden="1">
      <c r="A6652" s="23"/>
      <c r="B6652" s="272">
        <v>100</v>
      </c>
      <c r="C6652" s="1859" t="s">
        <v>729</v>
      </c>
      <c r="D6652" s="1860"/>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730</v>
      </c>
      <c r="E6653" s="281">
        <f>F6653+G6653+H6653</f>
        <v>0</v>
      </c>
      <c r="F6653" s="152">
        <v>0</v>
      </c>
      <c r="G6653" s="153">
        <v>0</v>
      </c>
      <c r="H6653" s="1406">
        <v>0</v>
      </c>
      <c r="I6653" s="152">
        <v>0</v>
      </c>
      <c r="J6653" s="153">
        <v>0</v>
      </c>
      <c r="K6653" s="1406">
        <v>0</v>
      </c>
      <c r="L6653" s="281">
        <f>I6653+J6653+K6653</f>
        <v>0</v>
      </c>
      <c r="M6653" s="12" t="str">
        <f t="shared" ref="M6653:M6716" si="1556">(IF($E6653&lt;&gt;0,$M$2,IF($L6653&lt;&gt;0,$M$2,"")))</f>
        <v/>
      </c>
      <c r="N6653" s="13"/>
    </row>
    <row r="6654" spans="1:14" hidden="1">
      <c r="A6654" s="10"/>
      <c r="B6654" s="278"/>
      <c r="C6654" s="285">
        <v>102</v>
      </c>
      <c r="D6654" s="286" t="s">
        <v>731</v>
      </c>
      <c r="E6654" s="287">
        <f>F6654+G6654+H6654</f>
        <v>0</v>
      </c>
      <c r="F6654" s="173">
        <v>0</v>
      </c>
      <c r="G6654" s="174">
        <v>0</v>
      </c>
      <c r="H6654" s="1409">
        <v>0</v>
      </c>
      <c r="I6654" s="173">
        <v>0</v>
      </c>
      <c r="J6654" s="174">
        <v>0</v>
      </c>
      <c r="K6654" s="1409">
        <v>0</v>
      </c>
      <c r="L6654" s="287">
        <f>I6654+J6654+K6654</f>
        <v>0</v>
      </c>
      <c r="M6654" s="12" t="str">
        <f t="shared" si="1556"/>
        <v/>
      </c>
      <c r="N6654" s="13"/>
    </row>
    <row r="6655" spans="1:14" hidden="1">
      <c r="A6655" s="10"/>
      <c r="B6655" s="272">
        <v>200</v>
      </c>
      <c r="C6655" s="1851" t="s">
        <v>732</v>
      </c>
      <c r="D6655" s="1852"/>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733</v>
      </c>
      <c r="E6656" s="281">
        <f>F6656+G6656+H6656</f>
        <v>0</v>
      </c>
      <c r="F6656" s="152">
        <v>0</v>
      </c>
      <c r="G6656" s="153">
        <v>0</v>
      </c>
      <c r="H6656" s="1406">
        <v>0</v>
      </c>
      <c r="I6656" s="152">
        <v>0</v>
      </c>
      <c r="J6656" s="153">
        <v>0</v>
      </c>
      <c r="K6656" s="1406">
        <v>0</v>
      </c>
      <c r="L6656" s="281">
        <f>I6656+J6656+K6656</f>
        <v>0</v>
      </c>
      <c r="M6656" s="12" t="str">
        <f t="shared" si="1556"/>
        <v/>
      </c>
      <c r="N6656" s="13"/>
    </row>
    <row r="6657" spans="1:14" hidden="1">
      <c r="A6657" s="10"/>
      <c r="B6657" s="292"/>
      <c r="C6657" s="293">
        <v>202</v>
      </c>
      <c r="D6657" s="294" t="s">
        <v>734</v>
      </c>
      <c r="E6657" s="295">
        <f>F6657+G6657+H6657</f>
        <v>0</v>
      </c>
      <c r="F6657" s="158">
        <v>0</v>
      </c>
      <c r="G6657" s="159">
        <v>0</v>
      </c>
      <c r="H6657" s="1408">
        <v>0</v>
      </c>
      <c r="I6657" s="158">
        <v>0</v>
      </c>
      <c r="J6657" s="159">
        <v>0</v>
      </c>
      <c r="K6657" s="1408">
        <v>0</v>
      </c>
      <c r="L6657" s="295">
        <f>I6657+J6657+K6657</f>
        <v>0</v>
      </c>
      <c r="M6657" s="12" t="str">
        <f t="shared" si="1556"/>
        <v/>
      </c>
      <c r="N6657" s="13"/>
    </row>
    <row r="6658" spans="1:14" ht="31.5" hidden="1">
      <c r="A6658" s="10"/>
      <c r="B6658" s="299"/>
      <c r="C6658" s="293">
        <v>205</v>
      </c>
      <c r="D6658" s="294" t="s">
        <v>585</v>
      </c>
      <c r="E6658" s="295">
        <f>F6658+G6658+H6658</f>
        <v>0</v>
      </c>
      <c r="F6658" s="158">
        <v>0</v>
      </c>
      <c r="G6658" s="159">
        <v>0</v>
      </c>
      <c r="H6658" s="1408">
        <v>0</v>
      </c>
      <c r="I6658" s="158">
        <v>0</v>
      </c>
      <c r="J6658" s="159">
        <v>0</v>
      </c>
      <c r="K6658" s="1408">
        <v>0</v>
      </c>
      <c r="L6658" s="295">
        <f>I6658+J6658+K6658</f>
        <v>0</v>
      </c>
      <c r="M6658" s="12" t="str">
        <f t="shared" si="1556"/>
        <v/>
      </c>
      <c r="N6658" s="13"/>
    </row>
    <row r="6659" spans="1:14" hidden="1">
      <c r="A6659" s="10"/>
      <c r="B6659" s="299"/>
      <c r="C6659" s="293">
        <v>208</v>
      </c>
      <c r="D6659" s="300" t="s">
        <v>586</v>
      </c>
      <c r="E6659" s="295">
        <f>F6659+G6659+H6659</f>
        <v>0</v>
      </c>
      <c r="F6659" s="158">
        <v>0</v>
      </c>
      <c r="G6659" s="159">
        <v>0</v>
      </c>
      <c r="H6659" s="1408">
        <v>0</v>
      </c>
      <c r="I6659" s="158">
        <v>0</v>
      </c>
      <c r="J6659" s="159">
        <v>0</v>
      </c>
      <c r="K6659" s="1408">
        <v>0</v>
      </c>
      <c r="L6659" s="295">
        <f>I6659+J6659+K6659</f>
        <v>0</v>
      </c>
      <c r="M6659" s="12" t="str">
        <f t="shared" si="1556"/>
        <v/>
      </c>
      <c r="N6659" s="13"/>
    </row>
    <row r="6660" spans="1:14" hidden="1">
      <c r="A6660" s="10"/>
      <c r="B6660" s="291"/>
      <c r="C6660" s="285">
        <v>209</v>
      </c>
      <c r="D6660" s="301" t="s">
        <v>587</v>
      </c>
      <c r="E6660" s="287">
        <f>F6660+G6660+H6660</f>
        <v>0</v>
      </c>
      <c r="F6660" s="173">
        <v>0</v>
      </c>
      <c r="G6660" s="174">
        <v>0</v>
      </c>
      <c r="H6660" s="1409">
        <v>0</v>
      </c>
      <c r="I6660" s="173">
        <v>0</v>
      </c>
      <c r="J6660" s="174">
        <v>0</v>
      </c>
      <c r="K6660" s="1409">
        <v>0</v>
      </c>
      <c r="L6660" s="287">
        <f>I6660+J6660+K6660</f>
        <v>0</v>
      </c>
      <c r="M6660" s="12" t="str">
        <f t="shared" si="1556"/>
        <v/>
      </c>
      <c r="N6660" s="13"/>
    </row>
    <row r="6661" spans="1:14" hidden="1">
      <c r="A6661" s="10"/>
      <c r="B6661" s="272">
        <v>500</v>
      </c>
      <c r="C6661" s="1861" t="s">
        <v>188</v>
      </c>
      <c r="D6661" s="1862"/>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v>0</v>
      </c>
      <c r="G6662" s="153">
        <v>0</v>
      </c>
      <c r="H6662" s="1406">
        <v>0</v>
      </c>
      <c r="I6662" s="152">
        <v>0</v>
      </c>
      <c r="J6662" s="153">
        <v>0</v>
      </c>
      <c r="K6662" s="1406">
        <v>0</v>
      </c>
      <c r="L6662" s="281">
        <f t="shared" ref="L6662:L6669" si="1560">I6662+J6662+K6662</f>
        <v>0</v>
      </c>
      <c r="M6662" s="12" t="str">
        <f t="shared" si="1556"/>
        <v/>
      </c>
      <c r="N6662" s="13"/>
    </row>
    <row r="6663" spans="1:14" hidden="1">
      <c r="A6663" s="10"/>
      <c r="B6663" s="291"/>
      <c r="C6663" s="304">
        <v>552</v>
      </c>
      <c r="D6663" s="305" t="s">
        <v>893</v>
      </c>
      <c r="E6663" s="295">
        <f t="shared" si="1559"/>
        <v>0</v>
      </c>
      <c r="F6663" s="158">
        <v>0</v>
      </c>
      <c r="G6663" s="159">
        <v>0</v>
      </c>
      <c r="H6663" s="1408">
        <v>0</v>
      </c>
      <c r="I6663" s="158">
        <v>0</v>
      </c>
      <c r="J6663" s="159">
        <v>0</v>
      </c>
      <c r="K6663" s="1408">
        <v>0</v>
      </c>
      <c r="L6663" s="295">
        <f t="shared" si="1560"/>
        <v>0</v>
      </c>
      <c r="M6663" s="12" t="str">
        <f t="shared" si="1556"/>
        <v/>
      </c>
      <c r="N6663" s="13"/>
    </row>
    <row r="6664" spans="1:14" hidden="1">
      <c r="A6664" s="10"/>
      <c r="B6664" s="306"/>
      <c r="C6664" s="304">
        <v>558</v>
      </c>
      <c r="D6664" s="307" t="s">
        <v>855</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v>0</v>
      </c>
      <c r="G6665" s="159">
        <v>0</v>
      </c>
      <c r="H6665" s="1408">
        <v>0</v>
      </c>
      <c r="I6665" s="158">
        <v>0</v>
      </c>
      <c r="J6665" s="159">
        <v>0</v>
      </c>
      <c r="K6665" s="1408">
        <v>0</v>
      </c>
      <c r="L6665" s="295">
        <f t="shared" si="1560"/>
        <v>0</v>
      </c>
      <c r="M6665" s="12" t="str">
        <f t="shared" si="1556"/>
        <v/>
      </c>
      <c r="N6665" s="13"/>
    </row>
    <row r="6666" spans="1:14" hidden="1">
      <c r="A6666" s="10"/>
      <c r="B6666" s="306"/>
      <c r="C6666" s="304">
        <v>580</v>
      </c>
      <c r="D6666" s="305" t="s">
        <v>191</v>
      </c>
      <c r="E6666" s="295">
        <f t="shared" si="1559"/>
        <v>0</v>
      </c>
      <c r="F6666" s="158">
        <v>0</v>
      </c>
      <c r="G6666" s="159">
        <v>0</v>
      </c>
      <c r="H6666" s="1408">
        <v>0</v>
      </c>
      <c r="I6666" s="158">
        <v>0</v>
      </c>
      <c r="J6666" s="159">
        <v>0</v>
      </c>
      <c r="K6666" s="1408">
        <v>0</v>
      </c>
      <c r="L6666" s="295">
        <f t="shared" si="1560"/>
        <v>0</v>
      </c>
      <c r="M6666" s="12" t="str">
        <f t="shared" si="1556"/>
        <v/>
      </c>
      <c r="N6666" s="13"/>
    </row>
    <row r="6667" spans="1:14" hidden="1">
      <c r="A6667" s="10"/>
      <c r="B6667" s="291"/>
      <c r="C6667" s="304">
        <v>588</v>
      </c>
      <c r="D6667" s="305" t="s">
        <v>857</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863" t="s">
        <v>193</v>
      </c>
      <c r="D6669" s="1864"/>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851" t="s">
        <v>194</v>
      </c>
      <c r="D6670" s="1852"/>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v>0</v>
      </c>
      <c r="G6671" s="153">
        <v>0</v>
      </c>
      <c r="H6671" s="1406">
        <v>0</v>
      </c>
      <c r="I6671" s="152">
        <v>0</v>
      </c>
      <c r="J6671" s="153">
        <v>0</v>
      </c>
      <c r="K6671" s="1406">
        <v>0</v>
      </c>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v>0</v>
      </c>
      <c r="G6672" s="159">
        <v>0</v>
      </c>
      <c r="H6672" s="1408">
        <v>0</v>
      </c>
      <c r="I6672" s="158">
        <v>0</v>
      </c>
      <c r="J6672" s="159">
        <v>0</v>
      </c>
      <c r="K6672" s="1408">
        <v>0</v>
      </c>
      <c r="L6672" s="295">
        <f t="shared" si="1563"/>
        <v>0</v>
      </c>
      <c r="M6672" s="12" t="str">
        <f t="shared" si="1556"/>
        <v/>
      </c>
      <c r="N6672" s="13"/>
    </row>
    <row r="6673" spans="1:14" hidden="1">
      <c r="A6673" s="23">
        <v>40</v>
      </c>
      <c r="B6673" s="292"/>
      <c r="C6673" s="293">
        <v>1013</v>
      </c>
      <c r="D6673" s="294" t="s">
        <v>197</v>
      </c>
      <c r="E6673" s="295">
        <f t="shared" si="1562"/>
        <v>0</v>
      </c>
      <c r="F6673" s="158">
        <v>0</v>
      </c>
      <c r="G6673" s="159">
        <v>0</v>
      </c>
      <c r="H6673" s="1408">
        <v>0</v>
      </c>
      <c r="I6673" s="158">
        <v>0</v>
      </c>
      <c r="J6673" s="159">
        <v>0</v>
      </c>
      <c r="K6673" s="1408">
        <v>0</v>
      </c>
      <c r="L6673" s="295">
        <f t="shared" si="1563"/>
        <v>0</v>
      </c>
      <c r="M6673" s="12" t="str">
        <f t="shared" si="1556"/>
        <v/>
      </c>
      <c r="N6673" s="13"/>
    </row>
    <row r="6674" spans="1:14" hidden="1">
      <c r="A6674" s="23">
        <v>45</v>
      </c>
      <c r="B6674" s="292"/>
      <c r="C6674" s="293">
        <v>1014</v>
      </c>
      <c r="D6674" s="294" t="s">
        <v>198</v>
      </c>
      <c r="E6674" s="295">
        <f t="shared" si="1562"/>
        <v>0</v>
      </c>
      <c r="F6674" s="158">
        <v>0</v>
      </c>
      <c r="G6674" s="159">
        <v>0</v>
      </c>
      <c r="H6674" s="1408">
        <v>0</v>
      </c>
      <c r="I6674" s="158">
        <v>0</v>
      </c>
      <c r="J6674" s="159">
        <v>0</v>
      </c>
      <c r="K6674" s="1408">
        <v>0</v>
      </c>
      <c r="L6674" s="295">
        <f t="shared" si="1563"/>
        <v>0</v>
      </c>
      <c r="M6674" s="12" t="str">
        <f t="shared" si="1556"/>
        <v/>
      </c>
      <c r="N6674" s="13"/>
    </row>
    <row r="6675" spans="1:14" hidden="1">
      <c r="A6675" s="23">
        <v>50</v>
      </c>
      <c r="B6675" s="292"/>
      <c r="C6675" s="293">
        <v>1015</v>
      </c>
      <c r="D6675" s="294" t="s">
        <v>199</v>
      </c>
      <c r="E6675" s="295">
        <f t="shared" si="1562"/>
        <v>0</v>
      </c>
      <c r="F6675" s="158">
        <v>0</v>
      </c>
      <c r="G6675" s="159">
        <v>0</v>
      </c>
      <c r="H6675" s="1408">
        <v>0</v>
      </c>
      <c r="I6675" s="158">
        <v>0</v>
      </c>
      <c r="J6675" s="159">
        <v>0</v>
      </c>
      <c r="K6675" s="1408">
        <v>0</v>
      </c>
      <c r="L6675" s="295">
        <f t="shared" si="1563"/>
        <v>0</v>
      </c>
      <c r="M6675" s="12" t="str">
        <f t="shared" si="1556"/>
        <v/>
      </c>
      <c r="N6675" s="13"/>
    </row>
    <row r="6676" spans="1:14" hidden="1">
      <c r="A6676" s="23">
        <v>55</v>
      </c>
      <c r="B6676" s="292"/>
      <c r="C6676" s="312">
        <v>1016</v>
      </c>
      <c r="D6676" s="313" t="s">
        <v>200</v>
      </c>
      <c r="E6676" s="314">
        <f t="shared" si="1562"/>
        <v>0</v>
      </c>
      <c r="F6676" s="164">
        <v>0</v>
      </c>
      <c r="G6676" s="165">
        <v>0</v>
      </c>
      <c r="H6676" s="1407">
        <v>0</v>
      </c>
      <c r="I6676" s="164">
        <v>0</v>
      </c>
      <c r="J6676" s="165">
        <v>0</v>
      </c>
      <c r="K6676" s="1407">
        <v>0</v>
      </c>
      <c r="L6676" s="314">
        <f t="shared" si="1563"/>
        <v>0</v>
      </c>
      <c r="M6676" s="12" t="str">
        <f t="shared" si="1556"/>
        <v/>
      </c>
      <c r="N6676" s="13"/>
    </row>
    <row r="6677" spans="1:14" hidden="1">
      <c r="A6677" s="23">
        <v>60</v>
      </c>
      <c r="B6677" s="278"/>
      <c r="C6677" s="318">
        <v>1020</v>
      </c>
      <c r="D6677" s="319" t="s">
        <v>201</v>
      </c>
      <c r="E6677" s="320">
        <f t="shared" si="1562"/>
        <v>0</v>
      </c>
      <c r="F6677" s="450">
        <v>0</v>
      </c>
      <c r="G6677" s="451">
        <v>0</v>
      </c>
      <c r="H6677" s="1416">
        <v>0</v>
      </c>
      <c r="I6677" s="450">
        <v>0</v>
      </c>
      <c r="J6677" s="451">
        <v>0</v>
      </c>
      <c r="K6677" s="1416">
        <v>0</v>
      </c>
      <c r="L6677" s="320">
        <f t="shared" si="1563"/>
        <v>0</v>
      </c>
      <c r="M6677" s="12" t="str">
        <f t="shared" si="1556"/>
        <v/>
      </c>
      <c r="N6677" s="13"/>
    </row>
    <row r="6678" spans="1:14" hidden="1">
      <c r="A6678" s="22">
        <v>65</v>
      </c>
      <c r="B6678" s="292"/>
      <c r="C6678" s="324">
        <v>1030</v>
      </c>
      <c r="D6678" s="325" t="s">
        <v>202</v>
      </c>
      <c r="E6678" s="326">
        <f t="shared" si="1562"/>
        <v>0</v>
      </c>
      <c r="F6678" s="445">
        <v>0</v>
      </c>
      <c r="G6678" s="446">
        <v>0</v>
      </c>
      <c r="H6678" s="1413">
        <v>0</v>
      </c>
      <c r="I6678" s="445">
        <v>0</v>
      </c>
      <c r="J6678" s="446">
        <v>0</v>
      </c>
      <c r="K6678" s="1413">
        <v>0</v>
      </c>
      <c r="L6678" s="326">
        <f t="shared" si="1563"/>
        <v>0</v>
      </c>
      <c r="M6678" s="12" t="str">
        <f t="shared" si="1556"/>
        <v/>
      </c>
      <c r="N6678" s="13"/>
    </row>
    <row r="6679" spans="1:14" hidden="1">
      <c r="A6679" s="23">
        <v>70</v>
      </c>
      <c r="B6679" s="292"/>
      <c r="C6679" s="318">
        <v>1051</v>
      </c>
      <c r="D6679" s="331" t="s">
        <v>203</v>
      </c>
      <c r="E6679" s="320">
        <f t="shared" si="1562"/>
        <v>0</v>
      </c>
      <c r="F6679" s="450">
        <v>0</v>
      </c>
      <c r="G6679" s="451">
        <v>0</v>
      </c>
      <c r="H6679" s="1416">
        <v>0</v>
      </c>
      <c r="I6679" s="450">
        <v>0</v>
      </c>
      <c r="J6679" s="451">
        <v>0</v>
      </c>
      <c r="K6679" s="1416">
        <v>0</v>
      </c>
      <c r="L6679" s="320">
        <f t="shared" si="1563"/>
        <v>0</v>
      </c>
      <c r="M6679" s="12" t="str">
        <f t="shared" si="1556"/>
        <v/>
      </c>
      <c r="N6679" s="13"/>
    </row>
    <row r="6680" spans="1:14" hidden="1">
      <c r="A6680" s="23">
        <v>75</v>
      </c>
      <c r="B6680" s="292"/>
      <c r="C6680" s="293">
        <v>1052</v>
      </c>
      <c r="D6680" s="294" t="s">
        <v>204</v>
      </c>
      <c r="E6680" s="295">
        <f t="shared" si="1562"/>
        <v>0</v>
      </c>
      <c r="F6680" s="158">
        <v>0</v>
      </c>
      <c r="G6680" s="159"/>
      <c r="H6680" s="1408"/>
      <c r="I6680" s="158">
        <v>0</v>
      </c>
      <c r="J6680" s="159"/>
      <c r="K6680" s="1408"/>
      <c r="L6680" s="295">
        <f t="shared" si="1563"/>
        <v>0</v>
      </c>
      <c r="M6680" s="12" t="str">
        <f t="shared" si="1556"/>
        <v/>
      </c>
      <c r="N6680" s="13"/>
    </row>
    <row r="6681" spans="1:14" hidden="1">
      <c r="A6681" s="23">
        <v>80</v>
      </c>
      <c r="B6681" s="292"/>
      <c r="C6681" s="324">
        <v>1053</v>
      </c>
      <c r="D6681" s="325" t="s">
        <v>858</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v>0</v>
      </c>
      <c r="G6682" s="451">
        <v>0</v>
      </c>
      <c r="H6682" s="1416">
        <v>0</v>
      </c>
      <c r="I6682" s="450">
        <v>0</v>
      </c>
      <c r="J6682" s="451">
        <v>0</v>
      </c>
      <c r="K6682" s="1416">
        <v>0</v>
      </c>
      <c r="L6682" s="320">
        <f t="shared" si="1563"/>
        <v>0</v>
      </c>
      <c r="M6682" s="12" t="str">
        <f t="shared" si="1556"/>
        <v/>
      </c>
      <c r="N6682" s="13"/>
    </row>
    <row r="6683" spans="1:14" hidden="1">
      <c r="A6683" s="23">
        <v>85</v>
      </c>
      <c r="B6683" s="292"/>
      <c r="C6683" s="324">
        <v>1063</v>
      </c>
      <c r="D6683" s="332" t="s">
        <v>786</v>
      </c>
      <c r="E6683" s="326">
        <f t="shared" si="1562"/>
        <v>0</v>
      </c>
      <c r="F6683" s="445">
        <v>0</v>
      </c>
      <c r="G6683" s="446">
        <v>0</v>
      </c>
      <c r="H6683" s="1413">
        <v>0</v>
      </c>
      <c r="I6683" s="445">
        <v>0</v>
      </c>
      <c r="J6683" s="446">
        <v>0</v>
      </c>
      <c r="K6683" s="1413">
        <v>0</v>
      </c>
      <c r="L6683" s="326">
        <f t="shared" si="1563"/>
        <v>0</v>
      </c>
      <c r="M6683" s="12" t="str">
        <f t="shared" si="1556"/>
        <v/>
      </c>
      <c r="N6683" s="13"/>
    </row>
    <row r="6684" spans="1:14" hidden="1">
      <c r="A6684" s="23">
        <v>90</v>
      </c>
      <c r="B6684" s="292"/>
      <c r="C6684" s="333">
        <v>1069</v>
      </c>
      <c r="D6684" s="334" t="s">
        <v>206</v>
      </c>
      <c r="E6684" s="335">
        <f t="shared" si="1562"/>
        <v>0</v>
      </c>
      <c r="F6684" s="589">
        <v>0</v>
      </c>
      <c r="G6684" s="590">
        <v>0</v>
      </c>
      <c r="H6684" s="1415">
        <v>0</v>
      </c>
      <c r="I6684" s="589">
        <v>0</v>
      </c>
      <c r="J6684" s="590">
        <v>0</v>
      </c>
      <c r="K6684" s="1415">
        <v>0</v>
      </c>
      <c r="L6684" s="335">
        <f t="shared" si="1563"/>
        <v>0</v>
      </c>
      <c r="M6684" s="12" t="str">
        <f t="shared" si="1556"/>
        <v/>
      </c>
      <c r="N6684" s="13"/>
    </row>
    <row r="6685" spans="1:14" hidden="1">
      <c r="A6685" s="23">
        <v>90</v>
      </c>
      <c r="B6685" s="278"/>
      <c r="C6685" s="318">
        <v>1091</v>
      </c>
      <c r="D6685" s="331" t="s">
        <v>894</v>
      </c>
      <c r="E6685" s="320">
        <f t="shared" si="1562"/>
        <v>0</v>
      </c>
      <c r="F6685" s="450">
        <v>0</v>
      </c>
      <c r="G6685" s="451">
        <v>0</v>
      </c>
      <c r="H6685" s="1416">
        <v>0</v>
      </c>
      <c r="I6685" s="450">
        <v>0</v>
      </c>
      <c r="J6685" s="451">
        <v>0</v>
      </c>
      <c r="K6685" s="1416">
        <v>0</v>
      </c>
      <c r="L6685" s="320">
        <f t="shared" si="1563"/>
        <v>0</v>
      </c>
      <c r="M6685" s="12" t="str">
        <f t="shared" si="1556"/>
        <v/>
      </c>
      <c r="N6685" s="13"/>
    </row>
    <row r="6686" spans="1:14" hidden="1">
      <c r="A6686" s="22">
        <v>115</v>
      </c>
      <c r="B6686" s="292"/>
      <c r="C6686" s="293">
        <v>1092</v>
      </c>
      <c r="D6686" s="294" t="s">
        <v>298</v>
      </c>
      <c r="E6686" s="295">
        <f t="shared" si="1562"/>
        <v>0</v>
      </c>
      <c r="F6686" s="158">
        <v>0</v>
      </c>
      <c r="G6686" s="159">
        <v>0</v>
      </c>
      <c r="H6686" s="1408">
        <v>0</v>
      </c>
      <c r="I6686" s="158">
        <v>0</v>
      </c>
      <c r="J6686" s="159">
        <v>0</v>
      </c>
      <c r="K6686" s="1408">
        <v>0</v>
      </c>
      <c r="L6686" s="295">
        <f t="shared" si="1563"/>
        <v>0</v>
      </c>
      <c r="M6686" s="12" t="str">
        <f t="shared" si="1556"/>
        <v/>
      </c>
      <c r="N6686" s="13"/>
    </row>
    <row r="6687" spans="1:14" hidden="1">
      <c r="A6687" s="22">
        <v>125</v>
      </c>
      <c r="B6687" s="292"/>
      <c r="C6687" s="285">
        <v>1098</v>
      </c>
      <c r="D6687" s="339" t="s">
        <v>207</v>
      </c>
      <c r="E6687" s="287">
        <f t="shared" si="1562"/>
        <v>0</v>
      </c>
      <c r="F6687" s="173">
        <v>0</v>
      </c>
      <c r="G6687" s="174">
        <v>0</v>
      </c>
      <c r="H6687" s="1409">
        <v>0</v>
      </c>
      <c r="I6687" s="173">
        <v>0</v>
      </c>
      <c r="J6687" s="174">
        <v>0</v>
      </c>
      <c r="K6687" s="1409">
        <v>0</v>
      </c>
      <c r="L6687" s="287">
        <f t="shared" si="1563"/>
        <v>0</v>
      </c>
      <c r="M6687" s="12" t="str">
        <f t="shared" si="1556"/>
        <v/>
      </c>
      <c r="N6687" s="13"/>
    </row>
    <row r="6688" spans="1:14" hidden="1">
      <c r="A6688" s="23">
        <v>130</v>
      </c>
      <c r="B6688" s="272">
        <v>1900</v>
      </c>
      <c r="C6688" s="1845" t="s">
        <v>265</v>
      </c>
      <c r="D6688" s="1846"/>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895</v>
      </c>
      <c r="E6689" s="281">
        <f>F6689+G6689+H6689</f>
        <v>0</v>
      </c>
      <c r="F6689" s="152">
        <v>0</v>
      </c>
      <c r="G6689" s="153">
        <v>0</v>
      </c>
      <c r="H6689" s="1406">
        <v>0</v>
      </c>
      <c r="I6689" s="152">
        <v>0</v>
      </c>
      <c r="J6689" s="153">
        <v>0</v>
      </c>
      <c r="K6689" s="1406">
        <v>0</v>
      </c>
      <c r="L6689" s="281">
        <f>I6689+J6689+K6689</f>
        <v>0</v>
      </c>
      <c r="M6689" s="12" t="str">
        <f t="shared" si="1556"/>
        <v/>
      </c>
      <c r="N6689" s="13"/>
    </row>
    <row r="6690" spans="1:14" hidden="1">
      <c r="A6690" s="23">
        <v>140</v>
      </c>
      <c r="B6690" s="341"/>
      <c r="C6690" s="293">
        <v>1981</v>
      </c>
      <c r="D6690" s="342" t="s">
        <v>896</v>
      </c>
      <c r="E6690" s="295">
        <f>F6690+G6690+H6690</f>
        <v>0</v>
      </c>
      <c r="F6690" s="158">
        <v>0</v>
      </c>
      <c r="G6690" s="159">
        <v>0</v>
      </c>
      <c r="H6690" s="1408">
        <v>0</v>
      </c>
      <c r="I6690" s="158">
        <v>0</v>
      </c>
      <c r="J6690" s="159">
        <v>0</v>
      </c>
      <c r="K6690" s="1408">
        <v>0</v>
      </c>
      <c r="L6690" s="295">
        <f>I6690+J6690+K6690</f>
        <v>0</v>
      </c>
      <c r="M6690" s="12" t="str">
        <f t="shared" si="1556"/>
        <v/>
      </c>
      <c r="N6690" s="13"/>
    </row>
    <row r="6691" spans="1:14" hidden="1">
      <c r="A6691" s="23">
        <v>145</v>
      </c>
      <c r="B6691" s="292"/>
      <c r="C6691" s="285">
        <v>1991</v>
      </c>
      <c r="D6691" s="343" t="s">
        <v>897</v>
      </c>
      <c r="E6691" s="287">
        <f>F6691+G6691+H6691</f>
        <v>0</v>
      </c>
      <c r="F6691" s="173"/>
      <c r="G6691" s="174">
        <v>0</v>
      </c>
      <c r="H6691" s="1409">
        <v>0</v>
      </c>
      <c r="I6691" s="173"/>
      <c r="J6691" s="174">
        <v>0</v>
      </c>
      <c r="K6691" s="1409">
        <v>0</v>
      </c>
      <c r="L6691" s="287">
        <f>I6691+J6691+K6691</f>
        <v>0</v>
      </c>
      <c r="M6691" s="12" t="str">
        <f t="shared" si="1556"/>
        <v/>
      </c>
      <c r="N6691" s="13"/>
    </row>
    <row r="6692" spans="1:14" hidden="1">
      <c r="A6692" s="23">
        <v>150</v>
      </c>
      <c r="B6692" s="272">
        <v>2100</v>
      </c>
      <c r="C6692" s="1845" t="s">
        <v>707</v>
      </c>
      <c r="D6692" s="1846"/>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v>0</v>
      </c>
      <c r="G6693" s="153">
        <v>0</v>
      </c>
      <c r="H6693" s="1406">
        <v>0</v>
      </c>
      <c r="I6693" s="152">
        <v>0</v>
      </c>
      <c r="J6693" s="153">
        <v>0</v>
      </c>
      <c r="K6693" s="1406">
        <v>0</v>
      </c>
      <c r="L6693" s="281">
        <f>I6693+J6693+K6693</f>
        <v>0</v>
      </c>
      <c r="M6693" s="12" t="str">
        <f t="shared" si="1556"/>
        <v/>
      </c>
      <c r="N6693" s="13"/>
    </row>
    <row r="6694" spans="1:14" hidden="1">
      <c r="A6694" s="23">
        <v>160</v>
      </c>
      <c r="B6694" s="341"/>
      <c r="C6694" s="293">
        <v>2120</v>
      </c>
      <c r="D6694" s="300" t="s">
        <v>209</v>
      </c>
      <c r="E6694" s="295">
        <f>F6694+G6694+H6694</f>
        <v>0</v>
      </c>
      <c r="F6694" s="158">
        <v>0</v>
      </c>
      <c r="G6694" s="159">
        <v>0</v>
      </c>
      <c r="H6694" s="1408">
        <v>0</v>
      </c>
      <c r="I6694" s="158">
        <v>0</v>
      </c>
      <c r="J6694" s="159">
        <v>0</v>
      </c>
      <c r="K6694" s="1408">
        <v>0</v>
      </c>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v>0</v>
      </c>
      <c r="G6697" s="174">
        <v>0</v>
      </c>
      <c r="H6697" s="1409">
        <v>0</v>
      </c>
      <c r="I6697" s="173">
        <v>0</v>
      </c>
      <c r="J6697" s="174">
        <v>0</v>
      </c>
      <c r="K6697" s="1409">
        <v>0</v>
      </c>
      <c r="L6697" s="287">
        <f>I6697+J6697+K6697</f>
        <v>0</v>
      </c>
      <c r="M6697" s="12" t="str">
        <f t="shared" si="1556"/>
        <v/>
      </c>
      <c r="N6697" s="13"/>
    </row>
    <row r="6698" spans="1:14" hidden="1">
      <c r="A6698" s="23">
        <v>185</v>
      </c>
      <c r="B6698" s="272">
        <v>2200</v>
      </c>
      <c r="C6698" s="1845" t="s">
        <v>213</v>
      </c>
      <c r="D6698" s="1846"/>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299</v>
      </c>
      <c r="E6699" s="281">
        <f>F6699+G6699+H6699</f>
        <v>0</v>
      </c>
      <c r="F6699" s="152">
        <v>0</v>
      </c>
      <c r="G6699" s="153">
        <v>0</v>
      </c>
      <c r="H6699" s="1406">
        <v>0</v>
      </c>
      <c r="I6699" s="152">
        <v>0</v>
      </c>
      <c r="J6699" s="153">
        <v>0</v>
      </c>
      <c r="K6699" s="1406">
        <v>0</v>
      </c>
      <c r="L6699" s="281">
        <f>I6699+J6699+K6699</f>
        <v>0</v>
      </c>
      <c r="M6699" s="12" t="str">
        <f t="shared" si="1556"/>
        <v/>
      </c>
      <c r="N6699" s="13"/>
    </row>
    <row r="6700" spans="1:14" hidden="1">
      <c r="A6700" s="23">
        <v>200</v>
      </c>
      <c r="B6700" s="292"/>
      <c r="C6700" s="285">
        <v>2224</v>
      </c>
      <c r="D6700" s="286" t="s">
        <v>214</v>
      </c>
      <c r="E6700" s="287">
        <f>F6700+G6700+H6700</f>
        <v>0</v>
      </c>
      <c r="F6700" s="173">
        <v>0</v>
      </c>
      <c r="G6700" s="174">
        <v>0</v>
      </c>
      <c r="H6700" s="1409">
        <v>0</v>
      </c>
      <c r="I6700" s="173">
        <v>0</v>
      </c>
      <c r="J6700" s="174">
        <v>0</v>
      </c>
      <c r="K6700" s="1409">
        <v>0</v>
      </c>
      <c r="L6700" s="287">
        <f>I6700+J6700+K6700</f>
        <v>0</v>
      </c>
      <c r="M6700" s="12" t="str">
        <f t="shared" si="1556"/>
        <v/>
      </c>
      <c r="N6700" s="13"/>
    </row>
    <row r="6701" spans="1:14" hidden="1">
      <c r="A6701" s="23">
        <v>200</v>
      </c>
      <c r="B6701" s="272">
        <v>2500</v>
      </c>
      <c r="C6701" s="1845" t="s">
        <v>215</v>
      </c>
      <c r="D6701" s="1846"/>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849" t="s">
        <v>216</v>
      </c>
      <c r="D6702" s="1850"/>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849" t="s">
        <v>217</v>
      </c>
      <c r="D6703" s="1850"/>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849" t="s">
        <v>1643</v>
      </c>
      <c r="D6704" s="1850"/>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2078</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2079</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2080</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845" t="s">
        <v>218</v>
      </c>
      <c r="D6708" s="1846"/>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1935</v>
      </c>
      <c r="E6709" s="281">
        <f>F6709+G6709+H6709</f>
        <v>0</v>
      </c>
      <c r="F6709" s="152">
        <v>0</v>
      </c>
      <c r="G6709" s="153"/>
      <c r="H6709" s="1406"/>
      <c r="I6709" s="152">
        <v>0</v>
      </c>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1954</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1985</v>
      </c>
      <c r="D6717" s="1759"/>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701</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2081</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1996</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845" t="s">
        <v>227</v>
      </c>
      <c r="D6723" s="1846"/>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845" t="s">
        <v>228</v>
      </c>
      <c r="D6724" s="1846"/>
      <c r="E6724" s="310">
        <f t="shared" si="1573"/>
        <v>0</v>
      </c>
      <c r="F6724" s="1410">
        <v>0</v>
      </c>
      <c r="G6724" s="1411">
        <v>0</v>
      </c>
      <c r="H6724" s="1412">
        <v>0</v>
      </c>
      <c r="I6724" s="1410">
        <v>0</v>
      </c>
      <c r="J6724" s="1411">
        <v>0</v>
      </c>
      <c r="K6724" s="1412">
        <v>0</v>
      </c>
      <c r="L6724" s="310">
        <f t="shared" si="1574"/>
        <v>0</v>
      </c>
      <c r="M6724" s="12" t="str">
        <f t="shared" si="1572"/>
        <v/>
      </c>
      <c r="N6724" s="13"/>
    </row>
    <row r="6725" spans="1:14" hidden="1">
      <c r="A6725" s="22">
        <v>350</v>
      </c>
      <c r="B6725" s="272">
        <v>4100</v>
      </c>
      <c r="C6725" s="1845" t="s">
        <v>229</v>
      </c>
      <c r="D6725" s="1846"/>
      <c r="E6725" s="310">
        <f t="shared" si="1573"/>
        <v>0</v>
      </c>
      <c r="F6725" s="1459">
        <v>0</v>
      </c>
      <c r="G6725" s="1459">
        <v>0</v>
      </c>
      <c r="H6725" s="1460">
        <v>0</v>
      </c>
      <c r="I6725" s="1606">
        <v>0</v>
      </c>
      <c r="J6725" s="1459">
        <v>0</v>
      </c>
      <c r="K6725" s="1459">
        <v>0</v>
      </c>
      <c r="L6725" s="310">
        <f t="shared" si="1574"/>
        <v>0</v>
      </c>
      <c r="M6725" s="12" t="str">
        <f t="shared" si="1572"/>
        <v/>
      </c>
      <c r="N6725" s="13"/>
    </row>
    <row r="6726" spans="1:14" hidden="1">
      <c r="A6726" s="23">
        <v>355</v>
      </c>
      <c r="B6726" s="272">
        <v>4200</v>
      </c>
      <c r="C6726" s="1845" t="s">
        <v>230</v>
      </c>
      <c r="D6726" s="1846"/>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v>0</v>
      </c>
      <c r="G6729" s="159">
        <v>0</v>
      </c>
      <c r="H6729" s="1408">
        <v>0</v>
      </c>
      <c r="I6729" s="158">
        <v>0</v>
      </c>
      <c r="J6729" s="159">
        <v>0</v>
      </c>
      <c r="K6729" s="1408">
        <v>0</v>
      </c>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v>0</v>
      </c>
      <c r="G6732" s="174">
        <v>0</v>
      </c>
      <c r="H6732" s="1409">
        <v>0</v>
      </c>
      <c r="I6732" s="173">
        <v>0</v>
      </c>
      <c r="J6732" s="174">
        <v>0</v>
      </c>
      <c r="K6732" s="1409">
        <v>0</v>
      </c>
      <c r="L6732" s="287">
        <f t="shared" si="1577"/>
        <v>0</v>
      </c>
      <c r="M6732" s="12" t="str">
        <f t="shared" si="1572"/>
        <v/>
      </c>
      <c r="N6732" s="13"/>
    </row>
    <row r="6733" spans="1:14" hidden="1">
      <c r="A6733" s="23">
        <v>395</v>
      </c>
      <c r="B6733" s="272">
        <v>4300</v>
      </c>
      <c r="C6733" s="1845" t="s">
        <v>1644</v>
      </c>
      <c r="D6733" s="1846"/>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v>0</v>
      </c>
      <c r="G6734" s="153">
        <v>0</v>
      </c>
      <c r="H6734" s="1406">
        <v>0</v>
      </c>
      <c r="I6734" s="152">
        <v>0</v>
      </c>
      <c r="J6734" s="153">
        <v>0</v>
      </c>
      <c r="K6734" s="1406">
        <v>0</v>
      </c>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845" t="s">
        <v>1641</v>
      </c>
      <c r="D6737" s="1846"/>
      <c r="E6737" s="310">
        <f t="shared" si="1579"/>
        <v>0</v>
      </c>
      <c r="F6737" s="1410">
        <v>0</v>
      </c>
      <c r="G6737" s="1411">
        <v>0</v>
      </c>
      <c r="H6737" s="1412">
        <v>0</v>
      </c>
      <c r="I6737" s="1410">
        <v>0</v>
      </c>
      <c r="J6737" s="1411">
        <v>0</v>
      </c>
      <c r="K6737" s="1412">
        <v>0</v>
      </c>
      <c r="L6737" s="310">
        <f t="shared" si="1580"/>
        <v>0</v>
      </c>
      <c r="M6737" s="12" t="str">
        <f t="shared" si="1572"/>
        <v/>
      </c>
      <c r="N6737" s="13"/>
    </row>
    <row r="6738" spans="1:14" hidden="1">
      <c r="A6738" s="14">
        <v>401</v>
      </c>
      <c r="B6738" s="272">
        <v>4500</v>
      </c>
      <c r="C6738" s="1845" t="s">
        <v>1642</v>
      </c>
      <c r="D6738" s="1846"/>
      <c r="E6738" s="310">
        <f t="shared" si="1579"/>
        <v>0</v>
      </c>
      <c r="F6738" s="1410">
        <v>0</v>
      </c>
      <c r="G6738" s="1411">
        <v>0</v>
      </c>
      <c r="H6738" s="1412">
        <v>0</v>
      </c>
      <c r="I6738" s="1410">
        <v>0</v>
      </c>
      <c r="J6738" s="1411">
        <v>0</v>
      </c>
      <c r="K6738" s="1412">
        <v>0</v>
      </c>
      <c r="L6738" s="310">
        <f t="shared" si="1580"/>
        <v>0</v>
      </c>
      <c r="M6738" s="12" t="str">
        <f t="shared" si="1572"/>
        <v/>
      </c>
      <c r="N6738" s="13"/>
    </row>
    <row r="6739" spans="1:14" hidden="1">
      <c r="A6739" s="40">
        <v>404</v>
      </c>
      <c r="B6739" s="272">
        <v>4600</v>
      </c>
      <c r="C6739" s="1849" t="s">
        <v>240</v>
      </c>
      <c r="D6739" s="1850"/>
      <c r="E6739" s="310">
        <f t="shared" si="1579"/>
        <v>0</v>
      </c>
      <c r="F6739" s="1410">
        <v>0</v>
      </c>
      <c r="G6739" s="1411">
        <v>0</v>
      </c>
      <c r="H6739" s="1412">
        <v>0</v>
      </c>
      <c r="I6739" s="1410">
        <v>0</v>
      </c>
      <c r="J6739" s="1411">
        <v>0</v>
      </c>
      <c r="K6739" s="1412">
        <v>0</v>
      </c>
      <c r="L6739" s="310">
        <f t="shared" si="1580"/>
        <v>0</v>
      </c>
      <c r="M6739" s="12" t="str">
        <f t="shared" si="1572"/>
        <v/>
      </c>
      <c r="N6739" s="13"/>
    </row>
    <row r="6740" spans="1:14" hidden="1">
      <c r="A6740" s="40">
        <v>404</v>
      </c>
      <c r="B6740" s="272">
        <v>4900</v>
      </c>
      <c r="C6740" s="1845" t="s">
        <v>266</v>
      </c>
      <c r="D6740" s="1846"/>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267</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268</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843" t="s">
        <v>241</v>
      </c>
      <c r="D6743" s="1844"/>
      <c r="E6743" s="310">
        <f>F6743+G6743+H6743</f>
        <v>0</v>
      </c>
      <c r="F6743" s="1410">
        <v>0</v>
      </c>
      <c r="G6743" s="1411">
        <v>0</v>
      </c>
      <c r="H6743" s="1412">
        <v>0</v>
      </c>
      <c r="I6743" s="1410">
        <v>0</v>
      </c>
      <c r="J6743" s="1411">
        <v>0</v>
      </c>
      <c r="K6743" s="1412">
        <v>0</v>
      </c>
      <c r="L6743" s="310">
        <f>I6743+J6743+K6743</f>
        <v>0</v>
      </c>
      <c r="M6743" s="12" t="str">
        <f t="shared" si="1572"/>
        <v/>
      </c>
      <c r="N6743" s="13"/>
    </row>
    <row r="6744" spans="1:14" hidden="1">
      <c r="A6744" s="23">
        <v>500</v>
      </c>
      <c r="B6744" s="365">
        <v>5200</v>
      </c>
      <c r="C6744" s="1843" t="s">
        <v>242</v>
      </c>
      <c r="D6744" s="1844"/>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v>0</v>
      </c>
      <c r="G6745" s="153">
        <v>0</v>
      </c>
      <c r="H6745" s="1406">
        <v>0</v>
      </c>
      <c r="I6745" s="152">
        <v>0</v>
      </c>
      <c r="J6745" s="153">
        <v>0</v>
      </c>
      <c r="K6745" s="1406">
        <v>0</v>
      </c>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v>0</v>
      </c>
      <c r="G6746" s="159">
        <v>0</v>
      </c>
      <c r="H6746" s="1408">
        <v>0</v>
      </c>
      <c r="I6746" s="158">
        <v>0</v>
      </c>
      <c r="J6746" s="159">
        <v>0</v>
      </c>
      <c r="K6746" s="1408">
        <v>0</v>
      </c>
      <c r="L6746" s="295">
        <f t="shared" si="1584"/>
        <v>0</v>
      </c>
      <c r="M6746" s="12" t="str">
        <f t="shared" si="1572"/>
        <v/>
      </c>
      <c r="N6746" s="13"/>
    </row>
    <row r="6747" spans="1:14" hidden="1">
      <c r="A6747" s="23">
        <v>515</v>
      </c>
      <c r="B6747" s="366"/>
      <c r="C6747" s="369">
        <v>5203</v>
      </c>
      <c r="D6747" s="370" t="s">
        <v>608</v>
      </c>
      <c r="E6747" s="295">
        <f t="shared" si="1583"/>
        <v>0</v>
      </c>
      <c r="F6747" s="158">
        <v>0</v>
      </c>
      <c r="G6747" s="159">
        <v>0</v>
      </c>
      <c r="H6747" s="1408">
        <v>0</v>
      </c>
      <c r="I6747" s="158">
        <v>0</v>
      </c>
      <c r="J6747" s="159">
        <v>0</v>
      </c>
      <c r="K6747" s="1408">
        <v>0</v>
      </c>
      <c r="L6747" s="295">
        <f t="shared" si="1584"/>
        <v>0</v>
      </c>
      <c r="M6747" s="12" t="str">
        <f t="shared" si="1572"/>
        <v/>
      </c>
      <c r="N6747" s="13"/>
    </row>
    <row r="6748" spans="1:14" hidden="1">
      <c r="A6748" s="23">
        <v>520</v>
      </c>
      <c r="B6748" s="366"/>
      <c r="C6748" s="369">
        <v>5204</v>
      </c>
      <c r="D6748" s="370" t="s">
        <v>609</v>
      </c>
      <c r="E6748" s="295">
        <f t="shared" si="1583"/>
        <v>0</v>
      </c>
      <c r="F6748" s="158">
        <v>0</v>
      </c>
      <c r="G6748" s="159">
        <v>0</v>
      </c>
      <c r="H6748" s="1408">
        <v>0</v>
      </c>
      <c r="I6748" s="158">
        <v>0</v>
      </c>
      <c r="J6748" s="159">
        <v>0</v>
      </c>
      <c r="K6748" s="1408">
        <v>0</v>
      </c>
      <c r="L6748" s="295">
        <f t="shared" si="1584"/>
        <v>0</v>
      </c>
      <c r="M6748" s="12" t="str">
        <f t="shared" si="1572"/>
        <v/>
      </c>
      <c r="N6748" s="13"/>
    </row>
    <row r="6749" spans="1:14" hidden="1">
      <c r="A6749" s="23">
        <v>525</v>
      </c>
      <c r="B6749" s="366"/>
      <c r="C6749" s="369">
        <v>5205</v>
      </c>
      <c r="D6749" s="370" t="s">
        <v>610</v>
      </c>
      <c r="E6749" s="295">
        <f t="shared" si="1583"/>
        <v>0</v>
      </c>
      <c r="F6749" s="158">
        <v>0</v>
      </c>
      <c r="G6749" s="159">
        <v>0</v>
      </c>
      <c r="H6749" s="1408">
        <v>0</v>
      </c>
      <c r="I6749" s="158">
        <v>0</v>
      </c>
      <c r="J6749" s="159">
        <v>0</v>
      </c>
      <c r="K6749" s="1408">
        <v>0</v>
      </c>
      <c r="L6749" s="295">
        <f t="shared" si="1584"/>
        <v>0</v>
      </c>
      <c r="M6749" s="12" t="str">
        <f t="shared" si="1572"/>
        <v/>
      </c>
      <c r="N6749" s="13"/>
    </row>
    <row r="6750" spans="1:14" hidden="1">
      <c r="A6750" s="22">
        <v>635</v>
      </c>
      <c r="B6750" s="366"/>
      <c r="C6750" s="369">
        <v>5206</v>
      </c>
      <c r="D6750" s="370" t="s">
        <v>611</v>
      </c>
      <c r="E6750" s="295">
        <f t="shared" si="1583"/>
        <v>0</v>
      </c>
      <c r="F6750" s="158">
        <v>0</v>
      </c>
      <c r="G6750" s="159">
        <v>0</v>
      </c>
      <c r="H6750" s="1408">
        <v>0</v>
      </c>
      <c r="I6750" s="158">
        <v>0</v>
      </c>
      <c r="J6750" s="159">
        <v>0</v>
      </c>
      <c r="K6750" s="1408">
        <v>0</v>
      </c>
      <c r="L6750" s="295">
        <f t="shared" si="1584"/>
        <v>0</v>
      </c>
      <c r="M6750" s="12" t="str">
        <f t="shared" si="1572"/>
        <v/>
      </c>
      <c r="N6750" s="13"/>
    </row>
    <row r="6751" spans="1:14" hidden="1">
      <c r="A6751" s="23">
        <v>640</v>
      </c>
      <c r="B6751" s="366"/>
      <c r="C6751" s="371">
        <v>5219</v>
      </c>
      <c r="D6751" s="372" t="s">
        <v>612</v>
      </c>
      <c r="E6751" s="287">
        <f t="shared" si="1583"/>
        <v>0</v>
      </c>
      <c r="F6751" s="173">
        <v>0</v>
      </c>
      <c r="G6751" s="174">
        <v>0</v>
      </c>
      <c r="H6751" s="1409">
        <v>0</v>
      </c>
      <c r="I6751" s="173">
        <v>0</v>
      </c>
      <c r="J6751" s="174">
        <v>0</v>
      </c>
      <c r="K6751" s="1409">
        <v>0</v>
      </c>
      <c r="L6751" s="287">
        <f t="shared" si="1584"/>
        <v>0</v>
      </c>
      <c r="M6751" s="12" t="str">
        <f t="shared" si="1572"/>
        <v/>
      </c>
      <c r="N6751" s="13"/>
    </row>
    <row r="6752" spans="1:14" hidden="1">
      <c r="A6752" s="23">
        <v>645</v>
      </c>
      <c r="B6752" s="365">
        <v>5300</v>
      </c>
      <c r="C6752" s="1843" t="s">
        <v>613</v>
      </c>
      <c r="D6752" s="1844"/>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300</v>
      </c>
      <c r="E6753" s="281">
        <f>F6753+G6753+H6753</f>
        <v>0</v>
      </c>
      <c r="F6753" s="152">
        <v>0</v>
      </c>
      <c r="G6753" s="153">
        <v>0</v>
      </c>
      <c r="H6753" s="1406">
        <v>0</v>
      </c>
      <c r="I6753" s="152">
        <v>0</v>
      </c>
      <c r="J6753" s="153">
        <v>0</v>
      </c>
      <c r="K6753" s="1406">
        <v>0</v>
      </c>
      <c r="L6753" s="281">
        <f>I6753+J6753+K6753</f>
        <v>0</v>
      </c>
      <c r="M6753" s="12" t="str">
        <f t="shared" si="1572"/>
        <v/>
      </c>
      <c r="N6753" s="13"/>
    </row>
    <row r="6754" spans="1:14" hidden="1">
      <c r="A6754" s="22">
        <v>655</v>
      </c>
      <c r="B6754" s="366"/>
      <c r="C6754" s="371">
        <v>5309</v>
      </c>
      <c r="D6754" s="372" t="s">
        <v>614</v>
      </c>
      <c r="E6754" s="287">
        <f>F6754+G6754+H6754</f>
        <v>0</v>
      </c>
      <c r="F6754" s="173">
        <v>0</v>
      </c>
      <c r="G6754" s="174">
        <v>0</v>
      </c>
      <c r="H6754" s="1409">
        <v>0</v>
      </c>
      <c r="I6754" s="173">
        <v>0</v>
      </c>
      <c r="J6754" s="174">
        <v>0</v>
      </c>
      <c r="K6754" s="1409">
        <v>0</v>
      </c>
      <c r="L6754" s="287">
        <f>I6754+J6754+K6754</f>
        <v>0</v>
      </c>
      <c r="M6754" s="12" t="str">
        <f t="shared" si="1572"/>
        <v/>
      </c>
      <c r="N6754" s="13"/>
    </row>
    <row r="6755" spans="1:14" hidden="1">
      <c r="A6755" s="22">
        <v>665</v>
      </c>
      <c r="B6755" s="365">
        <v>5400</v>
      </c>
      <c r="C6755" s="1843" t="s">
        <v>671</v>
      </c>
      <c r="D6755" s="1844"/>
      <c r="E6755" s="310">
        <f>F6755+G6755+H6755</f>
        <v>0</v>
      </c>
      <c r="F6755" s="1410"/>
      <c r="G6755" s="1411">
        <v>0</v>
      </c>
      <c r="H6755" s="1412">
        <v>0</v>
      </c>
      <c r="I6755" s="1410">
        <v>0</v>
      </c>
      <c r="J6755" s="1411"/>
      <c r="K6755" s="1412">
        <v>0</v>
      </c>
      <c r="L6755" s="310">
        <f>I6755+J6755+K6755</f>
        <v>0</v>
      </c>
      <c r="M6755" s="12" t="str">
        <f t="shared" si="1572"/>
        <v/>
      </c>
      <c r="N6755" s="13"/>
    </row>
    <row r="6756" spans="1:14" hidden="1">
      <c r="A6756" s="22">
        <v>675</v>
      </c>
      <c r="B6756" s="272">
        <v>5500</v>
      </c>
      <c r="C6756" s="1845" t="s">
        <v>672</v>
      </c>
      <c r="D6756" s="1846"/>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673</v>
      </c>
      <c r="E6757" s="281">
        <f>F6757+G6757+H6757</f>
        <v>0</v>
      </c>
      <c r="F6757" s="152"/>
      <c r="G6757" s="153"/>
      <c r="H6757" s="1406"/>
      <c r="I6757" s="152">
        <v>0</v>
      </c>
      <c r="J6757" s="153">
        <v>0</v>
      </c>
      <c r="K6757" s="1406">
        <v>0</v>
      </c>
      <c r="L6757" s="281">
        <f>I6757+J6757+K6757</f>
        <v>0</v>
      </c>
      <c r="M6757" s="12" t="str">
        <f t="shared" si="1572"/>
        <v/>
      </c>
      <c r="N6757" s="13"/>
    </row>
    <row r="6758" spans="1:14" hidden="1">
      <c r="A6758" s="23">
        <v>690</v>
      </c>
      <c r="B6758" s="362"/>
      <c r="C6758" s="293">
        <v>5502</v>
      </c>
      <c r="D6758" s="294" t="s">
        <v>674</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675</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676</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847" t="s">
        <v>898</v>
      </c>
      <c r="D6761" s="1848"/>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677</v>
      </c>
      <c r="E6762" s="281">
        <f>F6762+G6762+H6762</f>
        <v>0</v>
      </c>
      <c r="F6762" s="1459">
        <v>0</v>
      </c>
      <c r="G6762" s="1459">
        <v>0</v>
      </c>
      <c r="H6762" s="1460">
        <v>0</v>
      </c>
      <c r="I6762" s="1606">
        <v>0</v>
      </c>
      <c r="J6762" s="1459">
        <v>0</v>
      </c>
      <c r="K6762" s="1459">
        <v>0</v>
      </c>
      <c r="L6762" s="281">
        <f>I6762+J6762+K6762</f>
        <v>0</v>
      </c>
      <c r="M6762" s="12" t="str">
        <f t="shared" si="1572"/>
        <v/>
      </c>
      <c r="N6762" s="13"/>
    </row>
    <row r="6763" spans="1:14" hidden="1">
      <c r="A6763" s="23">
        <v>720</v>
      </c>
      <c r="B6763" s="366"/>
      <c r="C6763" s="373">
        <v>5702</v>
      </c>
      <c r="D6763" s="374" t="s">
        <v>678</v>
      </c>
      <c r="E6763" s="314">
        <f>F6763+G6763+H6763</f>
        <v>0</v>
      </c>
      <c r="F6763" s="1459">
        <v>0</v>
      </c>
      <c r="G6763" s="1459">
        <v>0</v>
      </c>
      <c r="H6763" s="1460">
        <v>0</v>
      </c>
      <c r="I6763" s="1606">
        <v>0</v>
      </c>
      <c r="J6763" s="1459">
        <v>0</v>
      </c>
      <c r="K6763" s="1459">
        <v>0</v>
      </c>
      <c r="L6763" s="314">
        <f>I6763+J6763+K6763</f>
        <v>0</v>
      </c>
      <c r="M6763" s="12" t="str">
        <f t="shared" si="1572"/>
        <v/>
      </c>
      <c r="N6763" s="13"/>
    </row>
    <row r="6764" spans="1:14" hidden="1">
      <c r="A6764" s="23">
        <v>725</v>
      </c>
      <c r="B6764" s="292"/>
      <c r="C6764" s="375">
        <v>4071</v>
      </c>
      <c r="D6764" s="376" t="s">
        <v>679</v>
      </c>
      <c r="E6764" s="377">
        <f>F6764+G6764+H6764</f>
        <v>0</v>
      </c>
      <c r="F6764" s="1459">
        <v>0</v>
      </c>
      <c r="G6764" s="1459">
        <v>0</v>
      </c>
      <c r="H6764" s="1460">
        <v>0</v>
      </c>
      <c r="I6764" s="1606">
        <v>0</v>
      </c>
      <c r="J6764" s="1459">
        <v>0</v>
      </c>
      <c r="K6764" s="1459">
        <v>0</v>
      </c>
      <c r="L6764" s="377">
        <f>I6764+J6764+K6764</f>
        <v>0</v>
      </c>
      <c r="M6764" s="12" t="str">
        <f t="shared" si="1572"/>
        <v/>
      </c>
      <c r="N6764" s="13"/>
    </row>
    <row r="6765" spans="1:14" hidden="1">
      <c r="A6765" s="23">
        <v>730</v>
      </c>
      <c r="B6765" s="571"/>
      <c r="C6765" s="1841" t="s">
        <v>680</v>
      </c>
      <c r="D6765" s="1842"/>
      <c r="E6765" s="1426"/>
      <c r="F6765" s="1426"/>
      <c r="G6765" s="1426"/>
      <c r="H6765" s="1426"/>
      <c r="I6765" s="1426"/>
      <c r="J6765" s="1426"/>
      <c r="K6765" s="1426"/>
      <c r="L6765" s="1427"/>
      <c r="M6765" s="12" t="str">
        <f t="shared" si="1572"/>
        <v/>
      </c>
      <c r="N6765" s="13"/>
    </row>
    <row r="6766" spans="1:14" hidden="1">
      <c r="A6766" s="23">
        <v>735</v>
      </c>
      <c r="B6766" s="381">
        <v>98</v>
      </c>
      <c r="C6766" s="1841" t="s">
        <v>680</v>
      </c>
      <c r="D6766" s="1842"/>
      <c r="E6766" s="382">
        <f>F6766+G6766+H6766</f>
        <v>0</v>
      </c>
      <c r="F6766" s="1417"/>
      <c r="G6766" s="1418"/>
      <c r="H6766" s="1419"/>
      <c r="I6766" s="1448">
        <v>0</v>
      </c>
      <c r="J6766" s="1449">
        <v>0</v>
      </c>
      <c r="K6766" s="1450">
        <v>0</v>
      </c>
      <c r="L6766" s="382">
        <f>I6766+J6766+K6766</f>
        <v>0</v>
      </c>
      <c r="M6766" s="12" t="str">
        <f t="shared" si="1572"/>
        <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7</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hidden="1" thickBot="1">
      <c r="A6770" s="23">
        <v>755</v>
      </c>
      <c r="B6770" s="1451"/>
      <c r="C6770" s="393" t="s">
        <v>726</v>
      </c>
      <c r="D6770" s="1420">
        <f>+B6770</f>
        <v>0</v>
      </c>
      <c r="E6770" s="395">
        <f t="shared" ref="E6770:L6770" si="1587">SUM(E6652,E6655,E6661,E6669,E6670,E6688,E6692,E6698,E6701,E6702,E6703,E6704,E6708,E6717,E6723,E6724,E6725,E6726,E6733,E6737,E6738,E6739,E6740,E6743,E6744,E6752,E6755,E6756,E6761)+E6766</f>
        <v>0</v>
      </c>
      <c r="F6770" s="396">
        <f t="shared" si="1587"/>
        <v>0</v>
      </c>
      <c r="G6770" s="397">
        <f t="shared" si="1587"/>
        <v>0</v>
      </c>
      <c r="H6770" s="398">
        <f t="shared" si="1587"/>
        <v>0</v>
      </c>
      <c r="I6770" s="396">
        <f t="shared" si="1587"/>
        <v>0</v>
      </c>
      <c r="J6770" s="397">
        <f t="shared" si="1587"/>
        <v>0</v>
      </c>
      <c r="K6770" s="398">
        <f t="shared" si="1587"/>
        <v>0</v>
      </c>
      <c r="L6770" s="395">
        <f t="shared" si="1587"/>
        <v>0</v>
      </c>
      <c r="M6770" s="1652" t="str">
        <f t="shared" si="1572"/>
        <v/>
      </c>
      <c r="N6770" s="65"/>
    </row>
    <row r="6771" spans="1:14" ht="18.75" hidden="1">
      <c r="A6771" s="23">
        <v>760</v>
      </c>
      <c r="B6771" s="79" t="s">
        <v>120</v>
      </c>
      <c r="C6771" s="1"/>
      <c r="L6771" s="6"/>
      <c r="M6771" s="1652" t="str">
        <f>(IF($E6770&lt;&gt;0,$M$2,IF($L6770&lt;&gt;0,$M$2,"")))</f>
        <v/>
      </c>
      <c r="N6771" s="65"/>
    </row>
    <row r="6772" spans="1:14" ht="18.75" hidden="1">
      <c r="A6772" s="22">
        <v>765</v>
      </c>
      <c r="B6772" s="1355"/>
      <c r="C6772" s="1355"/>
      <c r="D6772" s="1356"/>
      <c r="E6772" s="1355"/>
      <c r="F6772" s="1355"/>
      <c r="G6772" s="1355"/>
      <c r="H6772" s="1355"/>
      <c r="I6772" s="1355"/>
      <c r="J6772" s="1355"/>
      <c r="K6772" s="1355"/>
      <c r="L6772" s="1357"/>
      <c r="M6772" s="1652"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idden="1">
      <c r="A6774" s="23">
        <v>780</v>
      </c>
      <c r="B6774" s="6"/>
      <c r="C6774" s="6"/>
      <c r="D6774" s="517"/>
      <c r="E6774" s="38"/>
      <c r="F6774" s="38"/>
      <c r="G6774" s="38"/>
      <c r="H6774" s="38"/>
      <c r="I6774" s="38"/>
      <c r="J6774" s="38"/>
      <c r="K6774" s="38"/>
      <c r="L6774" s="38"/>
      <c r="M6774" s="7" t="str">
        <f>(IF($E6910&lt;&gt;0,$M$2,IF($L6910&lt;&gt;0,$M$2,"")))</f>
        <v/>
      </c>
    </row>
    <row r="6775" spans="1:14" hidden="1">
      <c r="A6775" s="23">
        <v>785</v>
      </c>
      <c r="B6775" s="6"/>
      <c r="C6775" s="1353"/>
      <c r="D6775" s="1354"/>
      <c r="E6775" s="38"/>
      <c r="F6775" s="38"/>
      <c r="G6775" s="38"/>
      <c r="H6775" s="38"/>
      <c r="I6775" s="38"/>
      <c r="J6775" s="38"/>
      <c r="K6775" s="38"/>
      <c r="L6775" s="38"/>
      <c r="M6775" s="7" t="str">
        <f>(IF($E6910&lt;&gt;0,$M$2,IF($L6910&lt;&gt;0,$M$2,"")))</f>
        <v/>
      </c>
    </row>
    <row r="6776" spans="1:14" hidden="1">
      <c r="A6776" s="23">
        <v>790</v>
      </c>
      <c r="B6776" s="1865" t="str">
        <f>$B$7</f>
        <v>ОТЧЕТНИ ДАННИ ПО ЕБК ЗА ИЗПЪЛНЕНИЕТО НА БЮДЖЕТА</v>
      </c>
      <c r="C6776" s="1866"/>
      <c r="D6776" s="1866"/>
      <c r="E6776" s="242"/>
      <c r="F6776" s="242"/>
      <c r="G6776" s="237"/>
      <c r="H6776" s="237"/>
      <c r="I6776" s="237"/>
      <c r="J6776" s="237"/>
      <c r="K6776" s="237"/>
      <c r="L6776" s="237"/>
      <c r="M6776" s="7" t="str">
        <f>(IF($E6910&lt;&gt;0,$M$2,IF($L6910&lt;&gt;0,$M$2,"")))</f>
        <v/>
      </c>
    </row>
    <row r="6777" spans="1:14" hidden="1">
      <c r="A6777" s="23">
        <v>795</v>
      </c>
      <c r="B6777" s="228"/>
      <c r="C6777" s="391"/>
      <c r="D6777" s="400"/>
      <c r="E6777" s="406" t="s">
        <v>457</v>
      </c>
      <c r="F6777" s="406" t="s">
        <v>819</v>
      </c>
      <c r="G6777" s="237"/>
      <c r="H6777" s="1350" t="s">
        <v>1234</v>
      </c>
      <c r="I6777" s="1351"/>
      <c r="J6777" s="1352"/>
      <c r="K6777" s="237"/>
      <c r="L6777" s="237"/>
      <c r="M6777" s="7" t="str">
        <f>(IF($E6910&lt;&gt;0,$M$2,IF($L6910&lt;&gt;0,$M$2,"")))</f>
        <v/>
      </c>
    </row>
    <row r="6778" spans="1:14" ht="18.75" hidden="1">
      <c r="A6778" s="22">
        <v>805</v>
      </c>
      <c r="B6778" s="1867" t="str">
        <f>$B$9</f>
        <v>ДГ Радост Каблешково</v>
      </c>
      <c r="C6778" s="1868"/>
      <c r="D6778" s="1869"/>
      <c r="E6778" s="115">
        <f>$E$9</f>
        <v>45658</v>
      </c>
      <c r="F6778" s="226">
        <f>$F$9</f>
        <v>45747</v>
      </c>
      <c r="G6778" s="237"/>
      <c r="H6778" s="237"/>
      <c r="I6778" s="237"/>
      <c r="J6778" s="237"/>
      <c r="K6778" s="237"/>
      <c r="L6778" s="237"/>
      <c r="M6778" s="7" t="str">
        <f>(IF($E6910&lt;&gt;0,$M$2,IF($L6910&lt;&gt;0,$M$2,"")))</f>
        <v/>
      </c>
    </row>
    <row r="6779" spans="1:14" hidden="1">
      <c r="A6779" s="23">
        <v>810</v>
      </c>
      <c r="B6779" s="227" t="str">
        <f>$B$10</f>
        <v>(наименование на разпоредителя с бюджет)</v>
      </c>
      <c r="C6779" s="228"/>
      <c r="D6779" s="229"/>
      <c r="E6779" s="237"/>
      <c r="F6779" s="237"/>
      <c r="G6779" s="237"/>
      <c r="H6779" s="237"/>
      <c r="I6779" s="237"/>
      <c r="J6779" s="237"/>
      <c r="K6779" s="237"/>
      <c r="L6779" s="237"/>
      <c r="M6779" s="7" t="str">
        <f>(IF($E6910&lt;&gt;0,$M$2,IF($L6910&lt;&gt;0,$M$2,"")))</f>
        <v/>
      </c>
    </row>
    <row r="6780" spans="1:14" hidden="1">
      <c r="A6780" s="23">
        <v>815</v>
      </c>
      <c r="B6780" s="227"/>
      <c r="C6780" s="228"/>
      <c r="D6780" s="229"/>
      <c r="E6780" s="237"/>
      <c r="F6780" s="237"/>
      <c r="G6780" s="237"/>
      <c r="H6780" s="237"/>
      <c r="I6780" s="237"/>
      <c r="J6780" s="237"/>
      <c r="K6780" s="237"/>
      <c r="L6780" s="237"/>
      <c r="M6780" s="7" t="str">
        <f>(IF($E6910&lt;&gt;0,$M$2,IF($L6910&lt;&gt;0,$M$2,"")))</f>
        <v/>
      </c>
    </row>
    <row r="6781" spans="1:14" ht="19.5" hidden="1">
      <c r="A6781" s="28">
        <v>525</v>
      </c>
      <c r="B6781" s="1870" t="str">
        <f>$B$12</f>
        <v>Поморие</v>
      </c>
      <c r="C6781" s="1871"/>
      <c r="D6781" s="1872"/>
      <c r="E6781" s="410" t="s">
        <v>874</v>
      </c>
      <c r="F6781" s="1348" t="str">
        <f>$F$12</f>
        <v>5207</v>
      </c>
      <c r="G6781" s="237"/>
      <c r="H6781" s="237"/>
      <c r="I6781" s="237"/>
      <c r="J6781" s="237"/>
      <c r="K6781" s="237"/>
      <c r="L6781" s="237"/>
      <c r="M6781" s="7" t="str">
        <f>(IF($E6910&lt;&gt;0,$M$2,IF($L6910&lt;&gt;0,$M$2,"")))</f>
        <v/>
      </c>
    </row>
    <row r="6782" spans="1:14" hidden="1">
      <c r="A6782" s="22">
        <v>820</v>
      </c>
      <c r="B6782" s="233" t="str">
        <f>$B$13</f>
        <v>(наименование на първостепенния разпоредител с бюджет)</v>
      </c>
      <c r="C6782" s="228"/>
      <c r="D6782" s="229"/>
      <c r="E6782" s="1349"/>
      <c r="F6782" s="242"/>
      <c r="G6782" s="237"/>
      <c r="H6782" s="237"/>
      <c r="I6782" s="237"/>
      <c r="J6782" s="237"/>
      <c r="K6782" s="237"/>
      <c r="L6782" s="237"/>
      <c r="M6782" s="7" t="str">
        <f>(IF($E6910&lt;&gt;0,$M$2,IF($L6910&lt;&gt;0,$M$2,"")))</f>
        <v/>
      </c>
    </row>
    <row r="6783" spans="1:14" ht="19.5" hidden="1">
      <c r="A6783" s="23">
        <v>821</v>
      </c>
      <c r="B6783" s="236"/>
      <c r="C6783" s="237"/>
      <c r="D6783" s="124" t="s">
        <v>875</v>
      </c>
      <c r="E6783" s="238">
        <f>$E$15</f>
        <v>0</v>
      </c>
      <c r="F6783" s="414" t="str">
        <f>$F$15</f>
        <v>БЮДЖЕТ</v>
      </c>
      <c r="G6783" s="218"/>
      <c r="H6783" s="218"/>
      <c r="I6783" s="218"/>
      <c r="J6783" s="218"/>
      <c r="K6783" s="218"/>
      <c r="L6783" s="218"/>
      <c r="M6783" s="7" t="str">
        <f>(IF($E6910&lt;&gt;0,$M$2,IF($L6910&lt;&gt;0,$M$2,"")))</f>
        <v/>
      </c>
    </row>
    <row r="6784" spans="1:14" hidden="1">
      <c r="A6784" s="23">
        <v>822</v>
      </c>
      <c r="B6784" s="228"/>
      <c r="C6784" s="391"/>
      <c r="D6784" s="400"/>
      <c r="E6784" s="237"/>
      <c r="F6784" s="409"/>
      <c r="G6784" s="409"/>
      <c r="H6784" s="409"/>
      <c r="I6784" s="409"/>
      <c r="J6784" s="409"/>
      <c r="K6784" s="409"/>
      <c r="L6784" s="1365" t="s">
        <v>458</v>
      </c>
      <c r="M6784" s="7" t="str">
        <f>(IF($E6910&lt;&gt;0,$M$2,IF($L6910&lt;&gt;0,$M$2,"")))</f>
        <v/>
      </c>
    </row>
    <row r="6785" spans="1:14" ht="24.95" hidden="1" customHeight="1">
      <c r="A6785" s="23">
        <v>823</v>
      </c>
      <c r="B6785" s="247"/>
      <c r="C6785" s="248"/>
      <c r="D6785" s="249" t="s">
        <v>698</v>
      </c>
      <c r="E6785" s="1853" t="str">
        <f>CONCATENATE("Уточнен план ",$C$3)</f>
        <v>Уточнен план 2025</v>
      </c>
      <c r="F6785" s="1854"/>
      <c r="G6785" s="1854"/>
      <c r="H6785" s="1855"/>
      <c r="I6785" s="1856" t="str">
        <f>CONCATENATE("Отчет ",$C$3)</f>
        <v>Отчет 2025</v>
      </c>
      <c r="J6785" s="1857"/>
      <c r="K6785" s="1857"/>
      <c r="L6785" s="1858"/>
      <c r="M6785" s="7" t="str">
        <f>(IF($E6910&lt;&gt;0,$M$2,IF($L6910&lt;&gt;0,$M$2,"")))</f>
        <v/>
      </c>
    </row>
    <row r="6786" spans="1:14" ht="54.95" hidden="1" customHeight="1" thickBot="1">
      <c r="A6786" s="23">
        <v>825</v>
      </c>
      <c r="B6786" s="250" t="s">
        <v>62</v>
      </c>
      <c r="C6786" s="251" t="s">
        <v>459</v>
      </c>
      <c r="D6786" s="252" t="s">
        <v>699</v>
      </c>
      <c r="E6786" s="1391" t="str">
        <f>$E$20</f>
        <v>Уточнен план                Общо</v>
      </c>
      <c r="F6786" s="1395" t="str">
        <f>$F$20</f>
        <v>държавни дейности</v>
      </c>
      <c r="G6786" s="1396" t="str">
        <f>$G$20</f>
        <v>местни дейности</v>
      </c>
      <c r="H6786" s="1397" t="str">
        <f>$H$20</f>
        <v>дофинансиране</v>
      </c>
      <c r="I6786" s="253" t="str">
        <f>$I$20</f>
        <v>държавни дейности -ОТЧЕТ</v>
      </c>
      <c r="J6786" s="254" t="str">
        <f>$J$20</f>
        <v>местни дейности - ОТЧЕТ</v>
      </c>
      <c r="K6786" s="255" t="str">
        <f>$K$20</f>
        <v>дофинансиране - ОТЧЕТ</v>
      </c>
      <c r="L6786" s="1570" t="str">
        <f>$L$20</f>
        <v>ОТЧЕТ                                    ОБЩО</v>
      </c>
      <c r="M6786" s="7" t="str">
        <f>(IF($E6910&lt;&gt;0,$M$2,IF($L6910&lt;&gt;0,$M$2,"")))</f>
        <v/>
      </c>
    </row>
    <row r="6787" spans="1:14" ht="18.75" hidden="1">
      <c r="A6787" s="23"/>
      <c r="B6787" s="258"/>
      <c r="C6787" s="259"/>
      <c r="D6787" s="260" t="s">
        <v>728</v>
      </c>
      <c r="E6787" s="1442" t="str">
        <f>$E$21</f>
        <v>(1)</v>
      </c>
      <c r="F6787" s="143" t="str">
        <f>$F$21</f>
        <v>(2)</v>
      </c>
      <c r="G6787" s="144" t="str">
        <f>$G$21</f>
        <v>(3)</v>
      </c>
      <c r="H6787" s="145" t="str">
        <f>$H$21</f>
        <v>(4)</v>
      </c>
      <c r="I6787" s="261" t="str">
        <f>$I$21</f>
        <v>(5)</v>
      </c>
      <c r="J6787" s="262" t="str">
        <f>$J$21</f>
        <v>(6)</v>
      </c>
      <c r="K6787" s="263" t="str">
        <f>$K$21</f>
        <v>(7)</v>
      </c>
      <c r="L6787" s="264" t="str">
        <f>$L$21</f>
        <v>(8)</v>
      </c>
      <c r="M6787" s="7" t="str">
        <f>(IF($E6910&lt;&gt;0,$M$2,IF($L6910&lt;&gt;0,$M$2,"")))</f>
        <v/>
      </c>
    </row>
    <row r="6788" spans="1:14" hidden="1">
      <c r="A6788" s="23"/>
      <c r="B6788" s="1439"/>
      <c r="C6788" s="1540" t="e">
        <f>VLOOKUP(D6788,OP_LIST2,2,FALSE)</f>
        <v>#N/A</v>
      </c>
      <c r="D6788" s="1445"/>
      <c r="E6788" s="389"/>
      <c r="F6788" s="1429"/>
      <c r="G6788" s="1430"/>
      <c r="H6788" s="1431"/>
      <c r="I6788" s="1429"/>
      <c r="J6788" s="1430"/>
      <c r="K6788" s="1431"/>
      <c r="L6788" s="1428"/>
      <c r="M6788" s="7" t="str">
        <f>(IF($E6910&lt;&gt;0,$M$2,IF($L6910&lt;&gt;0,$M$2,"")))</f>
        <v/>
      </c>
    </row>
    <row r="6789" spans="1:14" hidden="1">
      <c r="A6789" s="23"/>
      <c r="B6789" s="1608" t="s">
        <v>2003</v>
      </c>
      <c r="C6789" s="1446">
        <f>VLOOKUP(D6790,EBK_DEIN2,2,FALSE)</f>
        <v>7732</v>
      </c>
      <c r="D6789" s="1445" t="s">
        <v>777</v>
      </c>
      <c r="E6789" s="389"/>
      <c r="F6789" s="1432"/>
      <c r="G6789" s="1433"/>
      <c r="H6789" s="1434"/>
      <c r="I6789" s="1432"/>
      <c r="J6789" s="1433"/>
      <c r="K6789" s="1434"/>
      <c r="L6789" s="1428"/>
      <c r="M6789" s="7" t="str">
        <f>(IF($E6910&lt;&gt;0,$M$2,IF($L6910&lt;&gt;0,$M$2,"")))</f>
        <v/>
      </c>
    </row>
    <row r="6790" spans="1:14" hidden="1">
      <c r="A6790" s="23"/>
      <c r="B6790" s="1438"/>
      <c r="C6790" s="1531">
        <f>+C6789</f>
        <v>7732</v>
      </c>
      <c r="D6790" s="1440" t="s">
        <v>489</v>
      </c>
      <c r="E6790" s="389"/>
      <c r="F6790" s="1432"/>
      <c r="G6790" s="1433"/>
      <c r="H6790" s="1434"/>
      <c r="I6790" s="1432"/>
      <c r="J6790" s="1433"/>
      <c r="K6790" s="1434"/>
      <c r="L6790" s="1428"/>
      <c r="M6790" s="7" t="str">
        <f>(IF($E6910&lt;&gt;0,$M$2,IF($L6910&lt;&gt;0,$M$2,"")))</f>
        <v/>
      </c>
    </row>
    <row r="6791" spans="1:14" hidden="1">
      <c r="A6791" s="23"/>
      <c r="B6791" s="1443"/>
      <c r="C6791" s="1441"/>
      <c r="D6791" s="1444" t="s">
        <v>700</v>
      </c>
      <c r="E6791" s="389"/>
      <c r="F6791" s="1435"/>
      <c r="G6791" s="1436"/>
      <c r="H6791" s="1437"/>
      <c r="I6791" s="1435"/>
      <c r="J6791" s="1436"/>
      <c r="K6791" s="1437"/>
      <c r="L6791" s="1428"/>
      <c r="M6791" s="7" t="str">
        <f>(IF($E6910&lt;&gt;0,$M$2,IF($L6910&lt;&gt;0,$M$2,"")))</f>
        <v/>
      </c>
    </row>
    <row r="6792" spans="1:14" hidden="1">
      <c r="A6792" s="23"/>
      <c r="B6792" s="272">
        <v>100</v>
      </c>
      <c r="C6792" s="1859" t="s">
        <v>729</v>
      </c>
      <c r="D6792" s="1860"/>
      <c r="E6792" s="273">
        <f t="shared" ref="E6792:L6792" si="1588">SUM(E6793:E6794)</f>
        <v>0</v>
      </c>
      <c r="F6792" s="274">
        <f t="shared" si="1588"/>
        <v>0</v>
      </c>
      <c r="G6792" s="275">
        <f t="shared" si="1588"/>
        <v>0</v>
      </c>
      <c r="H6792" s="276">
        <f>SUM(H6793:H6794)</f>
        <v>0</v>
      </c>
      <c r="I6792" s="274">
        <f t="shared" si="1588"/>
        <v>0</v>
      </c>
      <c r="J6792" s="275">
        <f t="shared" si="1588"/>
        <v>0</v>
      </c>
      <c r="K6792" s="276">
        <f t="shared" si="1588"/>
        <v>0</v>
      </c>
      <c r="L6792" s="273">
        <f t="shared" si="1588"/>
        <v>0</v>
      </c>
      <c r="M6792" s="12" t="str">
        <f>(IF($E6792&lt;&gt;0,$M$2,IF($L6792&lt;&gt;0,$M$2,"")))</f>
        <v/>
      </c>
      <c r="N6792" s="13"/>
    </row>
    <row r="6793" spans="1:14" hidden="1">
      <c r="A6793" s="23"/>
      <c r="B6793" s="278"/>
      <c r="C6793" s="279">
        <v>101</v>
      </c>
      <c r="D6793" s="280" t="s">
        <v>730</v>
      </c>
      <c r="E6793" s="281">
        <f>F6793+G6793+H6793</f>
        <v>0</v>
      </c>
      <c r="F6793" s="152">
        <v>0</v>
      </c>
      <c r="G6793" s="153">
        <v>0</v>
      </c>
      <c r="H6793" s="1406">
        <v>0</v>
      </c>
      <c r="I6793" s="152">
        <v>0</v>
      </c>
      <c r="J6793" s="153">
        <v>0</v>
      </c>
      <c r="K6793" s="1406">
        <v>0</v>
      </c>
      <c r="L6793" s="281">
        <f>I6793+J6793+K6793</f>
        <v>0</v>
      </c>
      <c r="M6793" s="12" t="str">
        <f t="shared" ref="M6793:M6856" si="1589">(IF($E6793&lt;&gt;0,$M$2,IF($L6793&lt;&gt;0,$M$2,"")))</f>
        <v/>
      </c>
      <c r="N6793" s="13"/>
    </row>
    <row r="6794" spans="1:14" hidden="1">
      <c r="A6794" s="10"/>
      <c r="B6794" s="278"/>
      <c r="C6794" s="285">
        <v>102</v>
      </c>
      <c r="D6794" s="286" t="s">
        <v>731</v>
      </c>
      <c r="E6794" s="287">
        <f>F6794+G6794+H6794</f>
        <v>0</v>
      </c>
      <c r="F6794" s="173">
        <v>0</v>
      </c>
      <c r="G6794" s="174">
        <v>0</v>
      </c>
      <c r="H6794" s="1409">
        <v>0</v>
      </c>
      <c r="I6794" s="173">
        <v>0</v>
      </c>
      <c r="J6794" s="174">
        <v>0</v>
      </c>
      <c r="K6794" s="1409">
        <v>0</v>
      </c>
      <c r="L6794" s="287">
        <f>I6794+J6794+K6794</f>
        <v>0</v>
      </c>
      <c r="M6794" s="12" t="str">
        <f t="shared" si="1589"/>
        <v/>
      </c>
      <c r="N6794" s="13"/>
    </row>
    <row r="6795" spans="1:14" hidden="1">
      <c r="A6795" s="10"/>
      <c r="B6795" s="272">
        <v>200</v>
      </c>
      <c r="C6795" s="1851" t="s">
        <v>732</v>
      </c>
      <c r="D6795" s="1852"/>
      <c r="E6795" s="273">
        <f t="shared" ref="E6795:L6795" si="1590">SUM(E6796:E6800)</f>
        <v>0</v>
      </c>
      <c r="F6795" s="274">
        <f t="shared" si="1590"/>
        <v>0</v>
      </c>
      <c r="G6795" s="275">
        <f t="shared" si="1590"/>
        <v>0</v>
      </c>
      <c r="H6795" s="276">
        <f>SUM(H6796:H6800)</f>
        <v>0</v>
      </c>
      <c r="I6795" s="274">
        <f t="shared" si="1590"/>
        <v>0</v>
      </c>
      <c r="J6795" s="275">
        <f t="shared" si="1590"/>
        <v>0</v>
      </c>
      <c r="K6795" s="276">
        <f t="shared" si="1590"/>
        <v>0</v>
      </c>
      <c r="L6795" s="273">
        <f t="shared" si="1590"/>
        <v>0</v>
      </c>
      <c r="M6795" s="12" t="str">
        <f t="shared" si="1589"/>
        <v/>
      </c>
      <c r="N6795" s="13"/>
    </row>
    <row r="6796" spans="1:14" hidden="1">
      <c r="A6796" s="10"/>
      <c r="B6796" s="291"/>
      <c r="C6796" s="279">
        <v>201</v>
      </c>
      <c r="D6796" s="280" t="s">
        <v>733</v>
      </c>
      <c r="E6796" s="281">
        <f>F6796+G6796+H6796</f>
        <v>0</v>
      </c>
      <c r="F6796" s="152">
        <v>0</v>
      </c>
      <c r="G6796" s="153">
        <v>0</v>
      </c>
      <c r="H6796" s="1406">
        <v>0</v>
      </c>
      <c r="I6796" s="152">
        <v>0</v>
      </c>
      <c r="J6796" s="153">
        <v>0</v>
      </c>
      <c r="K6796" s="1406">
        <v>0</v>
      </c>
      <c r="L6796" s="281">
        <f>I6796+J6796+K6796</f>
        <v>0</v>
      </c>
      <c r="M6796" s="12" t="str">
        <f t="shared" si="1589"/>
        <v/>
      </c>
      <c r="N6796" s="13"/>
    </row>
    <row r="6797" spans="1:14" hidden="1">
      <c r="A6797" s="10"/>
      <c r="B6797" s="292"/>
      <c r="C6797" s="293">
        <v>202</v>
      </c>
      <c r="D6797" s="294" t="s">
        <v>734</v>
      </c>
      <c r="E6797" s="295">
        <f>F6797+G6797+H6797</f>
        <v>0</v>
      </c>
      <c r="F6797" s="158">
        <v>0</v>
      </c>
      <c r="G6797" s="159">
        <v>0</v>
      </c>
      <c r="H6797" s="1408">
        <v>0</v>
      </c>
      <c r="I6797" s="158">
        <v>0</v>
      </c>
      <c r="J6797" s="159">
        <v>0</v>
      </c>
      <c r="K6797" s="1408">
        <v>0</v>
      </c>
      <c r="L6797" s="295">
        <f>I6797+J6797+K6797</f>
        <v>0</v>
      </c>
      <c r="M6797" s="12" t="str">
        <f t="shared" si="1589"/>
        <v/>
      </c>
      <c r="N6797" s="13"/>
    </row>
    <row r="6798" spans="1:14" ht="31.5" hidden="1">
      <c r="A6798" s="10"/>
      <c r="B6798" s="299"/>
      <c r="C6798" s="293">
        <v>205</v>
      </c>
      <c r="D6798" s="294" t="s">
        <v>585</v>
      </c>
      <c r="E6798" s="295">
        <f>F6798+G6798+H6798</f>
        <v>0</v>
      </c>
      <c r="F6798" s="158">
        <v>0</v>
      </c>
      <c r="G6798" s="159">
        <v>0</v>
      </c>
      <c r="H6798" s="1408">
        <v>0</v>
      </c>
      <c r="I6798" s="158">
        <v>0</v>
      </c>
      <c r="J6798" s="159">
        <v>0</v>
      </c>
      <c r="K6798" s="1408">
        <v>0</v>
      </c>
      <c r="L6798" s="295">
        <f>I6798+J6798+K6798</f>
        <v>0</v>
      </c>
      <c r="M6798" s="12" t="str">
        <f t="shared" si="1589"/>
        <v/>
      </c>
      <c r="N6798" s="13"/>
    </row>
    <row r="6799" spans="1:14" hidden="1">
      <c r="A6799" s="10"/>
      <c r="B6799" s="299"/>
      <c r="C6799" s="293">
        <v>208</v>
      </c>
      <c r="D6799" s="300" t="s">
        <v>586</v>
      </c>
      <c r="E6799" s="295">
        <f>F6799+G6799+H6799</f>
        <v>0</v>
      </c>
      <c r="F6799" s="158">
        <v>0</v>
      </c>
      <c r="G6799" s="159">
        <v>0</v>
      </c>
      <c r="H6799" s="1408">
        <v>0</v>
      </c>
      <c r="I6799" s="158">
        <v>0</v>
      </c>
      <c r="J6799" s="159">
        <v>0</v>
      </c>
      <c r="K6799" s="1408">
        <v>0</v>
      </c>
      <c r="L6799" s="295">
        <f>I6799+J6799+K6799</f>
        <v>0</v>
      </c>
      <c r="M6799" s="12" t="str">
        <f t="shared" si="1589"/>
        <v/>
      </c>
      <c r="N6799" s="13"/>
    </row>
    <row r="6800" spans="1:14" hidden="1">
      <c r="A6800" s="10"/>
      <c r="B6800" s="291"/>
      <c r="C6800" s="285">
        <v>209</v>
      </c>
      <c r="D6800" s="301" t="s">
        <v>587</v>
      </c>
      <c r="E6800" s="287">
        <f>F6800+G6800+H6800</f>
        <v>0</v>
      </c>
      <c r="F6800" s="173">
        <v>0</v>
      </c>
      <c r="G6800" s="174">
        <v>0</v>
      </c>
      <c r="H6800" s="1409">
        <v>0</v>
      </c>
      <c r="I6800" s="173">
        <v>0</v>
      </c>
      <c r="J6800" s="174">
        <v>0</v>
      </c>
      <c r="K6800" s="1409">
        <v>0</v>
      </c>
      <c r="L6800" s="287">
        <f>I6800+J6800+K6800</f>
        <v>0</v>
      </c>
      <c r="M6800" s="12" t="str">
        <f t="shared" si="1589"/>
        <v/>
      </c>
      <c r="N6800" s="13"/>
    </row>
    <row r="6801" spans="1:14" hidden="1">
      <c r="A6801" s="10"/>
      <c r="B6801" s="272">
        <v>500</v>
      </c>
      <c r="C6801" s="1861" t="s">
        <v>188</v>
      </c>
      <c r="D6801" s="1862"/>
      <c r="E6801" s="273">
        <f t="shared" ref="E6801:L6801" si="1591">SUM(E6802:E6808)</f>
        <v>0</v>
      </c>
      <c r="F6801" s="274">
        <f t="shared" si="1591"/>
        <v>0</v>
      </c>
      <c r="G6801" s="275">
        <f t="shared" si="1591"/>
        <v>0</v>
      </c>
      <c r="H6801" s="276">
        <f>SUM(H6802:H6808)</f>
        <v>0</v>
      </c>
      <c r="I6801" s="274">
        <f t="shared" si="1591"/>
        <v>0</v>
      </c>
      <c r="J6801" s="275">
        <f t="shared" si="1591"/>
        <v>0</v>
      </c>
      <c r="K6801" s="276">
        <f t="shared" si="1591"/>
        <v>0</v>
      </c>
      <c r="L6801" s="273">
        <f t="shared" si="1591"/>
        <v>0</v>
      </c>
      <c r="M6801" s="12" t="str">
        <f t="shared" si="1589"/>
        <v/>
      </c>
      <c r="N6801" s="13"/>
    </row>
    <row r="6802" spans="1:14" ht="18" hidden="1" customHeight="1">
      <c r="A6802" s="10"/>
      <c r="B6802" s="291"/>
      <c r="C6802" s="302">
        <v>551</v>
      </c>
      <c r="D6802" s="303" t="s">
        <v>189</v>
      </c>
      <c r="E6802" s="281">
        <f t="shared" ref="E6802:E6809" si="1592">F6802+G6802+H6802</f>
        <v>0</v>
      </c>
      <c r="F6802" s="152">
        <v>0</v>
      </c>
      <c r="G6802" s="153">
        <v>0</v>
      </c>
      <c r="H6802" s="1406">
        <v>0</v>
      </c>
      <c r="I6802" s="152">
        <v>0</v>
      </c>
      <c r="J6802" s="153">
        <v>0</v>
      </c>
      <c r="K6802" s="1406">
        <v>0</v>
      </c>
      <c r="L6802" s="281">
        <f t="shared" ref="L6802:L6809" si="1593">I6802+J6802+K6802</f>
        <v>0</v>
      </c>
      <c r="M6802" s="12" t="str">
        <f t="shared" si="1589"/>
        <v/>
      </c>
      <c r="N6802" s="13"/>
    </row>
    <row r="6803" spans="1:14" hidden="1">
      <c r="A6803" s="10"/>
      <c r="B6803" s="291"/>
      <c r="C6803" s="304">
        <v>552</v>
      </c>
      <c r="D6803" s="305" t="s">
        <v>893</v>
      </c>
      <c r="E6803" s="295">
        <f t="shared" si="1592"/>
        <v>0</v>
      </c>
      <c r="F6803" s="158">
        <v>0</v>
      </c>
      <c r="G6803" s="159">
        <v>0</v>
      </c>
      <c r="H6803" s="1408">
        <v>0</v>
      </c>
      <c r="I6803" s="158">
        <v>0</v>
      </c>
      <c r="J6803" s="159">
        <v>0</v>
      </c>
      <c r="K6803" s="1408">
        <v>0</v>
      </c>
      <c r="L6803" s="295">
        <f t="shared" si="1593"/>
        <v>0</v>
      </c>
      <c r="M6803" s="12" t="str">
        <f t="shared" si="1589"/>
        <v/>
      </c>
      <c r="N6803" s="13"/>
    </row>
    <row r="6804" spans="1:14" hidden="1">
      <c r="A6804" s="10"/>
      <c r="B6804" s="306"/>
      <c r="C6804" s="304">
        <v>558</v>
      </c>
      <c r="D6804" s="307" t="s">
        <v>855</v>
      </c>
      <c r="E6804" s="295">
        <f>F6804+G6804+H6804</f>
        <v>0</v>
      </c>
      <c r="F6804" s="484">
        <v>0</v>
      </c>
      <c r="G6804" s="485">
        <v>0</v>
      </c>
      <c r="H6804" s="160">
        <v>0</v>
      </c>
      <c r="I6804" s="484">
        <v>0</v>
      </c>
      <c r="J6804" s="485">
        <v>0</v>
      </c>
      <c r="K6804" s="160">
        <v>0</v>
      </c>
      <c r="L6804" s="295">
        <f>I6804+J6804+K6804</f>
        <v>0</v>
      </c>
      <c r="M6804" s="12" t="str">
        <f t="shared" si="1589"/>
        <v/>
      </c>
      <c r="N6804" s="13"/>
    </row>
    <row r="6805" spans="1:14" hidden="1">
      <c r="A6805" s="10"/>
      <c r="B6805" s="306"/>
      <c r="C6805" s="304">
        <v>560</v>
      </c>
      <c r="D6805" s="307" t="s">
        <v>190</v>
      </c>
      <c r="E6805" s="295">
        <f t="shared" si="1592"/>
        <v>0</v>
      </c>
      <c r="F6805" s="158">
        <v>0</v>
      </c>
      <c r="G6805" s="159">
        <v>0</v>
      </c>
      <c r="H6805" s="1408">
        <v>0</v>
      </c>
      <c r="I6805" s="158">
        <v>0</v>
      </c>
      <c r="J6805" s="159">
        <v>0</v>
      </c>
      <c r="K6805" s="1408">
        <v>0</v>
      </c>
      <c r="L6805" s="295">
        <f t="shared" si="1593"/>
        <v>0</v>
      </c>
      <c r="M6805" s="12" t="str">
        <f t="shared" si="1589"/>
        <v/>
      </c>
      <c r="N6805" s="13"/>
    </row>
    <row r="6806" spans="1:14" hidden="1">
      <c r="A6806" s="10"/>
      <c r="B6806" s="306"/>
      <c r="C6806" s="304">
        <v>580</v>
      </c>
      <c r="D6806" s="305" t="s">
        <v>191</v>
      </c>
      <c r="E6806" s="295">
        <f t="shared" si="1592"/>
        <v>0</v>
      </c>
      <c r="F6806" s="158">
        <v>0</v>
      </c>
      <c r="G6806" s="159">
        <v>0</v>
      </c>
      <c r="H6806" s="1408">
        <v>0</v>
      </c>
      <c r="I6806" s="158">
        <v>0</v>
      </c>
      <c r="J6806" s="159">
        <v>0</v>
      </c>
      <c r="K6806" s="1408">
        <v>0</v>
      </c>
      <c r="L6806" s="295">
        <f t="shared" si="1593"/>
        <v>0</v>
      </c>
      <c r="M6806" s="12" t="str">
        <f t="shared" si="1589"/>
        <v/>
      </c>
      <c r="N6806" s="13"/>
    </row>
    <row r="6807" spans="1:14" hidden="1">
      <c r="A6807" s="10"/>
      <c r="B6807" s="291"/>
      <c r="C6807" s="304">
        <v>588</v>
      </c>
      <c r="D6807" s="305" t="s">
        <v>857</v>
      </c>
      <c r="E6807" s="295">
        <f>F6807+G6807+H6807</f>
        <v>0</v>
      </c>
      <c r="F6807" s="484">
        <v>0</v>
      </c>
      <c r="G6807" s="485">
        <v>0</v>
      </c>
      <c r="H6807" s="160">
        <v>0</v>
      </c>
      <c r="I6807" s="484">
        <v>0</v>
      </c>
      <c r="J6807" s="485">
        <v>0</v>
      </c>
      <c r="K6807" s="160">
        <v>0</v>
      </c>
      <c r="L6807" s="295">
        <f>I6807+J6807+K6807</f>
        <v>0</v>
      </c>
      <c r="M6807" s="12" t="str">
        <f t="shared" si="1589"/>
        <v/>
      </c>
      <c r="N6807" s="13"/>
    </row>
    <row r="6808" spans="1:14" ht="31.5" hidden="1">
      <c r="A6808" s="10"/>
      <c r="B6808" s="291"/>
      <c r="C6808" s="308">
        <v>590</v>
      </c>
      <c r="D6808" s="309" t="s">
        <v>192</v>
      </c>
      <c r="E6808" s="287">
        <f t="shared" si="1592"/>
        <v>0</v>
      </c>
      <c r="F6808" s="173"/>
      <c r="G6808" s="174"/>
      <c r="H6808" s="1409"/>
      <c r="I6808" s="173"/>
      <c r="J6808" s="174"/>
      <c r="K6808" s="1409"/>
      <c r="L6808" s="287">
        <f t="shared" si="1593"/>
        <v>0</v>
      </c>
      <c r="M6808" s="12" t="str">
        <f t="shared" si="1589"/>
        <v/>
      </c>
      <c r="N6808" s="13"/>
    </row>
    <row r="6809" spans="1:14" hidden="1">
      <c r="A6809" s="22">
        <v>5</v>
      </c>
      <c r="B6809" s="272">
        <v>800</v>
      </c>
      <c r="C6809" s="1863" t="s">
        <v>193</v>
      </c>
      <c r="D6809" s="1864"/>
      <c r="E6809" s="310">
        <f t="shared" si="1592"/>
        <v>0</v>
      </c>
      <c r="F6809" s="1410"/>
      <c r="G6809" s="1411"/>
      <c r="H6809" s="1412"/>
      <c r="I6809" s="1410"/>
      <c r="J6809" s="1411"/>
      <c r="K6809" s="1412"/>
      <c r="L6809" s="310">
        <f t="shared" si="1593"/>
        <v>0</v>
      </c>
      <c r="M6809" s="12" t="str">
        <f t="shared" si="1589"/>
        <v/>
      </c>
      <c r="N6809" s="13"/>
    </row>
    <row r="6810" spans="1:14" hidden="1">
      <c r="A6810" s="23">
        <v>10</v>
      </c>
      <c r="B6810" s="272">
        <v>1000</v>
      </c>
      <c r="C6810" s="1851" t="s">
        <v>194</v>
      </c>
      <c r="D6810" s="1852"/>
      <c r="E6810" s="310">
        <f t="shared" ref="E6810:L6810" si="1594">SUM(E6811:E6827)</f>
        <v>0</v>
      </c>
      <c r="F6810" s="274">
        <f t="shared" si="1594"/>
        <v>0</v>
      </c>
      <c r="G6810" s="275">
        <f t="shared" si="1594"/>
        <v>0</v>
      </c>
      <c r="H6810" s="276">
        <f>SUM(H6811:H6827)</f>
        <v>0</v>
      </c>
      <c r="I6810" s="274">
        <f t="shared" si="1594"/>
        <v>0</v>
      </c>
      <c r="J6810" s="275">
        <f t="shared" si="1594"/>
        <v>0</v>
      </c>
      <c r="K6810" s="276">
        <f t="shared" si="1594"/>
        <v>0</v>
      </c>
      <c r="L6810" s="310">
        <f t="shared" si="1594"/>
        <v>0</v>
      </c>
      <c r="M6810" s="12" t="str">
        <f t="shared" si="1589"/>
        <v/>
      </c>
      <c r="N6810" s="13"/>
    </row>
    <row r="6811" spans="1:14" hidden="1">
      <c r="A6811" s="23">
        <v>15</v>
      </c>
      <c r="B6811" s="292"/>
      <c r="C6811" s="279">
        <v>1011</v>
      </c>
      <c r="D6811" s="311" t="s">
        <v>195</v>
      </c>
      <c r="E6811" s="281">
        <f t="shared" ref="E6811:E6827" si="1595">F6811+G6811+H6811</f>
        <v>0</v>
      </c>
      <c r="F6811" s="152">
        <v>0</v>
      </c>
      <c r="G6811" s="153">
        <v>0</v>
      </c>
      <c r="H6811" s="1406">
        <v>0</v>
      </c>
      <c r="I6811" s="152">
        <v>0</v>
      </c>
      <c r="J6811" s="153">
        <v>0</v>
      </c>
      <c r="K6811" s="1406">
        <v>0</v>
      </c>
      <c r="L6811" s="281">
        <f t="shared" ref="L6811:L6827" si="1596">I6811+J6811+K6811</f>
        <v>0</v>
      </c>
      <c r="M6811" s="12" t="str">
        <f t="shared" si="1589"/>
        <v/>
      </c>
      <c r="N6811" s="13"/>
    </row>
    <row r="6812" spans="1:14" hidden="1">
      <c r="A6812" s="22">
        <v>35</v>
      </c>
      <c r="B6812" s="292"/>
      <c r="C6812" s="293">
        <v>1012</v>
      </c>
      <c r="D6812" s="294" t="s">
        <v>196</v>
      </c>
      <c r="E6812" s="295">
        <f t="shared" si="1595"/>
        <v>0</v>
      </c>
      <c r="F6812" s="158">
        <v>0</v>
      </c>
      <c r="G6812" s="159">
        <v>0</v>
      </c>
      <c r="H6812" s="1408">
        <v>0</v>
      </c>
      <c r="I6812" s="158">
        <v>0</v>
      </c>
      <c r="J6812" s="159">
        <v>0</v>
      </c>
      <c r="K6812" s="1408">
        <v>0</v>
      </c>
      <c r="L6812" s="295">
        <f t="shared" si="1596"/>
        <v>0</v>
      </c>
      <c r="M6812" s="12" t="str">
        <f t="shared" si="1589"/>
        <v/>
      </c>
      <c r="N6812" s="13"/>
    </row>
    <row r="6813" spans="1:14" hidden="1">
      <c r="A6813" s="23">
        <v>40</v>
      </c>
      <c r="B6813" s="292"/>
      <c r="C6813" s="293">
        <v>1013</v>
      </c>
      <c r="D6813" s="294" t="s">
        <v>197</v>
      </c>
      <c r="E6813" s="295">
        <f t="shared" si="1595"/>
        <v>0</v>
      </c>
      <c r="F6813" s="158">
        <v>0</v>
      </c>
      <c r="G6813" s="159">
        <v>0</v>
      </c>
      <c r="H6813" s="1408">
        <v>0</v>
      </c>
      <c r="I6813" s="158">
        <v>0</v>
      </c>
      <c r="J6813" s="159">
        <v>0</v>
      </c>
      <c r="K6813" s="1408">
        <v>0</v>
      </c>
      <c r="L6813" s="295">
        <f t="shared" si="1596"/>
        <v>0</v>
      </c>
      <c r="M6813" s="12" t="str">
        <f t="shared" si="1589"/>
        <v/>
      </c>
      <c r="N6813" s="13"/>
    </row>
    <row r="6814" spans="1:14" hidden="1">
      <c r="A6814" s="23">
        <v>45</v>
      </c>
      <c r="B6814" s="292"/>
      <c r="C6814" s="293">
        <v>1014</v>
      </c>
      <c r="D6814" s="294" t="s">
        <v>198</v>
      </c>
      <c r="E6814" s="295">
        <f t="shared" si="1595"/>
        <v>0</v>
      </c>
      <c r="F6814" s="158">
        <v>0</v>
      </c>
      <c r="G6814" s="159">
        <v>0</v>
      </c>
      <c r="H6814" s="1408">
        <v>0</v>
      </c>
      <c r="I6814" s="158">
        <v>0</v>
      </c>
      <c r="J6814" s="159">
        <v>0</v>
      </c>
      <c r="K6814" s="1408">
        <v>0</v>
      </c>
      <c r="L6814" s="295">
        <f t="shared" si="1596"/>
        <v>0</v>
      </c>
      <c r="M6814" s="12" t="str">
        <f t="shared" si="1589"/>
        <v/>
      </c>
      <c r="N6814" s="13"/>
    </row>
    <row r="6815" spans="1:14" hidden="1">
      <c r="A6815" s="23">
        <v>50</v>
      </c>
      <c r="B6815" s="292"/>
      <c r="C6815" s="293">
        <v>1015</v>
      </c>
      <c r="D6815" s="294" t="s">
        <v>199</v>
      </c>
      <c r="E6815" s="295">
        <f t="shared" si="1595"/>
        <v>0</v>
      </c>
      <c r="F6815" s="158">
        <v>0</v>
      </c>
      <c r="G6815" s="159">
        <v>0</v>
      </c>
      <c r="H6815" s="1408">
        <v>0</v>
      </c>
      <c r="I6815" s="158">
        <v>0</v>
      </c>
      <c r="J6815" s="159">
        <v>0</v>
      </c>
      <c r="K6815" s="1408">
        <v>0</v>
      </c>
      <c r="L6815" s="295">
        <f t="shared" si="1596"/>
        <v>0</v>
      </c>
      <c r="M6815" s="12" t="str">
        <f t="shared" si="1589"/>
        <v/>
      </c>
      <c r="N6815" s="13"/>
    </row>
    <row r="6816" spans="1:14" hidden="1">
      <c r="A6816" s="23">
        <v>55</v>
      </c>
      <c r="B6816" s="292"/>
      <c r="C6816" s="312">
        <v>1016</v>
      </c>
      <c r="D6816" s="313" t="s">
        <v>200</v>
      </c>
      <c r="E6816" s="314">
        <f t="shared" si="1595"/>
        <v>0</v>
      </c>
      <c r="F6816" s="164">
        <v>0</v>
      </c>
      <c r="G6816" s="165">
        <v>0</v>
      </c>
      <c r="H6816" s="1407">
        <v>0</v>
      </c>
      <c r="I6816" s="164">
        <v>0</v>
      </c>
      <c r="J6816" s="165">
        <v>0</v>
      </c>
      <c r="K6816" s="1407">
        <v>0</v>
      </c>
      <c r="L6816" s="314">
        <f t="shared" si="1596"/>
        <v>0</v>
      </c>
      <c r="M6816" s="12" t="str">
        <f t="shared" si="1589"/>
        <v/>
      </c>
      <c r="N6816" s="13"/>
    </row>
    <row r="6817" spans="1:14" hidden="1">
      <c r="A6817" s="23">
        <v>60</v>
      </c>
      <c r="B6817" s="278"/>
      <c r="C6817" s="318">
        <v>1020</v>
      </c>
      <c r="D6817" s="319" t="s">
        <v>201</v>
      </c>
      <c r="E6817" s="320">
        <f t="shared" si="1595"/>
        <v>0</v>
      </c>
      <c r="F6817" s="450">
        <v>0</v>
      </c>
      <c r="G6817" s="451">
        <v>0</v>
      </c>
      <c r="H6817" s="1416">
        <v>0</v>
      </c>
      <c r="I6817" s="450">
        <v>0</v>
      </c>
      <c r="J6817" s="451">
        <v>0</v>
      </c>
      <c r="K6817" s="1416">
        <v>0</v>
      </c>
      <c r="L6817" s="320">
        <f t="shared" si="1596"/>
        <v>0</v>
      </c>
      <c r="M6817" s="12" t="str">
        <f t="shared" si="1589"/>
        <v/>
      </c>
      <c r="N6817" s="13"/>
    </row>
    <row r="6818" spans="1:14" hidden="1">
      <c r="A6818" s="22">
        <v>65</v>
      </c>
      <c r="B6818" s="292"/>
      <c r="C6818" s="324">
        <v>1030</v>
      </c>
      <c r="D6818" s="325" t="s">
        <v>202</v>
      </c>
      <c r="E6818" s="326">
        <f t="shared" si="1595"/>
        <v>0</v>
      </c>
      <c r="F6818" s="445">
        <v>0</v>
      </c>
      <c r="G6818" s="446">
        <v>0</v>
      </c>
      <c r="H6818" s="1413">
        <v>0</v>
      </c>
      <c r="I6818" s="445">
        <v>0</v>
      </c>
      <c r="J6818" s="446">
        <v>0</v>
      </c>
      <c r="K6818" s="1413">
        <v>0</v>
      </c>
      <c r="L6818" s="326">
        <f t="shared" si="1596"/>
        <v>0</v>
      </c>
      <c r="M6818" s="12" t="str">
        <f t="shared" si="1589"/>
        <v/>
      </c>
      <c r="N6818" s="13"/>
    </row>
    <row r="6819" spans="1:14" hidden="1">
      <c r="A6819" s="23">
        <v>70</v>
      </c>
      <c r="B6819" s="292"/>
      <c r="C6819" s="318">
        <v>1051</v>
      </c>
      <c r="D6819" s="331" t="s">
        <v>203</v>
      </c>
      <c r="E6819" s="320">
        <f t="shared" si="1595"/>
        <v>0</v>
      </c>
      <c r="F6819" s="450">
        <v>0</v>
      </c>
      <c r="G6819" s="451">
        <v>0</v>
      </c>
      <c r="H6819" s="1416">
        <v>0</v>
      </c>
      <c r="I6819" s="450">
        <v>0</v>
      </c>
      <c r="J6819" s="451">
        <v>0</v>
      </c>
      <c r="K6819" s="1416">
        <v>0</v>
      </c>
      <c r="L6819" s="320">
        <f t="shared" si="1596"/>
        <v>0</v>
      </c>
      <c r="M6819" s="12" t="str">
        <f t="shared" si="1589"/>
        <v/>
      </c>
      <c r="N6819" s="13"/>
    </row>
    <row r="6820" spans="1:14" hidden="1">
      <c r="A6820" s="23">
        <v>75</v>
      </c>
      <c r="B6820" s="292"/>
      <c r="C6820" s="293">
        <v>1052</v>
      </c>
      <c r="D6820" s="294" t="s">
        <v>204</v>
      </c>
      <c r="E6820" s="295">
        <f t="shared" si="1595"/>
        <v>0</v>
      </c>
      <c r="F6820" s="158">
        <v>0</v>
      </c>
      <c r="G6820" s="159"/>
      <c r="H6820" s="1408"/>
      <c r="I6820" s="158">
        <v>0</v>
      </c>
      <c r="J6820" s="159"/>
      <c r="K6820" s="1408"/>
      <c r="L6820" s="295">
        <f t="shared" si="1596"/>
        <v>0</v>
      </c>
      <c r="M6820" s="12" t="str">
        <f t="shared" si="1589"/>
        <v/>
      </c>
      <c r="N6820" s="13"/>
    </row>
    <row r="6821" spans="1:14" hidden="1">
      <c r="A6821" s="23">
        <v>80</v>
      </c>
      <c r="B6821" s="292"/>
      <c r="C6821" s="324">
        <v>1053</v>
      </c>
      <c r="D6821" s="325" t="s">
        <v>858</v>
      </c>
      <c r="E6821" s="326">
        <f t="shared" si="1595"/>
        <v>0</v>
      </c>
      <c r="F6821" s="445"/>
      <c r="G6821" s="446"/>
      <c r="H6821" s="1413"/>
      <c r="I6821" s="445"/>
      <c r="J6821" s="446"/>
      <c r="K6821" s="1413"/>
      <c r="L6821" s="326">
        <f t="shared" si="1596"/>
        <v>0</v>
      </c>
      <c r="M6821" s="12" t="str">
        <f t="shared" si="1589"/>
        <v/>
      </c>
      <c r="N6821" s="13"/>
    </row>
    <row r="6822" spans="1:14" hidden="1">
      <c r="A6822" s="23">
        <v>80</v>
      </c>
      <c r="B6822" s="292"/>
      <c r="C6822" s="318">
        <v>1062</v>
      </c>
      <c r="D6822" s="319" t="s">
        <v>205</v>
      </c>
      <c r="E6822" s="320">
        <f t="shared" si="1595"/>
        <v>0</v>
      </c>
      <c r="F6822" s="450">
        <v>0</v>
      </c>
      <c r="G6822" s="451">
        <v>0</v>
      </c>
      <c r="H6822" s="1416">
        <v>0</v>
      </c>
      <c r="I6822" s="450">
        <v>0</v>
      </c>
      <c r="J6822" s="451">
        <v>0</v>
      </c>
      <c r="K6822" s="1416">
        <v>0</v>
      </c>
      <c r="L6822" s="320">
        <f t="shared" si="1596"/>
        <v>0</v>
      </c>
      <c r="M6822" s="12" t="str">
        <f t="shared" si="1589"/>
        <v/>
      </c>
      <c r="N6822" s="13"/>
    </row>
    <row r="6823" spans="1:14" hidden="1">
      <c r="A6823" s="23">
        <v>85</v>
      </c>
      <c r="B6823" s="292"/>
      <c r="C6823" s="324">
        <v>1063</v>
      </c>
      <c r="D6823" s="332" t="s">
        <v>786</v>
      </c>
      <c r="E6823" s="326">
        <f t="shared" si="1595"/>
        <v>0</v>
      </c>
      <c r="F6823" s="445">
        <v>0</v>
      </c>
      <c r="G6823" s="446">
        <v>0</v>
      </c>
      <c r="H6823" s="1413">
        <v>0</v>
      </c>
      <c r="I6823" s="445">
        <v>0</v>
      </c>
      <c r="J6823" s="446">
        <v>0</v>
      </c>
      <c r="K6823" s="1413">
        <v>0</v>
      </c>
      <c r="L6823" s="326">
        <f t="shared" si="1596"/>
        <v>0</v>
      </c>
      <c r="M6823" s="12" t="str">
        <f t="shared" si="1589"/>
        <v/>
      </c>
      <c r="N6823" s="13"/>
    </row>
    <row r="6824" spans="1:14" hidden="1">
      <c r="A6824" s="23">
        <v>90</v>
      </c>
      <c r="B6824" s="292"/>
      <c r="C6824" s="333">
        <v>1069</v>
      </c>
      <c r="D6824" s="334" t="s">
        <v>206</v>
      </c>
      <c r="E6824" s="335">
        <f t="shared" si="1595"/>
        <v>0</v>
      </c>
      <c r="F6824" s="589">
        <v>0</v>
      </c>
      <c r="G6824" s="590">
        <v>0</v>
      </c>
      <c r="H6824" s="1415">
        <v>0</v>
      </c>
      <c r="I6824" s="589">
        <v>0</v>
      </c>
      <c r="J6824" s="590">
        <v>0</v>
      </c>
      <c r="K6824" s="1415">
        <v>0</v>
      </c>
      <c r="L6824" s="335">
        <f t="shared" si="1596"/>
        <v>0</v>
      </c>
      <c r="M6824" s="12" t="str">
        <f t="shared" si="1589"/>
        <v/>
      </c>
      <c r="N6824" s="13"/>
    </row>
    <row r="6825" spans="1:14" hidden="1">
      <c r="A6825" s="23">
        <v>90</v>
      </c>
      <c r="B6825" s="278"/>
      <c r="C6825" s="318">
        <v>1091</v>
      </c>
      <c r="D6825" s="331" t="s">
        <v>894</v>
      </c>
      <c r="E6825" s="320">
        <f t="shared" si="1595"/>
        <v>0</v>
      </c>
      <c r="F6825" s="450">
        <v>0</v>
      </c>
      <c r="G6825" s="451">
        <v>0</v>
      </c>
      <c r="H6825" s="1416">
        <v>0</v>
      </c>
      <c r="I6825" s="450">
        <v>0</v>
      </c>
      <c r="J6825" s="451">
        <v>0</v>
      </c>
      <c r="K6825" s="1416">
        <v>0</v>
      </c>
      <c r="L6825" s="320">
        <f t="shared" si="1596"/>
        <v>0</v>
      </c>
      <c r="M6825" s="12" t="str">
        <f t="shared" si="1589"/>
        <v/>
      </c>
      <c r="N6825" s="13"/>
    </row>
    <row r="6826" spans="1:14" hidden="1">
      <c r="A6826" s="22">
        <v>115</v>
      </c>
      <c r="B6826" s="292"/>
      <c r="C6826" s="293">
        <v>1092</v>
      </c>
      <c r="D6826" s="294" t="s">
        <v>298</v>
      </c>
      <c r="E6826" s="295">
        <f t="shared" si="1595"/>
        <v>0</v>
      </c>
      <c r="F6826" s="158">
        <v>0</v>
      </c>
      <c r="G6826" s="159">
        <v>0</v>
      </c>
      <c r="H6826" s="1408">
        <v>0</v>
      </c>
      <c r="I6826" s="158">
        <v>0</v>
      </c>
      <c r="J6826" s="159">
        <v>0</v>
      </c>
      <c r="K6826" s="1408">
        <v>0</v>
      </c>
      <c r="L6826" s="295">
        <f t="shared" si="1596"/>
        <v>0</v>
      </c>
      <c r="M6826" s="12" t="str">
        <f t="shared" si="1589"/>
        <v/>
      </c>
      <c r="N6826" s="13"/>
    </row>
    <row r="6827" spans="1:14" hidden="1">
      <c r="A6827" s="22">
        <v>125</v>
      </c>
      <c r="B6827" s="292"/>
      <c r="C6827" s="285">
        <v>1098</v>
      </c>
      <c r="D6827" s="339" t="s">
        <v>207</v>
      </c>
      <c r="E6827" s="287">
        <f t="shared" si="1595"/>
        <v>0</v>
      </c>
      <c r="F6827" s="173">
        <v>0</v>
      </c>
      <c r="G6827" s="174">
        <v>0</v>
      </c>
      <c r="H6827" s="1409">
        <v>0</v>
      </c>
      <c r="I6827" s="173">
        <v>0</v>
      </c>
      <c r="J6827" s="174">
        <v>0</v>
      </c>
      <c r="K6827" s="1409">
        <v>0</v>
      </c>
      <c r="L6827" s="287">
        <f t="shared" si="1596"/>
        <v>0</v>
      </c>
      <c r="M6827" s="12" t="str">
        <f t="shared" si="1589"/>
        <v/>
      </c>
      <c r="N6827" s="13"/>
    </row>
    <row r="6828" spans="1:14" hidden="1">
      <c r="A6828" s="23">
        <v>130</v>
      </c>
      <c r="B6828" s="272">
        <v>1900</v>
      </c>
      <c r="C6828" s="1845" t="s">
        <v>265</v>
      </c>
      <c r="D6828" s="1846"/>
      <c r="E6828" s="310">
        <f t="shared" ref="E6828:L6828" si="1597">SUM(E6829:E6831)</f>
        <v>0</v>
      </c>
      <c r="F6828" s="274">
        <f t="shared" si="1597"/>
        <v>0</v>
      </c>
      <c r="G6828" s="275">
        <f t="shared" si="1597"/>
        <v>0</v>
      </c>
      <c r="H6828" s="276">
        <f>SUM(H6829:H6831)</f>
        <v>0</v>
      </c>
      <c r="I6828" s="274">
        <f t="shared" si="1597"/>
        <v>0</v>
      </c>
      <c r="J6828" s="275">
        <f t="shared" si="1597"/>
        <v>0</v>
      </c>
      <c r="K6828" s="276">
        <f t="shared" si="1597"/>
        <v>0</v>
      </c>
      <c r="L6828" s="310">
        <f t="shared" si="1597"/>
        <v>0</v>
      </c>
      <c r="M6828" s="12" t="str">
        <f t="shared" si="1589"/>
        <v/>
      </c>
      <c r="N6828" s="13"/>
    </row>
    <row r="6829" spans="1:14" hidden="1">
      <c r="A6829" s="23">
        <v>135</v>
      </c>
      <c r="B6829" s="292"/>
      <c r="C6829" s="279">
        <v>1901</v>
      </c>
      <c r="D6829" s="340" t="s">
        <v>895</v>
      </c>
      <c r="E6829" s="281">
        <f>F6829+G6829+H6829</f>
        <v>0</v>
      </c>
      <c r="F6829" s="152">
        <v>0</v>
      </c>
      <c r="G6829" s="153">
        <v>0</v>
      </c>
      <c r="H6829" s="1406">
        <v>0</v>
      </c>
      <c r="I6829" s="152">
        <v>0</v>
      </c>
      <c r="J6829" s="153">
        <v>0</v>
      </c>
      <c r="K6829" s="1406">
        <v>0</v>
      </c>
      <c r="L6829" s="281">
        <f>I6829+J6829+K6829</f>
        <v>0</v>
      </c>
      <c r="M6829" s="12" t="str">
        <f t="shared" si="1589"/>
        <v/>
      </c>
      <c r="N6829" s="13"/>
    </row>
    <row r="6830" spans="1:14" hidden="1">
      <c r="A6830" s="23">
        <v>140</v>
      </c>
      <c r="B6830" s="341"/>
      <c r="C6830" s="293">
        <v>1981</v>
      </c>
      <c r="D6830" s="342" t="s">
        <v>896</v>
      </c>
      <c r="E6830" s="295">
        <f>F6830+G6830+H6830</f>
        <v>0</v>
      </c>
      <c r="F6830" s="158">
        <v>0</v>
      </c>
      <c r="G6830" s="159">
        <v>0</v>
      </c>
      <c r="H6830" s="1408">
        <v>0</v>
      </c>
      <c r="I6830" s="158">
        <v>0</v>
      </c>
      <c r="J6830" s="159">
        <v>0</v>
      </c>
      <c r="K6830" s="1408">
        <v>0</v>
      </c>
      <c r="L6830" s="295">
        <f>I6830+J6830+K6830</f>
        <v>0</v>
      </c>
      <c r="M6830" s="12" t="str">
        <f t="shared" si="1589"/>
        <v/>
      </c>
      <c r="N6830" s="13"/>
    </row>
    <row r="6831" spans="1:14" hidden="1">
      <c r="A6831" s="23">
        <v>145</v>
      </c>
      <c r="B6831" s="292"/>
      <c r="C6831" s="285">
        <v>1991</v>
      </c>
      <c r="D6831" s="343" t="s">
        <v>897</v>
      </c>
      <c r="E6831" s="287">
        <f>F6831+G6831+H6831</f>
        <v>0</v>
      </c>
      <c r="F6831" s="173"/>
      <c r="G6831" s="174">
        <v>0</v>
      </c>
      <c r="H6831" s="1409">
        <v>0</v>
      </c>
      <c r="I6831" s="173"/>
      <c r="J6831" s="174">
        <v>0</v>
      </c>
      <c r="K6831" s="1409">
        <v>0</v>
      </c>
      <c r="L6831" s="287">
        <f>I6831+J6831+K6831</f>
        <v>0</v>
      </c>
      <c r="M6831" s="12" t="str">
        <f t="shared" si="1589"/>
        <v/>
      </c>
      <c r="N6831" s="13"/>
    </row>
    <row r="6832" spans="1:14" hidden="1">
      <c r="A6832" s="23">
        <v>150</v>
      </c>
      <c r="B6832" s="272">
        <v>2100</v>
      </c>
      <c r="C6832" s="1845" t="s">
        <v>707</v>
      </c>
      <c r="D6832" s="1846"/>
      <c r="E6832" s="310">
        <f t="shared" ref="E6832:L6832" si="1598">SUM(E6833:E6837)</f>
        <v>0</v>
      </c>
      <c r="F6832" s="274">
        <f t="shared" si="1598"/>
        <v>0</v>
      </c>
      <c r="G6832" s="275">
        <f t="shared" si="1598"/>
        <v>0</v>
      </c>
      <c r="H6832" s="276">
        <f>SUM(H6833:H6837)</f>
        <v>0</v>
      </c>
      <c r="I6832" s="274">
        <f t="shared" si="1598"/>
        <v>0</v>
      </c>
      <c r="J6832" s="275">
        <f t="shared" si="1598"/>
        <v>0</v>
      </c>
      <c r="K6832" s="276">
        <f t="shared" si="1598"/>
        <v>0</v>
      </c>
      <c r="L6832" s="310">
        <f t="shared" si="1598"/>
        <v>0</v>
      </c>
      <c r="M6832" s="12" t="str">
        <f t="shared" si="1589"/>
        <v/>
      </c>
      <c r="N6832" s="13"/>
    </row>
    <row r="6833" spans="1:14" hidden="1">
      <c r="A6833" s="23">
        <v>155</v>
      </c>
      <c r="B6833" s="292"/>
      <c r="C6833" s="279">
        <v>2110</v>
      </c>
      <c r="D6833" s="344" t="s">
        <v>208</v>
      </c>
      <c r="E6833" s="281">
        <f>F6833+G6833+H6833</f>
        <v>0</v>
      </c>
      <c r="F6833" s="152">
        <v>0</v>
      </c>
      <c r="G6833" s="153">
        <v>0</v>
      </c>
      <c r="H6833" s="1406">
        <v>0</v>
      </c>
      <c r="I6833" s="152">
        <v>0</v>
      </c>
      <c r="J6833" s="153">
        <v>0</v>
      </c>
      <c r="K6833" s="1406">
        <v>0</v>
      </c>
      <c r="L6833" s="281">
        <f>I6833+J6833+K6833</f>
        <v>0</v>
      </c>
      <c r="M6833" s="12" t="str">
        <f t="shared" si="1589"/>
        <v/>
      </c>
      <c r="N6833" s="13"/>
    </row>
    <row r="6834" spans="1:14" hidden="1">
      <c r="A6834" s="23">
        <v>160</v>
      </c>
      <c r="B6834" s="341"/>
      <c r="C6834" s="293">
        <v>2120</v>
      </c>
      <c r="D6834" s="300" t="s">
        <v>209</v>
      </c>
      <c r="E6834" s="295">
        <f>F6834+G6834+H6834</f>
        <v>0</v>
      </c>
      <c r="F6834" s="158">
        <v>0</v>
      </c>
      <c r="G6834" s="159">
        <v>0</v>
      </c>
      <c r="H6834" s="1408">
        <v>0</v>
      </c>
      <c r="I6834" s="158">
        <v>0</v>
      </c>
      <c r="J6834" s="159">
        <v>0</v>
      </c>
      <c r="K6834" s="1408">
        <v>0</v>
      </c>
      <c r="L6834" s="295">
        <f>I6834+J6834+K6834</f>
        <v>0</v>
      </c>
      <c r="M6834" s="12" t="str">
        <f t="shared" si="1589"/>
        <v/>
      </c>
      <c r="N6834" s="13"/>
    </row>
    <row r="6835" spans="1:14" hidden="1">
      <c r="A6835" s="23">
        <v>165</v>
      </c>
      <c r="B6835" s="341"/>
      <c r="C6835" s="293">
        <v>2125</v>
      </c>
      <c r="D6835" s="300" t="s">
        <v>210</v>
      </c>
      <c r="E6835" s="295">
        <f>F6835+G6835+H6835</f>
        <v>0</v>
      </c>
      <c r="F6835" s="484">
        <v>0</v>
      </c>
      <c r="G6835" s="485">
        <v>0</v>
      </c>
      <c r="H6835" s="160">
        <v>0</v>
      </c>
      <c r="I6835" s="484">
        <v>0</v>
      </c>
      <c r="J6835" s="485">
        <v>0</v>
      </c>
      <c r="K6835" s="160">
        <v>0</v>
      </c>
      <c r="L6835" s="295">
        <f>I6835+J6835+K6835</f>
        <v>0</v>
      </c>
      <c r="M6835" s="12" t="str">
        <f t="shared" si="1589"/>
        <v/>
      </c>
      <c r="N6835" s="13"/>
    </row>
    <row r="6836" spans="1:14" hidden="1">
      <c r="A6836" s="23">
        <v>175</v>
      </c>
      <c r="B6836" s="291"/>
      <c r="C6836" s="293">
        <v>2140</v>
      </c>
      <c r="D6836" s="300" t="s">
        <v>211</v>
      </c>
      <c r="E6836" s="295">
        <f>F6836+G6836+H6836</f>
        <v>0</v>
      </c>
      <c r="F6836" s="484">
        <v>0</v>
      </c>
      <c r="G6836" s="485">
        <v>0</v>
      </c>
      <c r="H6836" s="160">
        <v>0</v>
      </c>
      <c r="I6836" s="484">
        <v>0</v>
      </c>
      <c r="J6836" s="485">
        <v>0</v>
      </c>
      <c r="K6836" s="160">
        <v>0</v>
      </c>
      <c r="L6836" s="295">
        <f>I6836+J6836+K6836</f>
        <v>0</v>
      </c>
      <c r="M6836" s="12" t="str">
        <f t="shared" si="1589"/>
        <v/>
      </c>
      <c r="N6836" s="13"/>
    </row>
    <row r="6837" spans="1:14" hidden="1">
      <c r="A6837" s="23">
        <v>180</v>
      </c>
      <c r="B6837" s="292"/>
      <c r="C6837" s="285">
        <v>2190</v>
      </c>
      <c r="D6837" s="345" t="s">
        <v>212</v>
      </c>
      <c r="E6837" s="287">
        <f>F6837+G6837+H6837</f>
        <v>0</v>
      </c>
      <c r="F6837" s="173">
        <v>0</v>
      </c>
      <c r="G6837" s="174">
        <v>0</v>
      </c>
      <c r="H6837" s="1409">
        <v>0</v>
      </c>
      <c r="I6837" s="173">
        <v>0</v>
      </c>
      <c r="J6837" s="174">
        <v>0</v>
      </c>
      <c r="K6837" s="1409">
        <v>0</v>
      </c>
      <c r="L6837" s="287">
        <f>I6837+J6837+K6837</f>
        <v>0</v>
      </c>
      <c r="M6837" s="12" t="str">
        <f t="shared" si="1589"/>
        <v/>
      </c>
      <c r="N6837" s="13"/>
    </row>
    <row r="6838" spans="1:14" hidden="1">
      <c r="A6838" s="23">
        <v>185</v>
      </c>
      <c r="B6838" s="272">
        <v>2200</v>
      </c>
      <c r="C6838" s="1845" t="s">
        <v>213</v>
      </c>
      <c r="D6838" s="1846"/>
      <c r="E6838" s="310">
        <f t="shared" ref="E6838:L6838" si="1599">SUM(E6839:E6840)</f>
        <v>0</v>
      </c>
      <c r="F6838" s="274">
        <f t="shared" si="1599"/>
        <v>0</v>
      </c>
      <c r="G6838" s="275">
        <f t="shared" si="1599"/>
        <v>0</v>
      </c>
      <c r="H6838" s="276">
        <f>SUM(H6839:H6840)</f>
        <v>0</v>
      </c>
      <c r="I6838" s="274">
        <f t="shared" si="1599"/>
        <v>0</v>
      </c>
      <c r="J6838" s="275">
        <f t="shared" si="1599"/>
        <v>0</v>
      </c>
      <c r="K6838" s="276">
        <f t="shared" si="1599"/>
        <v>0</v>
      </c>
      <c r="L6838" s="310">
        <f t="shared" si="1599"/>
        <v>0</v>
      </c>
      <c r="M6838" s="12" t="str">
        <f t="shared" si="1589"/>
        <v/>
      </c>
      <c r="N6838" s="13"/>
    </row>
    <row r="6839" spans="1:14" hidden="1">
      <c r="A6839" s="23">
        <v>190</v>
      </c>
      <c r="B6839" s="292"/>
      <c r="C6839" s="279">
        <v>2221</v>
      </c>
      <c r="D6839" s="280" t="s">
        <v>299</v>
      </c>
      <c r="E6839" s="281">
        <f>F6839+G6839+H6839</f>
        <v>0</v>
      </c>
      <c r="F6839" s="152">
        <v>0</v>
      </c>
      <c r="G6839" s="153">
        <v>0</v>
      </c>
      <c r="H6839" s="1406">
        <v>0</v>
      </c>
      <c r="I6839" s="152">
        <v>0</v>
      </c>
      <c r="J6839" s="153">
        <v>0</v>
      </c>
      <c r="K6839" s="1406">
        <v>0</v>
      </c>
      <c r="L6839" s="281">
        <f>I6839+J6839+K6839</f>
        <v>0</v>
      </c>
      <c r="M6839" s="12" t="str">
        <f t="shared" si="1589"/>
        <v/>
      </c>
      <c r="N6839" s="13"/>
    </row>
    <row r="6840" spans="1:14" hidden="1">
      <c r="A6840" s="23">
        <v>200</v>
      </c>
      <c r="B6840" s="292"/>
      <c r="C6840" s="285">
        <v>2224</v>
      </c>
      <c r="D6840" s="286" t="s">
        <v>214</v>
      </c>
      <c r="E6840" s="287">
        <f>F6840+G6840+H6840</f>
        <v>0</v>
      </c>
      <c r="F6840" s="173">
        <v>0</v>
      </c>
      <c r="G6840" s="174">
        <v>0</v>
      </c>
      <c r="H6840" s="1409">
        <v>0</v>
      </c>
      <c r="I6840" s="173">
        <v>0</v>
      </c>
      <c r="J6840" s="174">
        <v>0</v>
      </c>
      <c r="K6840" s="1409">
        <v>0</v>
      </c>
      <c r="L6840" s="287">
        <f>I6840+J6840+K6840</f>
        <v>0</v>
      </c>
      <c r="M6840" s="12" t="str">
        <f t="shared" si="1589"/>
        <v/>
      </c>
      <c r="N6840" s="13"/>
    </row>
    <row r="6841" spans="1:14" hidden="1">
      <c r="A6841" s="23">
        <v>200</v>
      </c>
      <c r="B6841" s="272">
        <v>2500</v>
      </c>
      <c r="C6841" s="1845" t="s">
        <v>215</v>
      </c>
      <c r="D6841" s="1846"/>
      <c r="E6841" s="310">
        <f>F6841+G6841+H6841</f>
        <v>0</v>
      </c>
      <c r="F6841" s="1410"/>
      <c r="G6841" s="1411"/>
      <c r="H6841" s="1412"/>
      <c r="I6841" s="1410"/>
      <c r="J6841" s="1411"/>
      <c r="K6841" s="1412"/>
      <c r="L6841" s="310">
        <f>I6841+J6841+K6841</f>
        <v>0</v>
      </c>
      <c r="M6841" s="12" t="str">
        <f t="shared" si="1589"/>
        <v/>
      </c>
      <c r="N6841" s="13"/>
    </row>
    <row r="6842" spans="1:14" hidden="1">
      <c r="A6842" s="23">
        <v>205</v>
      </c>
      <c r="B6842" s="272">
        <v>2600</v>
      </c>
      <c r="C6842" s="1849" t="s">
        <v>216</v>
      </c>
      <c r="D6842" s="1850"/>
      <c r="E6842" s="310">
        <f>F6842+G6842+H6842</f>
        <v>0</v>
      </c>
      <c r="F6842" s="1410"/>
      <c r="G6842" s="1411"/>
      <c r="H6842" s="1412"/>
      <c r="I6842" s="1410"/>
      <c r="J6842" s="1411"/>
      <c r="K6842" s="1412"/>
      <c r="L6842" s="310">
        <f>I6842+J6842+K6842</f>
        <v>0</v>
      </c>
      <c r="M6842" s="12" t="str">
        <f t="shared" si="1589"/>
        <v/>
      </c>
      <c r="N6842" s="13"/>
    </row>
    <row r="6843" spans="1:14" hidden="1">
      <c r="A6843" s="23">
        <v>210</v>
      </c>
      <c r="B6843" s="272">
        <v>2700</v>
      </c>
      <c r="C6843" s="1849" t="s">
        <v>217</v>
      </c>
      <c r="D6843" s="1850"/>
      <c r="E6843" s="310">
        <f>F6843+G6843+H6843</f>
        <v>0</v>
      </c>
      <c r="F6843" s="1410"/>
      <c r="G6843" s="1411"/>
      <c r="H6843" s="1412"/>
      <c r="I6843" s="1410"/>
      <c r="J6843" s="1411"/>
      <c r="K6843" s="1412"/>
      <c r="L6843" s="310">
        <f>I6843+J6843+K6843</f>
        <v>0</v>
      </c>
      <c r="M6843" s="12" t="str">
        <f t="shared" si="1589"/>
        <v/>
      </c>
      <c r="N6843" s="13"/>
    </row>
    <row r="6844" spans="1:14" ht="36" hidden="1" customHeight="1">
      <c r="A6844" s="23">
        <v>215</v>
      </c>
      <c r="B6844" s="272">
        <v>2800</v>
      </c>
      <c r="C6844" s="1849" t="s">
        <v>1643</v>
      </c>
      <c r="D6844" s="1850"/>
      <c r="E6844" s="310">
        <f t="shared" ref="E6844:L6844" si="1600">SUM(E6845:E6847)</f>
        <v>0</v>
      </c>
      <c r="F6844" s="274">
        <f t="shared" si="1600"/>
        <v>0</v>
      </c>
      <c r="G6844" s="275">
        <f t="shared" si="1600"/>
        <v>0</v>
      </c>
      <c r="H6844" s="276">
        <f>SUM(H6845:H6847)</f>
        <v>0</v>
      </c>
      <c r="I6844" s="274">
        <f t="shared" si="1600"/>
        <v>0</v>
      </c>
      <c r="J6844" s="275">
        <f t="shared" si="1600"/>
        <v>0</v>
      </c>
      <c r="K6844" s="276">
        <f t="shared" si="1600"/>
        <v>0</v>
      </c>
      <c r="L6844" s="310">
        <f t="shared" si="1600"/>
        <v>0</v>
      </c>
      <c r="M6844" s="12" t="str">
        <f t="shared" si="1589"/>
        <v/>
      </c>
      <c r="N6844" s="13"/>
    </row>
    <row r="6845" spans="1:14" hidden="1">
      <c r="A6845" s="22">
        <v>220</v>
      </c>
      <c r="B6845" s="292"/>
      <c r="C6845" s="279">
        <v>2810</v>
      </c>
      <c r="D6845" s="340" t="s">
        <v>2078</v>
      </c>
      <c r="E6845" s="281">
        <f>F6845+G6845+H6845</f>
        <v>0</v>
      </c>
      <c r="F6845" s="152"/>
      <c r="G6845" s="153"/>
      <c r="H6845" s="1406"/>
      <c r="I6845" s="152"/>
      <c r="J6845" s="153"/>
      <c r="K6845" s="1406"/>
      <c r="L6845" s="281">
        <f>I6845+J6845+K6845</f>
        <v>0</v>
      </c>
      <c r="M6845" s="12" t="str">
        <f t="shared" si="1589"/>
        <v/>
      </c>
      <c r="N6845" s="13"/>
    </row>
    <row r="6846" spans="1:14" hidden="1">
      <c r="A6846" s="23">
        <v>225</v>
      </c>
      <c r="B6846" s="341"/>
      <c r="C6846" s="293">
        <v>2820</v>
      </c>
      <c r="D6846" s="342" t="s">
        <v>2079</v>
      </c>
      <c r="E6846" s="295">
        <f>F6846+G6846+H6846</f>
        <v>0</v>
      </c>
      <c r="F6846" s="158"/>
      <c r="G6846" s="159"/>
      <c r="H6846" s="1408"/>
      <c r="I6846" s="158"/>
      <c r="J6846" s="159"/>
      <c r="K6846" s="1408"/>
      <c r="L6846" s="295">
        <f>I6846+J6846+K6846</f>
        <v>0</v>
      </c>
      <c r="M6846" s="12" t="str">
        <f t="shared" si="1589"/>
        <v/>
      </c>
      <c r="N6846" s="13"/>
    </row>
    <row r="6847" spans="1:14" ht="31.5" hidden="1">
      <c r="A6847" s="23">
        <v>230</v>
      </c>
      <c r="B6847" s="292"/>
      <c r="C6847" s="285">
        <v>2890</v>
      </c>
      <c r="D6847" s="343" t="s">
        <v>2080</v>
      </c>
      <c r="E6847" s="287">
        <f>F6847+G6847+H6847</f>
        <v>0</v>
      </c>
      <c r="F6847" s="173"/>
      <c r="G6847" s="174"/>
      <c r="H6847" s="1409"/>
      <c r="I6847" s="173"/>
      <c r="J6847" s="174"/>
      <c r="K6847" s="1409"/>
      <c r="L6847" s="287">
        <f>I6847+J6847+K6847</f>
        <v>0</v>
      </c>
      <c r="M6847" s="12" t="str">
        <f t="shared" si="1589"/>
        <v/>
      </c>
      <c r="N6847" s="13"/>
    </row>
    <row r="6848" spans="1:14" hidden="1">
      <c r="A6848" s="23">
        <v>245</v>
      </c>
      <c r="B6848" s="272">
        <v>2900</v>
      </c>
      <c r="C6848" s="1845" t="s">
        <v>218</v>
      </c>
      <c r="D6848" s="1846"/>
      <c r="E6848" s="310">
        <f>SUM(E6849:E6856)</f>
        <v>0</v>
      </c>
      <c r="F6848" s="274">
        <f>SUM(F6849:F6856)</f>
        <v>0</v>
      </c>
      <c r="G6848" s="274">
        <f t="shared" ref="G6848:L6848" si="1601">SUM(G6849:G6856)</f>
        <v>0</v>
      </c>
      <c r="H6848" s="274">
        <f t="shared" si="1601"/>
        <v>0</v>
      </c>
      <c r="I6848" s="274">
        <f t="shared" si="1601"/>
        <v>0</v>
      </c>
      <c r="J6848" s="274">
        <f t="shared" si="1601"/>
        <v>0</v>
      </c>
      <c r="K6848" s="274">
        <f t="shared" si="1601"/>
        <v>0</v>
      </c>
      <c r="L6848" s="274">
        <f t="shared" si="1601"/>
        <v>0</v>
      </c>
      <c r="M6848" s="12" t="str">
        <f t="shared" si="1589"/>
        <v/>
      </c>
      <c r="N6848" s="13"/>
    </row>
    <row r="6849" spans="1:14" hidden="1">
      <c r="A6849" s="22">
        <v>220</v>
      </c>
      <c r="B6849" s="346"/>
      <c r="C6849" s="279">
        <v>2910</v>
      </c>
      <c r="D6849" s="347" t="s">
        <v>1935</v>
      </c>
      <c r="E6849" s="281">
        <f>F6849+G6849+H6849</f>
        <v>0</v>
      </c>
      <c r="F6849" s="152">
        <v>0</v>
      </c>
      <c r="G6849" s="153"/>
      <c r="H6849" s="1406"/>
      <c r="I6849" s="152">
        <v>0</v>
      </c>
      <c r="J6849" s="153"/>
      <c r="K6849" s="1406"/>
      <c r="L6849" s="281">
        <f>I6849+J6849+K6849</f>
        <v>0</v>
      </c>
      <c r="M6849" s="12" t="str">
        <f t="shared" si="1589"/>
        <v/>
      </c>
      <c r="N6849" s="13"/>
    </row>
    <row r="6850" spans="1:14" hidden="1">
      <c r="A6850" s="23">
        <v>225</v>
      </c>
      <c r="B6850" s="346"/>
      <c r="C6850" s="279">
        <v>2920</v>
      </c>
      <c r="D6850" s="347" t="s">
        <v>219</v>
      </c>
      <c r="E6850" s="281">
        <f t="shared" ref="E6850:E6856" si="1602">F6850+G6850+H6850</f>
        <v>0</v>
      </c>
      <c r="F6850" s="152"/>
      <c r="G6850" s="153"/>
      <c r="H6850" s="1406"/>
      <c r="I6850" s="152"/>
      <c r="J6850" s="153"/>
      <c r="K6850" s="1406"/>
      <c r="L6850" s="281">
        <f t="shared" ref="L6850:L6856" si="1603">I6850+J6850+K6850</f>
        <v>0</v>
      </c>
      <c r="M6850" s="12" t="str">
        <f t="shared" si="1589"/>
        <v/>
      </c>
      <c r="N6850" s="13"/>
    </row>
    <row r="6851" spans="1:14" ht="31.5" hidden="1">
      <c r="A6851" s="23">
        <v>230</v>
      </c>
      <c r="B6851" s="346"/>
      <c r="C6851" s="324">
        <v>2969</v>
      </c>
      <c r="D6851" s="348" t="s">
        <v>220</v>
      </c>
      <c r="E6851" s="326">
        <f t="shared" si="1602"/>
        <v>0</v>
      </c>
      <c r="F6851" s="445"/>
      <c r="G6851" s="446"/>
      <c r="H6851" s="1413"/>
      <c r="I6851" s="445"/>
      <c r="J6851" s="446"/>
      <c r="K6851" s="1413"/>
      <c r="L6851" s="326">
        <f t="shared" si="1603"/>
        <v>0</v>
      </c>
      <c r="M6851" s="12" t="str">
        <f t="shared" si="1589"/>
        <v/>
      </c>
      <c r="N6851" s="13"/>
    </row>
    <row r="6852" spans="1:14" ht="31.5" hidden="1">
      <c r="A6852" s="23">
        <v>235</v>
      </c>
      <c r="B6852" s="346"/>
      <c r="C6852" s="349">
        <v>2970</v>
      </c>
      <c r="D6852" s="350" t="s">
        <v>221</v>
      </c>
      <c r="E6852" s="351">
        <f t="shared" si="1602"/>
        <v>0</v>
      </c>
      <c r="F6852" s="624"/>
      <c r="G6852" s="625"/>
      <c r="H6852" s="1414"/>
      <c r="I6852" s="624"/>
      <c r="J6852" s="625"/>
      <c r="K6852" s="1414"/>
      <c r="L6852" s="351">
        <f t="shared" si="1603"/>
        <v>0</v>
      </c>
      <c r="M6852" s="12" t="str">
        <f t="shared" si="1589"/>
        <v/>
      </c>
      <c r="N6852" s="13"/>
    </row>
    <row r="6853" spans="1:14" hidden="1">
      <c r="A6853" s="23">
        <v>240</v>
      </c>
      <c r="B6853" s="346"/>
      <c r="C6853" s="333">
        <v>2989</v>
      </c>
      <c r="D6853" s="355" t="s">
        <v>222</v>
      </c>
      <c r="E6853" s="335">
        <f t="shared" si="1602"/>
        <v>0</v>
      </c>
      <c r="F6853" s="589"/>
      <c r="G6853" s="590"/>
      <c r="H6853" s="1415"/>
      <c r="I6853" s="589"/>
      <c r="J6853" s="590"/>
      <c r="K6853" s="1415"/>
      <c r="L6853" s="335">
        <f t="shared" si="1603"/>
        <v>0</v>
      </c>
      <c r="M6853" s="12" t="str">
        <f t="shared" si="1589"/>
        <v/>
      </c>
      <c r="N6853" s="13"/>
    </row>
    <row r="6854" spans="1:14" hidden="1">
      <c r="A6854" s="23">
        <v>245</v>
      </c>
      <c r="B6854" s="292"/>
      <c r="C6854" s="318">
        <v>2990</v>
      </c>
      <c r="D6854" s="356" t="s">
        <v>1954</v>
      </c>
      <c r="E6854" s="320">
        <f>F6854+G6854+H6854</f>
        <v>0</v>
      </c>
      <c r="F6854" s="450"/>
      <c r="G6854" s="451"/>
      <c r="H6854" s="1416"/>
      <c r="I6854" s="450"/>
      <c r="J6854" s="451"/>
      <c r="K6854" s="1416"/>
      <c r="L6854" s="320">
        <f>I6854+J6854+K6854</f>
        <v>0</v>
      </c>
      <c r="M6854" s="12" t="str">
        <f t="shared" si="1589"/>
        <v/>
      </c>
      <c r="N6854" s="13"/>
    </row>
    <row r="6855" spans="1:14" hidden="1">
      <c r="A6855" s="22">
        <v>250</v>
      </c>
      <c r="B6855" s="292"/>
      <c r="C6855" s="318">
        <v>2991</v>
      </c>
      <c r="D6855" s="356" t="s">
        <v>223</v>
      </c>
      <c r="E6855" s="320">
        <f t="shared" si="1602"/>
        <v>0</v>
      </c>
      <c r="F6855" s="450"/>
      <c r="G6855" s="451"/>
      <c r="H6855" s="1416"/>
      <c r="I6855" s="450"/>
      <c r="J6855" s="451"/>
      <c r="K6855" s="1416"/>
      <c r="L6855" s="320">
        <f t="shared" si="1603"/>
        <v>0</v>
      </c>
      <c r="M6855" s="12" t="str">
        <f t="shared" si="1589"/>
        <v/>
      </c>
      <c r="N6855" s="13"/>
    </row>
    <row r="6856" spans="1:14" hidden="1">
      <c r="A6856" s="23">
        <v>255</v>
      </c>
      <c r="B6856" s="292"/>
      <c r="C6856" s="285">
        <v>2992</v>
      </c>
      <c r="D6856" s="357" t="s">
        <v>224</v>
      </c>
      <c r="E6856" s="287">
        <f t="shared" si="1602"/>
        <v>0</v>
      </c>
      <c r="F6856" s="173"/>
      <c r="G6856" s="174"/>
      <c r="H6856" s="1409"/>
      <c r="I6856" s="173"/>
      <c r="J6856" s="174"/>
      <c r="K6856" s="1409"/>
      <c r="L6856" s="287">
        <f t="shared" si="1603"/>
        <v>0</v>
      </c>
      <c r="M6856" s="12" t="str">
        <f t="shared" si="1589"/>
        <v/>
      </c>
      <c r="N6856" s="13"/>
    </row>
    <row r="6857" spans="1:14" hidden="1">
      <c r="A6857" s="23">
        <v>265</v>
      </c>
      <c r="B6857" s="272">
        <v>3300</v>
      </c>
      <c r="C6857" s="358" t="s">
        <v>1985</v>
      </c>
      <c r="D6857" s="1759"/>
      <c r="E6857" s="310">
        <f t="shared" ref="E6857:L6857" si="1604">SUM(E6858:E6862)</f>
        <v>0</v>
      </c>
      <c r="F6857" s="274">
        <f t="shared" si="1604"/>
        <v>0</v>
      </c>
      <c r="G6857" s="275">
        <f t="shared" si="1604"/>
        <v>0</v>
      </c>
      <c r="H6857" s="276">
        <f t="shared" si="1604"/>
        <v>0</v>
      </c>
      <c r="I6857" s="274">
        <f t="shared" si="1604"/>
        <v>0</v>
      </c>
      <c r="J6857" s="275">
        <f t="shared" si="1604"/>
        <v>0</v>
      </c>
      <c r="K6857" s="276">
        <f t="shared" si="1604"/>
        <v>0</v>
      </c>
      <c r="L6857" s="310">
        <f t="shared" si="1604"/>
        <v>0</v>
      </c>
      <c r="M6857" s="12" t="str">
        <f t="shared" ref="M6857:M6910" si="1605">(IF($E6857&lt;&gt;0,$M$2,IF($L6857&lt;&gt;0,$M$2,"")))</f>
        <v/>
      </c>
      <c r="N6857" s="13"/>
    </row>
    <row r="6858" spans="1:14" hidden="1">
      <c r="A6858" s="22">
        <v>270</v>
      </c>
      <c r="B6858" s="291"/>
      <c r="C6858" s="279">
        <v>3301</v>
      </c>
      <c r="D6858" s="359" t="s">
        <v>225</v>
      </c>
      <c r="E6858" s="281">
        <f t="shared" ref="E6858:E6865" si="1606">F6858+G6858+H6858</f>
        <v>0</v>
      </c>
      <c r="F6858" s="482">
        <v>0</v>
      </c>
      <c r="G6858" s="483">
        <v>0</v>
      </c>
      <c r="H6858" s="154">
        <v>0</v>
      </c>
      <c r="I6858" s="482">
        <v>0</v>
      </c>
      <c r="J6858" s="483">
        <v>0</v>
      </c>
      <c r="K6858" s="154">
        <v>0</v>
      </c>
      <c r="L6858" s="281">
        <f t="shared" ref="L6858:L6865" si="1607">I6858+J6858+K6858</f>
        <v>0</v>
      </c>
      <c r="M6858" s="12" t="str">
        <f t="shared" si="1605"/>
        <v/>
      </c>
      <c r="N6858" s="13"/>
    </row>
    <row r="6859" spans="1:14" hidden="1">
      <c r="A6859" s="22">
        <v>290</v>
      </c>
      <c r="B6859" s="291"/>
      <c r="C6859" s="293">
        <v>3302</v>
      </c>
      <c r="D6859" s="360" t="s">
        <v>701</v>
      </c>
      <c r="E6859" s="295">
        <f t="shared" si="1606"/>
        <v>0</v>
      </c>
      <c r="F6859" s="484">
        <v>0</v>
      </c>
      <c r="G6859" s="485">
        <v>0</v>
      </c>
      <c r="H6859" s="160">
        <v>0</v>
      </c>
      <c r="I6859" s="484">
        <v>0</v>
      </c>
      <c r="J6859" s="485">
        <v>0</v>
      </c>
      <c r="K6859" s="160">
        <v>0</v>
      </c>
      <c r="L6859" s="295">
        <f t="shared" si="1607"/>
        <v>0</v>
      </c>
      <c r="M6859" s="12" t="str">
        <f t="shared" si="1605"/>
        <v/>
      </c>
      <c r="N6859" s="13"/>
    </row>
    <row r="6860" spans="1:14" hidden="1">
      <c r="A6860" s="39">
        <v>320</v>
      </c>
      <c r="B6860" s="291"/>
      <c r="C6860" s="293">
        <v>3304</v>
      </c>
      <c r="D6860" s="360" t="s">
        <v>226</v>
      </c>
      <c r="E6860" s="295">
        <f t="shared" si="1606"/>
        <v>0</v>
      </c>
      <c r="F6860" s="484">
        <v>0</v>
      </c>
      <c r="G6860" s="485">
        <v>0</v>
      </c>
      <c r="H6860" s="160">
        <v>0</v>
      </c>
      <c r="I6860" s="484">
        <v>0</v>
      </c>
      <c r="J6860" s="485">
        <v>0</v>
      </c>
      <c r="K6860" s="160">
        <v>0</v>
      </c>
      <c r="L6860" s="295">
        <f t="shared" si="1607"/>
        <v>0</v>
      </c>
      <c r="M6860" s="12" t="str">
        <f t="shared" si="1605"/>
        <v/>
      </c>
      <c r="N6860" s="13"/>
    </row>
    <row r="6861" spans="1:14" ht="47.25" hidden="1">
      <c r="A6861" s="22">
        <v>330</v>
      </c>
      <c r="B6861" s="291"/>
      <c r="C6861" s="285">
        <v>3306</v>
      </c>
      <c r="D6861" s="361" t="s">
        <v>2081</v>
      </c>
      <c r="E6861" s="295">
        <f t="shared" si="1606"/>
        <v>0</v>
      </c>
      <c r="F6861" s="484">
        <v>0</v>
      </c>
      <c r="G6861" s="485">
        <v>0</v>
      </c>
      <c r="H6861" s="160">
        <v>0</v>
      </c>
      <c r="I6861" s="484">
        <v>0</v>
      </c>
      <c r="J6861" s="485">
        <v>0</v>
      </c>
      <c r="K6861" s="160">
        <v>0</v>
      </c>
      <c r="L6861" s="295">
        <f t="shared" si="1607"/>
        <v>0</v>
      </c>
      <c r="M6861" s="12" t="str">
        <f t="shared" si="1605"/>
        <v/>
      </c>
      <c r="N6861" s="13"/>
    </row>
    <row r="6862" spans="1:14" hidden="1">
      <c r="A6862" s="23">
        <v>225</v>
      </c>
      <c r="B6862" s="291"/>
      <c r="C6862" s="285">
        <v>3307</v>
      </c>
      <c r="D6862" s="361" t="s">
        <v>1996</v>
      </c>
      <c r="E6862" s="287">
        <f t="shared" si="1606"/>
        <v>0</v>
      </c>
      <c r="F6862" s="486">
        <v>0</v>
      </c>
      <c r="G6862" s="487">
        <v>0</v>
      </c>
      <c r="H6862" s="175">
        <v>0</v>
      </c>
      <c r="I6862" s="486">
        <v>0</v>
      </c>
      <c r="J6862" s="487">
        <v>0</v>
      </c>
      <c r="K6862" s="175">
        <v>0</v>
      </c>
      <c r="L6862" s="287">
        <f t="shared" si="1607"/>
        <v>0</v>
      </c>
      <c r="M6862" s="12" t="str">
        <f t="shared" si="1605"/>
        <v/>
      </c>
      <c r="N6862" s="13"/>
    </row>
    <row r="6863" spans="1:14" hidden="1">
      <c r="A6863" s="23">
        <v>230</v>
      </c>
      <c r="B6863" s="272">
        <v>3900</v>
      </c>
      <c r="C6863" s="1845" t="s">
        <v>227</v>
      </c>
      <c r="D6863" s="1846"/>
      <c r="E6863" s="310">
        <f t="shared" si="1606"/>
        <v>0</v>
      </c>
      <c r="F6863" s="1458">
        <v>0</v>
      </c>
      <c r="G6863" s="1459">
        <v>0</v>
      </c>
      <c r="H6863" s="1460">
        <v>0</v>
      </c>
      <c r="I6863" s="1458">
        <v>0</v>
      </c>
      <c r="J6863" s="1459">
        <v>0</v>
      </c>
      <c r="K6863" s="1460">
        <v>0</v>
      </c>
      <c r="L6863" s="310">
        <f t="shared" si="1607"/>
        <v>0</v>
      </c>
      <c r="M6863" s="12" t="str">
        <f t="shared" si="1605"/>
        <v/>
      </c>
      <c r="N6863" s="13"/>
    </row>
    <row r="6864" spans="1:14" hidden="1">
      <c r="A6864" s="23">
        <v>245</v>
      </c>
      <c r="B6864" s="272">
        <v>4000</v>
      </c>
      <c r="C6864" s="1845" t="s">
        <v>228</v>
      </c>
      <c r="D6864" s="1846"/>
      <c r="E6864" s="310">
        <f t="shared" si="1606"/>
        <v>0</v>
      </c>
      <c r="F6864" s="1410">
        <v>0</v>
      </c>
      <c r="G6864" s="1411">
        <v>0</v>
      </c>
      <c r="H6864" s="1412">
        <v>0</v>
      </c>
      <c r="I6864" s="1410">
        <v>0</v>
      </c>
      <c r="J6864" s="1411">
        <v>0</v>
      </c>
      <c r="K6864" s="1412">
        <v>0</v>
      </c>
      <c r="L6864" s="310">
        <f t="shared" si="1607"/>
        <v>0</v>
      </c>
      <c r="M6864" s="12" t="str">
        <f t="shared" si="1605"/>
        <v/>
      </c>
      <c r="N6864" s="13"/>
    </row>
    <row r="6865" spans="1:14" hidden="1">
      <c r="A6865" s="22">
        <v>350</v>
      </c>
      <c r="B6865" s="272">
        <v>4100</v>
      </c>
      <c r="C6865" s="1845" t="s">
        <v>229</v>
      </c>
      <c r="D6865" s="1846"/>
      <c r="E6865" s="310">
        <f t="shared" si="1606"/>
        <v>0</v>
      </c>
      <c r="F6865" s="1459">
        <v>0</v>
      </c>
      <c r="G6865" s="1459">
        <v>0</v>
      </c>
      <c r="H6865" s="1460">
        <v>0</v>
      </c>
      <c r="I6865" s="1606">
        <v>0</v>
      </c>
      <c r="J6865" s="1459">
        <v>0</v>
      </c>
      <c r="K6865" s="1459">
        <v>0</v>
      </c>
      <c r="L6865" s="310">
        <f t="shared" si="1607"/>
        <v>0</v>
      </c>
      <c r="M6865" s="12" t="str">
        <f t="shared" si="1605"/>
        <v/>
      </c>
      <c r="N6865" s="13"/>
    </row>
    <row r="6866" spans="1:14" hidden="1">
      <c r="A6866" s="23">
        <v>355</v>
      </c>
      <c r="B6866" s="272">
        <v>4200</v>
      </c>
      <c r="C6866" s="1845" t="s">
        <v>230</v>
      </c>
      <c r="D6866" s="1846"/>
      <c r="E6866" s="310">
        <f t="shared" ref="E6866:L6866" si="1608">SUM(E6867:E6872)</f>
        <v>0</v>
      </c>
      <c r="F6866" s="274">
        <f t="shared" si="1608"/>
        <v>0</v>
      </c>
      <c r="G6866" s="275">
        <f t="shared" si="1608"/>
        <v>0</v>
      </c>
      <c r="H6866" s="276">
        <f>SUM(H6867:H6872)</f>
        <v>0</v>
      </c>
      <c r="I6866" s="274">
        <f t="shared" si="1608"/>
        <v>0</v>
      </c>
      <c r="J6866" s="275">
        <f t="shared" si="1608"/>
        <v>0</v>
      </c>
      <c r="K6866" s="276">
        <f t="shared" si="1608"/>
        <v>0</v>
      </c>
      <c r="L6866" s="310">
        <f t="shared" si="1608"/>
        <v>0</v>
      </c>
      <c r="M6866" s="12" t="str">
        <f t="shared" si="1605"/>
        <v/>
      </c>
      <c r="N6866" s="13"/>
    </row>
    <row r="6867" spans="1:14" hidden="1">
      <c r="A6867" s="23">
        <v>355</v>
      </c>
      <c r="B6867" s="362"/>
      <c r="C6867" s="279">
        <v>4201</v>
      </c>
      <c r="D6867" s="280" t="s">
        <v>231</v>
      </c>
      <c r="E6867" s="281">
        <f t="shared" ref="E6867:E6872" si="1609">F6867+G6867+H6867</f>
        <v>0</v>
      </c>
      <c r="F6867" s="152"/>
      <c r="G6867" s="153"/>
      <c r="H6867" s="1406"/>
      <c r="I6867" s="152"/>
      <c r="J6867" s="153"/>
      <c r="K6867" s="1406"/>
      <c r="L6867" s="281">
        <f t="shared" ref="L6867:L6872" si="1610">I6867+J6867+K6867</f>
        <v>0</v>
      </c>
      <c r="M6867" s="12" t="str">
        <f t="shared" si="1605"/>
        <v/>
      </c>
      <c r="N6867" s="13"/>
    </row>
    <row r="6868" spans="1:14" hidden="1">
      <c r="A6868" s="23">
        <v>375</v>
      </c>
      <c r="B6868" s="362"/>
      <c r="C6868" s="293">
        <v>4202</v>
      </c>
      <c r="D6868" s="363" t="s">
        <v>232</v>
      </c>
      <c r="E6868" s="295">
        <f t="shared" si="1609"/>
        <v>0</v>
      </c>
      <c r="F6868" s="158"/>
      <c r="G6868" s="159"/>
      <c r="H6868" s="1408"/>
      <c r="I6868" s="158"/>
      <c r="J6868" s="159"/>
      <c r="K6868" s="1408"/>
      <c r="L6868" s="295">
        <f t="shared" si="1610"/>
        <v>0</v>
      </c>
      <c r="M6868" s="12" t="str">
        <f t="shared" si="1605"/>
        <v/>
      </c>
      <c r="N6868" s="13"/>
    </row>
    <row r="6869" spans="1:14" hidden="1">
      <c r="A6869" s="23">
        <v>380</v>
      </c>
      <c r="B6869" s="362"/>
      <c r="C6869" s="293">
        <v>4214</v>
      </c>
      <c r="D6869" s="363" t="s">
        <v>233</v>
      </c>
      <c r="E6869" s="295">
        <f t="shared" si="1609"/>
        <v>0</v>
      </c>
      <c r="F6869" s="158">
        <v>0</v>
      </c>
      <c r="G6869" s="159">
        <v>0</v>
      </c>
      <c r="H6869" s="1408">
        <v>0</v>
      </c>
      <c r="I6869" s="158">
        <v>0</v>
      </c>
      <c r="J6869" s="159">
        <v>0</v>
      </c>
      <c r="K6869" s="1408">
        <v>0</v>
      </c>
      <c r="L6869" s="295">
        <f t="shared" si="1610"/>
        <v>0</v>
      </c>
      <c r="M6869" s="12" t="str">
        <f t="shared" si="1605"/>
        <v/>
      </c>
      <c r="N6869" s="13"/>
    </row>
    <row r="6870" spans="1:14" hidden="1">
      <c r="A6870" s="23">
        <v>385</v>
      </c>
      <c r="B6870" s="362"/>
      <c r="C6870" s="293">
        <v>4217</v>
      </c>
      <c r="D6870" s="363" t="s">
        <v>234</v>
      </c>
      <c r="E6870" s="295">
        <f t="shared" si="1609"/>
        <v>0</v>
      </c>
      <c r="F6870" s="158"/>
      <c r="G6870" s="159"/>
      <c r="H6870" s="1408"/>
      <c r="I6870" s="158"/>
      <c r="J6870" s="159"/>
      <c r="K6870" s="1408"/>
      <c r="L6870" s="295">
        <f t="shared" si="1610"/>
        <v>0</v>
      </c>
      <c r="M6870" s="12" t="str">
        <f t="shared" si="1605"/>
        <v/>
      </c>
      <c r="N6870" s="13"/>
    </row>
    <row r="6871" spans="1:14" hidden="1">
      <c r="A6871" s="23">
        <v>390</v>
      </c>
      <c r="B6871" s="362"/>
      <c r="C6871" s="293">
        <v>4218</v>
      </c>
      <c r="D6871" s="294" t="s">
        <v>235</v>
      </c>
      <c r="E6871" s="295">
        <f t="shared" si="1609"/>
        <v>0</v>
      </c>
      <c r="F6871" s="158"/>
      <c r="G6871" s="159"/>
      <c r="H6871" s="1408"/>
      <c r="I6871" s="158"/>
      <c r="J6871" s="159"/>
      <c r="K6871" s="1408"/>
      <c r="L6871" s="295">
        <f t="shared" si="1610"/>
        <v>0</v>
      </c>
      <c r="M6871" s="12" t="str">
        <f t="shared" si="1605"/>
        <v/>
      </c>
      <c r="N6871" s="13"/>
    </row>
    <row r="6872" spans="1:14" hidden="1">
      <c r="A6872" s="23">
        <v>390</v>
      </c>
      <c r="B6872" s="362"/>
      <c r="C6872" s="285">
        <v>4219</v>
      </c>
      <c r="D6872" s="343" t="s">
        <v>236</v>
      </c>
      <c r="E6872" s="287">
        <f t="shared" si="1609"/>
        <v>0</v>
      </c>
      <c r="F6872" s="173">
        <v>0</v>
      </c>
      <c r="G6872" s="174">
        <v>0</v>
      </c>
      <c r="H6872" s="1409">
        <v>0</v>
      </c>
      <c r="I6872" s="173">
        <v>0</v>
      </c>
      <c r="J6872" s="174">
        <v>0</v>
      </c>
      <c r="K6872" s="1409">
        <v>0</v>
      </c>
      <c r="L6872" s="287">
        <f t="shared" si="1610"/>
        <v>0</v>
      </c>
      <c r="M6872" s="12" t="str">
        <f t="shared" si="1605"/>
        <v/>
      </c>
      <c r="N6872" s="13"/>
    </row>
    <row r="6873" spans="1:14" hidden="1">
      <c r="A6873" s="23">
        <v>395</v>
      </c>
      <c r="B6873" s="272">
        <v>4300</v>
      </c>
      <c r="C6873" s="1845" t="s">
        <v>1644</v>
      </c>
      <c r="D6873" s="1846"/>
      <c r="E6873" s="310">
        <f t="shared" ref="E6873:L6873" si="1611">SUM(E6874:E6876)</f>
        <v>0</v>
      </c>
      <c r="F6873" s="274">
        <f t="shared" si="1611"/>
        <v>0</v>
      </c>
      <c r="G6873" s="275">
        <f t="shared" si="1611"/>
        <v>0</v>
      </c>
      <c r="H6873" s="276">
        <f>SUM(H6874:H6876)</f>
        <v>0</v>
      </c>
      <c r="I6873" s="274">
        <f t="shared" si="1611"/>
        <v>0</v>
      </c>
      <c r="J6873" s="275">
        <f t="shared" si="1611"/>
        <v>0</v>
      </c>
      <c r="K6873" s="276">
        <f t="shared" si="1611"/>
        <v>0</v>
      </c>
      <c r="L6873" s="310">
        <f t="shared" si="1611"/>
        <v>0</v>
      </c>
      <c r="M6873" s="12" t="str">
        <f t="shared" si="1605"/>
        <v/>
      </c>
      <c r="N6873" s="13"/>
    </row>
    <row r="6874" spans="1:14" hidden="1">
      <c r="A6874" s="18">
        <v>397</v>
      </c>
      <c r="B6874" s="362"/>
      <c r="C6874" s="279">
        <v>4301</v>
      </c>
      <c r="D6874" s="311" t="s">
        <v>237</v>
      </c>
      <c r="E6874" s="281">
        <f t="shared" ref="E6874:E6879" si="1612">F6874+G6874+H6874</f>
        <v>0</v>
      </c>
      <c r="F6874" s="152">
        <v>0</v>
      </c>
      <c r="G6874" s="153">
        <v>0</v>
      </c>
      <c r="H6874" s="1406">
        <v>0</v>
      </c>
      <c r="I6874" s="152">
        <v>0</v>
      </c>
      <c r="J6874" s="153">
        <v>0</v>
      </c>
      <c r="K6874" s="1406">
        <v>0</v>
      </c>
      <c r="L6874" s="281">
        <f t="shared" ref="L6874:L6879" si="1613">I6874+J6874+K6874</f>
        <v>0</v>
      </c>
      <c r="M6874" s="12" t="str">
        <f t="shared" si="1605"/>
        <v/>
      </c>
      <c r="N6874" s="13"/>
    </row>
    <row r="6875" spans="1:14" hidden="1">
      <c r="A6875" s="14">
        <v>398</v>
      </c>
      <c r="B6875" s="362"/>
      <c r="C6875" s="293">
        <v>4302</v>
      </c>
      <c r="D6875" s="363" t="s">
        <v>238</v>
      </c>
      <c r="E6875" s="295">
        <f t="shared" si="1612"/>
        <v>0</v>
      </c>
      <c r="F6875" s="158"/>
      <c r="G6875" s="159"/>
      <c r="H6875" s="1408"/>
      <c r="I6875" s="158"/>
      <c r="J6875" s="159"/>
      <c r="K6875" s="1408"/>
      <c r="L6875" s="295">
        <f t="shared" si="1613"/>
        <v>0</v>
      </c>
      <c r="M6875" s="12" t="str">
        <f t="shared" si="1605"/>
        <v/>
      </c>
      <c r="N6875" s="13"/>
    </row>
    <row r="6876" spans="1:14" hidden="1">
      <c r="A6876" s="14">
        <v>399</v>
      </c>
      <c r="B6876" s="362"/>
      <c r="C6876" s="285">
        <v>4309</v>
      </c>
      <c r="D6876" s="301" t="s">
        <v>239</v>
      </c>
      <c r="E6876" s="287">
        <f t="shared" si="1612"/>
        <v>0</v>
      </c>
      <c r="F6876" s="173"/>
      <c r="G6876" s="174"/>
      <c r="H6876" s="1409"/>
      <c r="I6876" s="173"/>
      <c r="J6876" s="174"/>
      <c r="K6876" s="1409"/>
      <c r="L6876" s="287">
        <f t="shared" si="1613"/>
        <v>0</v>
      </c>
      <c r="M6876" s="12" t="str">
        <f t="shared" si="1605"/>
        <v/>
      </c>
      <c r="N6876" s="13"/>
    </row>
    <row r="6877" spans="1:14" hidden="1">
      <c r="A6877" s="14">
        <v>400</v>
      </c>
      <c r="B6877" s="272">
        <v>4400</v>
      </c>
      <c r="C6877" s="1845" t="s">
        <v>1641</v>
      </c>
      <c r="D6877" s="1846"/>
      <c r="E6877" s="310">
        <f t="shared" si="1612"/>
        <v>0</v>
      </c>
      <c r="F6877" s="1410">
        <v>0</v>
      </c>
      <c r="G6877" s="1411">
        <v>0</v>
      </c>
      <c r="H6877" s="1412">
        <v>0</v>
      </c>
      <c r="I6877" s="1410">
        <v>0</v>
      </c>
      <c r="J6877" s="1411">
        <v>0</v>
      </c>
      <c r="K6877" s="1412">
        <v>0</v>
      </c>
      <c r="L6877" s="310">
        <f t="shared" si="1613"/>
        <v>0</v>
      </c>
      <c r="M6877" s="12" t="str">
        <f t="shared" si="1605"/>
        <v/>
      </c>
      <c r="N6877" s="13"/>
    </row>
    <row r="6878" spans="1:14" hidden="1">
      <c r="A6878" s="14">
        <v>401</v>
      </c>
      <c r="B6878" s="272">
        <v>4500</v>
      </c>
      <c r="C6878" s="1845" t="s">
        <v>1642</v>
      </c>
      <c r="D6878" s="1846"/>
      <c r="E6878" s="310">
        <f t="shared" si="1612"/>
        <v>0</v>
      </c>
      <c r="F6878" s="1410">
        <v>0</v>
      </c>
      <c r="G6878" s="1411">
        <v>0</v>
      </c>
      <c r="H6878" s="1412">
        <v>0</v>
      </c>
      <c r="I6878" s="1410">
        <v>0</v>
      </c>
      <c r="J6878" s="1411">
        <v>0</v>
      </c>
      <c r="K6878" s="1412">
        <v>0</v>
      </c>
      <c r="L6878" s="310">
        <f t="shared" si="1613"/>
        <v>0</v>
      </c>
      <c r="M6878" s="12" t="str">
        <f t="shared" si="1605"/>
        <v/>
      </c>
      <c r="N6878" s="13"/>
    </row>
    <row r="6879" spans="1:14" hidden="1">
      <c r="A6879" s="40">
        <v>404</v>
      </c>
      <c r="B6879" s="272">
        <v>4600</v>
      </c>
      <c r="C6879" s="1849" t="s">
        <v>240</v>
      </c>
      <c r="D6879" s="1850"/>
      <c r="E6879" s="310">
        <f t="shared" si="1612"/>
        <v>0</v>
      </c>
      <c r="F6879" s="1410">
        <v>0</v>
      </c>
      <c r="G6879" s="1411">
        <v>0</v>
      </c>
      <c r="H6879" s="1412">
        <v>0</v>
      </c>
      <c r="I6879" s="1410">
        <v>0</v>
      </c>
      <c r="J6879" s="1411">
        <v>0</v>
      </c>
      <c r="K6879" s="1412">
        <v>0</v>
      </c>
      <c r="L6879" s="310">
        <f t="shared" si="1613"/>
        <v>0</v>
      </c>
      <c r="M6879" s="12" t="str">
        <f t="shared" si="1605"/>
        <v/>
      </c>
      <c r="N6879" s="13"/>
    </row>
    <row r="6880" spans="1:14" hidden="1">
      <c r="A6880" s="40">
        <v>404</v>
      </c>
      <c r="B6880" s="272">
        <v>4900</v>
      </c>
      <c r="C6880" s="1845" t="s">
        <v>266</v>
      </c>
      <c r="D6880" s="1846"/>
      <c r="E6880" s="310">
        <f t="shared" ref="E6880:L6880" si="1614">+E6881+E6882</f>
        <v>0</v>
      </c>
      <c r="F6880" s="274">
        <f t="shared" si="1614"/>
        <v>0</v>
      </c>
      <c r="G6880" s="275">
        <f t="shared" si="1614"/>
        <v>0</v>
      </c>
      <c r="H6880" s="276">
        <f>+H6881+H6882</f>
        <v>0</v>
      </c>
      <c r="I6880" s="274">
        <f t="shared" si="1614"/>
        <v>0</v>
      </c>
      <c r="J6880" s="275">
        <f t="shared" si="1614"/>
        <v>0</v>
      </c>
      <c r="K6880" s="276">
        <f t="shared" si="1614"/>
        <v>0</v>
      </c>
      <c r="L6880" s="310">
        <f t="shared" si="1614"/>
        <v>0</v>
      </c>
      <c r="M6880" s="12" t="str">
        <f t="shared" si="1605"/>
        <v/>
      </c>
      <c r="N6880" s="13"/>
    </row>
    <row r="6881" spans="1:14" hidden="1">
      <c r="A6881" s="22">
        <v>440</v>
      </c>
      <c r="B6881" s="362"/>
      <c r="C6881" s="279">
        <v>4901</v>
      </c>
      <c r="D6881" s="364" t="s">
        <v>267</v>
      </c>
      <c r="E6881" s="281">
        <f>F6881+G6881+H6881</f>
        <v>0</v>
      </c>
      <c r="F6881" s="152"/>
      <c r="G6881" s="153"/>
      <c r="H6881" s="1406"/>
      <c r="I6881" s="152"/>
      <c r="J6881" s="153"/>
      <c r="K6881" s="1406"/>
      <c r="L6881" s="281">
        <f>I6881+J6881+K6881</f>
        <v>0</v>
      </c>
      <c r="M6881" s="12" t="str">
        <f t="shared" si="1605"/>
        <v/>
      </c>
      <c r="N6881" s="13"/>
    </row>
    <row r="6882" spans="1:14" hidden="1">
      <c r="A6882" s="22">
        <v>450</v>
      </c>
      <c r="B6882" s="362"/>
      <c r="C6882" s="285">
        <v>4902</v>
      </c>
      <c r="D6882" s="301" t="s">
        <v>268</v>
      </c>
      <c r="E6882" s="287">
        <f>F6882+G6882+H6882</f>
        <v>0</v>
      </c>
      <c r="F6882" s="173"/>
      <c r="G6882" s="174"/>
      <c r="H6882" s="1409"/>
      <c r="I6882" s="173"/>
      <c r="J6882" s="174"/>
      <c r="K6882" s="1409"/>
      <c r="L6882" s="287">
        <f>I6882+J6882+K6882</f>
        <v>0</v>
      </c>
      <c r="M6882" s="12" t="str">
        <f t="shared" si="1605"/>
        <v/>
      </c>
      <c r="N6882" s="13"/>
    </row>
    <row r="6883" spans="1:14" hidden="1">
      <c r="A6883" s="22">
        <v>495</v>
      </c>
      <c r="B6883" s="365">
        <v>5100</v>
      </c>
      <c r="C6883" s="1843" t="s">
        <v>241</v>
      </c>
      <c r="D6883" s="1844"/>
      <c r="E6883" s="310">
        <f>F6883+G6883+H6883</f>
        <v>0</v>
      </c>
      <c r="F6883" s="1410">
        <v>0</v>
      </c>
      <c r="G6883" s="1411">
        <v>0</v>
      </c>
      <c r="H6883" s="1412">
        <v>0</v>
      </c>
      <c r="I6883" s="1410">
        <v>0</v>
      </c>
      <c r="J6883" s="1411">
        <v>0</v>
      </c>
      <c r="K6883" s="1412">
        <v>0</v>
      </c>
      <c r="L6883" s="310">
        <f>I6883+J6883+K6883</f>
        <v>0</v>
      </c>
      <c r="M6883" s="12" t="str">
        <f t="shared" si="1605"/>
        <v/>
      </c>
      <c r="N6883" s="13"/>
    </row>
    <row r="6884" spans="1:14" hidden="1">
      <c r="A6884" s="23">
        <v>500</v>
      </c>
      <c r="B6884" s="365">
        <v>5200</v>
      </c>
      <c r="C6884" s="1843" t="s">
        <v>242</v>
      </c>
      <c r="D6884" s="1844"/>
      <c r="E6884" s="310">
        <f t="shared" ref="E6884:L6884" si="1615">SUM(E6885:E6891)</f>
        <v>0</v>
      </c>
      <c r="F6884" s="274">
        <f t="shared" si="1615"/>
        <v>0</v>
      </c>
      <c r="G6884" s="275">
        <f t="shared" si="1615"/>
        <v>0</v>
      </c>
      <c r="H6884" s="276">
        <f>SUM(H6885:H6891)</f>
        <v>0</v>
      </c>
      <c r="I6884" s="274">
        <f t="shared" si="1615"/>
        <v>0</v>
      </c>
      <c r="J6884" s="275">
        <f t="shared" si="1615"/>
        <v>0</v>
      </c>
      <c r="K6884" s="276">
        <f t="shared" si="1615"/>
        <v>0</v>
      </c>
      <c r="L6884" s="310">
        <f t="shared" si="1615"/>
        <v>0</v>
      </c>
      <c r="M6884" s="12" t="str">
        <f t="shared" si="1605"/>
        <v/>
      </c>
      <c r="N6884" s="13"/>
    </row>
    <row r="6885" spans="1:14" hidden="1">
      <c r="A6885" s="23">
        <v>505</v>
      </c>
      <c r="B6885" s="366"/>
      <c r="C6885" s="367">
        <v>5201</v>
      </c>
      <c r="D6885" s="368" t="s">
        <v>243</v>
      </c>
      <c r="E6885" s="281">
        <f t="shared" ref="E6885:E6891" si="1616">F6885+G6885+H6885</f>
        <v>0</v>
      </c>
      <c r="F6885" s="152">
        <v>0</v>
      </c>
      <c r="G6885" s="153">
        <v>0</v>
      </c>
      <c r="H6885" s="1406">
        <v>0</v>
      </c>
      <c r="I6885" s="152">
        <v>0</v>
      </c>
      <c r="J6885" s="153">
        <v>0</v>
      </c>
      <c r="K6885" s="1406">
        <v>0</v>
      </c>
      <c r="L6885" s="281">
        <f t="shared" ref="L6885:L6891" si="1617">I6885+J6885+K6885</f>
        <v>0</v>
      </c>
      <c r="M6885" s="12" t="str">
        <f t="shared" si="1605"/>
        <v/>
      </c>
      <c r="N6885" s="13"/>
    </row>
    <row r="6886" spans="1:14" hidden="1">
      <c r="A6886" s="23">
        <v>510</v>
      </c>
      <c r="B6886" s="366"/>
      <c r="C6886" s="369">
        <v>5202</v>
      </c>
      <c r="D6886" s="370" t="s">
        <v>244</v>
      </c>
      <c r="E6886" s="295">
        <f t="shared" si="1616"/>
        <v>0</v>
      </c>
      <c r="F6886" s="158">
        <v>0</v>
      </c>
      <c r="G6886" s="159">
        <v>0</v>
      </c>
      <c r="H6886" s="1408">
        <v>0</v>
      </c>
      <c r="I6886" s="158">
        <v>0</v>
      </c>
      <c r="J6886" s="159">
        <v>0</v>
      </c>
      <c r="K6886" s="1408">
        <v>0</v>
      </c>
      <c r="L6886" s="295">
        <f t="shared" si="1617"/>
        <v>0</v>
      </c>
      <c r="M6886" s="12" t="str">
        <f t="shared" si="1605"/>
        <v/>
      </c>
      <c r="N6886" s="13"/>
    </row>
    <row r="6887" spans="1:14" hidden="1">
      <c r="A6887" s="23">
        <v>515</v>
      </c>
      <c r="B6887" s="366"/>
      <c r="C6887" s="369">
        <v>5203</v>
      </c>
      <c r="D6887" s="370" t="s">
        <v>608</v>
      </c>
      <c r="E6887" s="295">
        <f t="shared" si="1616"/>
        <v>0</v>
      </c>
      <c r="F6887" s="158">
        <v>0</v>
      </c>
      <c r="G6887" s="159">
        <v>0</v>
      </c>
      <c r="H6887" s="1408">
        <v>0</v>
      </c>
      <c r="I6887" s="158">
        <v>0</v>
      </c>
      <c r="J6887" s="159">
        <v>0</v>
      </c>
      <c r="K6887" s="1408">
        <v>0</v>
      </c>
      <c r="L6887" s="295">
        <f t="shared" si="1617"/>
        <v>0</v>
      </c>
      <c r="M6887" s="12" t="str">
        <f t="shared" si="1605"/>
        <v/>
      </c>
      <c r="N6887" s="13"/>
    </row>
    <row r="6888" spans="1:14" hidden="1">
      <c r="A6888" s="23">
        <v>520</v>
      </c>
      <c r="B6888" s="366"/>
      <c r="C6888" s="369">
        <v>5204</v>
      </c>
      <c r="D6888" s="370" t="s">
        <v>609</v>
      </c>
      <c r="E6888" s="295">
        <f t="shared" si="1616"/>
        <v>0</v>
      </c>
      <c r="F6888" s="158">
        <v>0</v>
      </c>
      <c r="G6888" s="159">
        <v>0</v>
      </c>
      <c r="H6888" s="1408">
        <v>0</v>
      </c>
      <c r="I6888" s="158">
        <v>0</v>
      </c>
      <c r="J6888" s="159">
        <v>0</v>
      </c>
      <c r="K6888" s="1408">
        <v>0</v>
      </c>
      <c r="L6888" s="295">
        <f t="shared" si="1617"/>
        <v>0</v>
      </c>
      <c r="M6888" s="12" t="str">
        <f t="shared" si="1605"/>
        <v/>
      </c>
      <c r="N6888" s="13"/>
    </row>
    <row r="6889" spans="1:14" hidden="1">
      <c r="A6889" s="23">
        <v>525</v>
      </c>
      <c r="B6889" s="366"/>
      <c r="C6889" s="369">
        <v>5205</v>
      </c>
      <c r="D6889" s="370" t="s">
        <v>610</v>
      </c>
      <c r="E6889" s="295">
        <f t="shared" si="1616"/>
        <v>0</v>
      </c>
      <c r="F6889" s="158">
        <v>0</v>
      </c>
      <c r="G6889" s="159">
        <v>0</v>
      </c>
      <c r="H6889" s="1408">
        <v>0</v>
      </c>
      <c r="I6889" s="158">
        <v>0</v>
      </c>
      <c r="J6889" s="159">
        <v>0</v>
      </c>
      <c r="K6889" s="1408">
        <v>0</v>
      </c>
      <c r="L6889" s="295">
        <f t="shared" si="1617"/>
        <v>0</v>
      </c>
      <c r="M6889" s="12" t="str">
        <f t="shared" si="1605"/>
        <v/>
      </c>
      <c r="N6889" s="13"/>
    </row>
    <row r="6890" spans="1:14" hidden="1">
      <c r="A6890" s="22">
        <v>635</v>
      </c>
      <c r="B6890" s="366"/>
      <c r="C6890" s="369">
        <v>5206</v>
      </c>
      <c r="D6890" s="370" t="s">
        <v>611</v>
      </c>
      <c r="E6890" s="295">
        <f t="shared" si="1616"/>
        <v>0</v>
      </c>
      <c r="F6890" s="158">
        <v>0</v>
      </c>
      <c r="G6890" s="159">
        <v>0</v>
      </c>
      <c r="H6890" s="1408">
        <v>0</v>
      </c>
      <c r="I6890" s="158">
        <v>0</v>
      </c>
      <c r="J6890" s="159">
        <v>0</v>
      </c>
      <c r="K6890" s="1408">
        <v>0</v>
      </c>
      <c r="L6890" s="295">
        <f t="shared" si="1617"/>
        <v>0</v>
      </c>
      <c r="M6890" s="12" t="str">
        <f t="shared" si="1605"/>
        <v/>
      </c>
      <c r="N6890" s="13"/>
    </row>
    <row r="6891" spans="1:14" hidden="1">
      <c r="A6891" s="23">
        <v>640</v>
      </c>
      <c r="B6891" s="366"/>
      <c r="C6891" s="371">
        <v>5219</v>
      </c>
      <c r="D6891" s="372" t="s">
        <v>612</v>
      </c>
      <c r="E6891" s="287">
        <f t="shared" si="1616"/>
        <v>0</v>
      </c>
      <c r="F6891" s="173">
        <v>0</v>
      </c>
      <c r="G6891" s="174">
        <v>0</v>
      </c>
      <c r="H6891" s="1409">
        <v>0</v>
      </c>
      <c r="I6891" s="173">
        <v>0</v>
      </c>
      <c r="J6891" s="174">
        <v>0</v>
      </c>
      <c r="K6891" s="1409">
        <v>0</v>
      </c>
      <c r="L6891" s="287">
        <f t="shared" si="1617"/>
        <v>0</v>
      </c>
      <c r="M6891" s="12" t="str">
        <f t="shared" si="1605"/>
        <v/>
      </c>
      <c r="N6891" s="13"/>
    </row>
    <row r="6892" spans="1:14" hidden="1">
      <c r="A6892" s="23">
        <v>645</v>
      </c>
      <c r="B6892" s="365">
        <v>5300</v>
      </c>
      <c r="C6892" s="1843" t="s">
        <v>613</v>
      </c>
      <c r="D6892" s="1844"/>
      <c r="E6892" s="310">
        <f t="shared" ref="E6892:L6892" si="1618">SUM(E6893:E6894)</f>
        <v>0</v>
      </c>
      <c r="F6892" s="274">
        <f t="shared" si="1618"/>
        <v>0</v>
      </c>
      <c r="G6892" s="275">
        <f t="shared" si="1618"/>
        <v>0</v>
      </c>
      <c r="H6892" s="276">
        <f>SUM(H6893:H6894)</f>
        <v>0</v>
      </c>
      <c r="I6892" s="274">
        <f t="shared" si="1618"/>
        <v>0</v>
      </c>
      <c r="J6892" s="275">
        <f t="shared" si="1618"/>
        <v>0</v>
      </c>
      <c r="K6892" s="276">
        <f t="shared" si="1618"/>
        <v>0</v>
      </c>
      <c r="L6892" s="310">
        <f t="shared" si="1618"/>
        <v>0</v>
      </c>
      <c r="M6892" s="12" t="str">
        <f t="shared" si="1605"/>
        <v/>
      </c>
      <c r="N6892" s="13"/>
    </row>
    <row r="6893" spans="1:14" hidden="1">
      <c r="A6893" s="23">
        <v>650</v>
      </c>
      <c r="B6893" s="366"/>
      <c r="C6893" s="367">
        <v>5301</v>
      </c>
      <c r="D6893" s="368" t="s">
        <v>300</v>
      </c>
      <c r="E6893" s="281">
        <f>F6893+G6893+H6893</f>
        <v>0</v>
      </c>
      <c r="F6893" s="152">
        <v>0</v>
      </c>
      <c r="G6893" s="153">
        <v>0</v>
      </c>
      <c r="H6893" s="1406">
        <v>0</v>
      </c>
      <c r="I6893" s="152">
        <v>0</v>
      </c>
      <c r="J6893" s="153">
        <v>0</v>
      </c>
      <c r="K6893" s="1406">
        <v>0</v>
      </c>
      <c r="L6893" s="281">
        <f>I6893+J6893+K6893</f>
        <v>0</v>
      </c>
      <c r="M6893" s="12" t="str">
        <f t="shared" si="1605"/>
        <v/>
      </c>
      <c r="N6893" s="13"/>
    </row>
    <row r="6894" spans="1:14" hidden="1">
      <c r="A6894" s="22">
        <v>655</v>
      </c>
      <c r="B6894" s="366"/>
      <c r="C6894" s="371">
        <v>5309</v>
      </c>
      <c r="D6894" s="372" t="s">
        <v>614</v>
      </c>
      <c r="E6894" s="287">
        <f>F6894+G6894+H6894</f>
        <v>0</v>
      </c>
      <c r="F6894" s="173">
        <v>0</v>
      </c>
      <c r="G6894" s="174">
        <v>0</v>
      </c>
      <c r="H6894" s="1409">
        <v>0</v>
      </c>
      <c r="I6894" s="173">
        <v>0</v>
      </c>
      <c r="J6894" s="174">
        <v>0</v>
      </c>
      <c r="K6894" s="1409">
        <v>0</v>
      </c>
      <c r="L6894" s="287">
        <f>I6894+J6894+K6894</f>
        <v>0</v>
      </c>
      <c r="M6894" s="12" t="str">
        <f t="shared" si="1605"/>
        <v/>
      </c>
      <c r="N6894" s="13"/>
    </row>
    <row r="6895" spans="1:14" hidden="1">
      <c r="A6895" s="22">
        <v>665</v>
      </c>
      <c r="B6895" s="365">
        <v>5400</v>
      </c>
      <c r="C6895" s="1843" t="s">
        <v>671</v>
      </c>
      <c r="D6895" s="1844"/>
      <c r="E6895" s="310">
        <f>F6895+G6895+H6895</f>
        <v>0</v>
      </c>
      <c r="F6895" s="1410"/>
      <c r="G6895" s="1411">
        <v>0</v>
      </c>
      <c r="H6895" s="1412">
        <v>0</v>
      </c>
      <c r="I6895" s="1410">
        <v>0</v>
      </c>
      <c r="J6895" s="1411"/>
      <c r="K6895" s="1412">
        <v>0</v>
      </c>
      <c r="L6895" s="310">
        <f>I6895+J6895+K6895</f>
        <v>0</v>
      </c>
      <c r="M6895" s="12" t="str">
        <f t="shared" si="1605"/>
        <v/>
      </c>
      <c r="N6895" s="13"/>
    </row>
    <row r="6896" spans="1:14" hidden="1">
      <c r="A6896" s="22">
        <v>675</v>
      </c>
      <c r="B6896" s="272">
        <v>5500</v>
      </c>
      <c r="C6896" s="1845" t="s">
        <v>672</v>
      </c>
      <c r="D6896" s="1846"/>
      <c r="E6896" s="310">
        <f t="shared" ref="E6896:L6896" si="1619">SUM(E6897:E6900)</f>
        <v>0</v>
      </c>
      <c r="F6896" s="274">
        <f t="shared" si="1619"/>
        <v>0</v>
      </c>
      <c r="G6896" s="275">
        <f t="shared" si="1619"/>
        <v>0</v>
      </c>
      <c r="H6896" s="276">
        <f>SUM(H6897:H6900)</f>
        <v>0</v>
      </c>
      <c r="I6896" s="274">
        <f t="shared" si="1619"/>
        <v>0</v>
      </c>
      <c r="J6896" s="275">
        <f t="shared" si="1619"/>
        <v>0</v>
      </c>
      <c r="K6896" s="276">
        <f t="shared" si="1619"/>
        <v>0</v>
      </c>
      <c r="L6896" s="310">
        <f t="shared" si="1619"/>
        <v>0</v>
      </c>
      <c r="M6896" s="12" t="str">
        <f t="shared" si="1605"/>
        <v/>
      </c>
      <c r="N6896" s="13"/>
    </row>
    <row r="6897" spans="1:14" hidden="1">
      <c r="A6897" s="22">
        <v>685</v>
      </c>
      <c r="B6897" s="362"/>
      <c r="C6897" s="279">
        <v>5501</v>
      </c>
      <c r="D6897" s="311" t="s">
        <v>673</v>
      </c>
      <c r="E6897" s="281">
        <f>F6897+G6897+H6897</f>
        <v>0</v>
      </c>
      <c r="F6897" s="152"/>
      <c r="G6897" s="153"/>
      <c r="H6897" s="1406"/>
      <c r="I6897" s="152"/>
      <c r="J6897" s="153"/>
      <c r="K6897" s="1406"/>
      <c r="L6897" s="281">
        <f>I6897+J6897+K6897</f>
        <v>0</v>
      </c>
      <c r="M6897" s="12" t="str">
        <f t="shared" si="1605"/>
        <v/>
      </c>
      <c r="N6897" s="13"/>
    </row>
    <row r="6898" spans="1:14" hidden="1">
      <c r="A6898" s="23">
        <v>690</v>
      </c>
      <c r="B6898" s="362"/>
      <c r="C6898" s="293">
        <v>5502</v>
      </c>
      <c r="D6898" s="294" t="s">
        <v>674</v>
      </c>
      <c r="E6898" s="295">
        <f>F6898+G6898+H6898</f>
        <v>0</v>
      </c>
      <c r="F6898" s="158"/>
      <c r="G6898" s="159"/>
      <c r="H6898" s="1408"/>
      <c r="I6898" s="158"/>
      <c r="J6898" s="159"/>
      <c r="K6898" s="1408"/>
      <c r="L6898" s="295">
        <f>I6898+J6898+K6898</f>
        <v>0</v>
      </c>
      <c r="M6898" s="12" t="str">
        <f t="shared" si="1605"/>
        <v/>
      </c>
      <c r="N6898" s="13"/>
    </row>
    <row r="6899" spans="1:14" hidden="1">
      <c r="A6899" s="23">
        <v>695</v>
      </c>
      <c r="B6899" s="362"/>
      <c r="C6899" s="293">
        <v>5503</v>
      </c>
      <c r="D6899" s="363" t="s">
        <v>675</v>
      </c>
      <c r="E6899" s="295">
        <f>F6899+G6899+H6899</f>
        <v>0</v>
      </c>
      <c r="F6899" s="158"/>
      <c r="G6899" s="159"/>
      <c r="H6899" s="1408"/>
      <c r="I6899" s="158"/>
      <c r="J6899" s="159"/>
      <c r="K6899" s="1408"/>
      <c r="L6899" s="295">
        <f>I6899+J6899+K6899</f>
        <v>0</v>
      </c>
      <c r="M6899" s="12" t="str">
        <f t="shared" si="1605"/>
        <v/>
      </c>
      <c r="N6899" s="13"/>
    </row>
    <row r="6900" spans="1:14" hidden="1">
      <c r="A6900" s="22">
        <v>700</v>
      </c>
      <c r="B6900" s="362"/>
      <c r="C6900" s="285">
        <v>5504</v>
      </c>
      <c r="D6900" s="339" t="s">
        <v>676</v>
      </c>
      <c r="E6900" s="287">
        <f>F6900+G6900+H6900</f>
        <v>0</v>
      </c>
      <c r="F6900" s="173"/>
      <c r="G6900" s="174"/>
      <c r="H6900" s="1409"/>
      <c r="I6900" s="173"/>
      <c r="J6900" s="174"/>
      <c r="K6900" s="1409"/>
      <c r="L6900" s="287">
        <f>I6900+J6900+K6900</f>
        <v>0</v>
      </c>
      <c r="M6900" s="12" t="str">
        <f t="shared" si="1605"/>
        <v/>
      </c>
      <c r="N6900" s="13"/>
    </row>
    <row r="6901" spans="1:14" hidden="1">
      <c r="A6901" s="22">
        <v>710</v>
      </c>
      <c r="B6901" s="365">
        <v>5700</v>
      </c>
      <c r="C6901" s="1847" t="s">
        <v>898</v>
      </c>
      <c r="D6901" s="1848"/>
      <c r="E6901" s="310">
        <f>SUM(E6902:E6904)</f>
        <v>0</v>
      </c>
      <c r="F6901" s="1458">
        <v>0</v>
      </c>
      <c r="G6901" s="1458">
        <v>0</v>
      </c>
      <c r="H6901" s="1458">
        <v>0</v>
      </c>
      <c r="I6901" s="1458">
        <v>0</v>
      </c>
      <c r="J6901" s="1458">
        <v>0</v>
      </c>
      <c r="K6901" s="1458">
        <v>0</v>
      </c>
      <c r="L6901" s="310">
        <f>SUM(L6902:L6904)</f>
        <v>0</v>
      </c>
      <c r="M6901" s="12" t="str">
        <f t="shared" si="1605"/>
        <v/>
      </c>
      <c r="N6901" s="13"/>
    </row>
    <row r="6902" spans="1:14" hidden="1">
      <c r="A6902" s="23">
        <v>715</v>
      </c>
      <c r="B6902" s="366"/>
      <c r="C6902" s="367">
        <v>5701</v>
      </c>
      <c r="D6902" s="368" t="s">
        <v>677</v>
      </c>
      <c r="E6902" s="281">
        <f>F6902+G6902+H6902</f>
        <v>0</v>
      </c>
      <c r="F6902" s="1459">
        <v>0</v>
      </c>
      <c r="G6902" s="1459">
        <v>0</v>
      </c>
      <c r="H6902" s="1460">
        <v>0</v>
      </c>
      <c r="I6902" s="1606">
        <v>0</v>
      </c>
      <c r="J6902" s="1459">
        <v>0</v>
      </c>
      <c r="K6902" s="1459">
        <v>0</v>
      </c>
      <c r="L6902" s="281">
        <f>I6902+J6902+K6902</f>
        <v>0</v>
      </c>
      <c r="M6902" s="12" t="str">
        <f t="shared" si="1605"/>
        <v/>
      </c>
      <c r="N6902" s="13"/>
    </row>
    <row r="6903" spans="1:14" hidden="1">
      <c r="A6903" s="23">
        <v>720</v>
      </c>
      <c r="B6903" s="366"/>
      <c r="C6903" s="373">
        <v>5702</v>
      </c>
      <c r="D6903" s="374" t="s">
        <v>678</v>
      </c>
      <c r="E6903" s="314">
        <f>F6903+G6903+H6903</f>
        <v>0</v>
      </c>
      <c r="F6903" s="1459">
        <v>0</v>
      </c>
      <c r="G6903" s="1459">
        <v>0</v>
      </c>
      <c r="H6903" s="1460">
        <v>0</v>
      </c>
      <c r="I6903" s="1606">
        <v>0</v>
      </c>
      <c r="J6903" s="1459">
        <v>0</v>
      </c>
      <c r="K6903" s="1459">
        <v>0</v>
      </c>
      <c r="L6903" s="314">
        <f>I6903+J6903+K6903</f>
        <v>0</v>
      </c>
      <c r="M6903" s="12" t="str">
        <f t="shared" si="1605"/>
        <v/>
      </c>
      <c r="N6903" s="13"/>
    </row>
    <row r="6904" spans="1:14" hidden="1">
      <c r="A6904" s="23">
        <v>725</v>
      </c>
      <c r="B6904" s="292"/>
      <c r="C6904" s="375">
        <v>4071</v>
      </c>
      <c r="D6904" s="376" t="s">
        <v>679</v>
      </c>
      <c r="E6904" s="377">
        <f>F6904+G6904+H6904</f>
        <v>0</v>
      </c>
      <c r="F6904" s="1459">
        <v>0</v>
      </c>
      <c r="G6904" s="1459">
        <v>0</v>
      </c>
      <c r="H6904" s="1460">
        <v>0</v>
      </c>
      <c r="I6904" s="1606">
        <v>0</v>
      </c>
      <c r="J6904" s="1459">
        <v>0</v>
      </c>
      <c r="K6904" s="1459">
        <v>0</v>
      </c>
      <c r="L6904" s="377">
        <f>I6904+J6904+K6904</f>
        <v>0</v>
      </c>
      <c r="M6904" s="12" t="str">
        <f t="shared" si="1605"/>
        <v/>
      </c>
      <c r="N6904" s="13"/>
    </row>
    <row r="6905" spans="1:14" hidden="1">
      <c r="A6905" s="23">
        <v>730</v>
      </c>
      <c r="B6905" s="571"/>
      <c r="C6905" s="1841" t="s">
        <v>680</v>
      </c>
      <c r="D6905" s="1842"/>
      <c r="E6905" s="1426"/>
      <c r="F6905" s="1426"/>
      <c r="G6905" s="1426"/>
      <c r="H6905" s="1426"/>
      <c r="I6905" s="1426"/>
      <c r="J6905" s="1426"/>
      <c r="K6905" s="1426"/>
      <c r="L6905" s="1427"/>
      <c r="M6905" s="12" t="str">
        <f t="shared" si="1605"/>
        <v/>
      </c>
      <c r="N6905" s="13"/>
    </row>
    <row r="6906" spans="1:14" hidden="1">
      <c r="A6906" s="23">
        <v>735</v>
      </c>
      <c r="B6906" s="381">
        <v>98</v>
      </c>
      <c r="C6906" s="1841" t="s">
        <v>680</v>
      </c>
      <c r="D6906" s="1842"/>
      <c r="E6906" s="382">
        <f>F6906+G6906+H6906</f>
        <v>0</v>
      </c>
      <c r="F6906" s="1417"/>
      <c r="G6906" s="1418"/>
      <c r="H6906" s="1419"/>
      <c r="I6906" s="1448">
        <v>0</v>
      </c>
      <c r="J6906" s="1449">
        <v>0</v>
      </c>
      <c r="K6906" s="1450">
        <v>0</v>
      </c>
      <c r="L6906" s="382">
        <f>I6906+J6906+K6906</f>
        <v>0</v>
      </c>
      <c r="M6906" s="12" t="str">
        <f t="shared" si="1605"/>
        <v/>
      </c>
      <c r="N6906" s="13"/>
    </row>
    <row r="6907" spans="1:14" hidden="1">
      <c r="A6907" s="23">
        <v>740</v>
      </c>
      <c r="B6907" s="1421"/>
      <c r="C6907" s="1422"/>
      <c r="D6907" s="1423"/>
      <c r="E6907" s="269"/>
      <c r="F6907" s="269"/>
      <c r="G6907" s="269"/>
      <c r="H6907" s="269"/>
      <c r="I6907" s="269"/>
      <c r="J6907" s="269"/>
      <c r="K6907" s="269"/>
      <c r="L6907" s="270"/>
      <c r="M6907" s="12" t="str">
        <f t="shared" si="1605"/>
        <v/>
      </c>
      <c r="N6907" s="73" t="str">
        <f>LEFT(C6789,1)</f>
        <v>7</v>
      </c>
    </row>
    <row r="6908" spans="1:14" hidden="1">
      <c r="A6908" s="23">
        <v>745</v>
      </c>
      <c r="B6908" s="1424"/>
      <c r="C6908" s="111"/>
      <c r="D6908" s="1425"/>
      <c r="E6908" s="218"/>
      <c r="F6908" s="218"/>
      <c r="G6908" s="218"/>
      <c r="H6908" s="218"/>
      <c r="I6908" s="218"/>
      <c r="J6908" s="218"/>
      <c r="K6908" s="218"/>
      <c r="L6908" s="389"/>
      <c r="M6908" s="7" t="str">
        <f t="shared" si="1605"/>
        <v/>
      </c>
    </row>
    <row r="6909" spans="1:14" hidden="1">
      <c r="A6909" s="22">
        <v>750</v>
      </c>
      <c r="B6909" s="1424"/>
      <c r="C6909" s="111"/>
      <c r="D6909" s="1425"/>
      <c r="E6909" s="218"/>
      <c r="F6909" s="218"/>
      <c r="G6909" s="218"/>
      <c r="H6909" s="218"/>
      <c r="I6909" s="218"/>
      <c r="J6909" s="218"/>
      <c r="K6909" s="218"/>
      <c r="L6909" s="389"/>
      <c r="M6909" s="7" t="str">
        <f t="shared" si="1605"/>
        <v/>
      </c>
    </row>
    <row r="6910" spans="1:14" ht="19.5" hidden="1" thickBot="1">
      <c r="A6910" s="23">
        <v>755</v>
      </c>
      <c r="B6910" s="1451"/>
      <c r="C6910" s="393" t="s">
        <v>726</v>
      </c>
      <c r="D6910" s="1420">
        <f>+B6910</f>
        <v>0</v>
      </c>
      <c r="E6910" s="395">
        <f t="shared" ref="E6910:L6910" si="1620">SUM(E6792,E6795,E6801,E6809,E6810,E6828,E6832,E6838,E6841,E6842,E6843,E6844,E6848,E6857,E6863,E6864,E6865,E6866,E6873,E6877,E6878,E6879,E6880,E6883,E6884,E6892,E6895,E6896,E6901)+E6906</f>
        <v>0</v>
      </c>
      <c r="F6910" s="396">
        <f t="shared" si="1620"/>
        <v>0</v>
      </c>
      <c r="G6910" s="397">
        <f t="shared" si="1620"/>
        <v>0</v>
      </c>
      <c r="H6910" s="398">
        <f t="shared" si="1620"/>
        <v>0</v>
      </c>
      <c r="I6910" s="396">
        <f t="shared" si="1620"/>
        <v>0</v>
      </c>
      <c r="J6910" s="397">
        <f t="shared" si="1620"/>
        <v>0</v>
      </c>
      <c r="K6910" s="398">
        <f t="shared" si="1620"/>
        <v>0</v>
      </c>
      <c r="L6910" s="395">
        <f t="shared" si="1620"/>
        <v>0</v>
      </c>
      <c r="M6910" s="1652" t="str">
        <f t="shared" si="1605"/>
        <v/>
      </c>
      <c r="N6910" s="65"/>
    </row>
    <row r="6911" spans="1:14" ht="18.75" hidden="1">
      <c r="A6911" s="23">
        <v>760</v>
      </c>
      <c r="B6911" s="79" t="s">
        <v>120</v>
      </c>
      <c r="C6911" s="1"/>
      <c r="L6911" s="6"/>
      <c r="M6911" s="1652" t="str">
        <f>(IF($E6910&lt;&gt;0,$M$2,IF($L6910&lt;&gt;0,$M$2,"")))</f>
        <v/>
      </c>
      <c r="N6911" s="65"/>
    </row>
    <row r="6912" spans="1:14" ht="18.75" hidden="1">
      <c r="A6912" s="22">
        <v>765</v>
      </c>
      <c r="B6912" s="1355"/>
      <c r="C6912" s="1355"/>
      <c r="D6912" s="1356"/>
      <c r="E6912" s="1355"/>
      <c r="F6912" s="1355"/>
      <c r="G6912" s="1355"/>
      <c r="H6912" s="1355"/>
      <c r="I6912" s="1355"/>
      <c r="J6912" s="1355"/>
      <c r="K6912" s="1355"/>
      <c r="L6912" s="1357"/>
      <c r="M6912" s="1652" t="str">
        <f>(IF($E6910&lt;&gt;0,$M$2,IF($L6910&lt;&gt;0,$M$2,"")))</f>
        <v/>
      </c>
      <c r="N6912" s="65"/>
    </row>
    <row r="6913" spans="1:14" ht="18.75" hidden="1">
      <c r="A6913" s="22">
        <v>775</v>
      </c>
      <c r="B6913" s="65"/>
      <c r="C6913" s="65"/>
      <c r="D6913" s="65"/>
      <c r="E6913" s="65"/>
      <c r="F6913" s="65"/>
      <c r="G6913" s="65"/>
      <c r="H6913" s="65"/>
      <c r="I6913" s="65"/>
      <c r="J6913" s="65"/>
      <c r="K6913" s="65"/>
      <c r="L6913" s="77"/>
      <c r="M6913" s="74" t="str">
        <f>(IF(E6910&lt;&gt;0,$G$2,IF(L6910&lt;&gt;0,$G$2,"")))</f>
        <v/>
      </c>
      <c r="N6913" s="65"/>
    </row>
    <row r="6914" spans="1:14" hidden="1">
      <c r="A6914" s="23">
        <v>780</v>
      </c>
      <c r="B6914" s="6"/>
      <c r="C6914" s="6"/>
      <c r="D6914" s="517"/>
      <c r="E6914" s="38"/>
      <c r="F6914" s="38"/>
      <c r="G6914" s="38"/>
      <c r="H6914" s="38"/>
      <c r="I6914" s="38"/>
      <c r="J6914" s="38"/>
      <c r="K6914" s="38"/>
      <c r="L6914" s="38"/>
      <c r="M6914" s="7" t="str">
        <f>(IF($E7050&lt;&gt;0,$M$2,IF($L7050&lt;&gt;0,$M$2,"")))</f>
        <v/>
      </c>
    </row>
    <row r="6915" spans="1:14" hidden="1">
      <c r="A6915" s="23">
        <v>785</v>
      </c>
      <c r="B6915" s="6"/>
      <c r="C6915" s="1353"/>
      <c r="D6915" s="1354"/>
      <c r="E6915" s="38"/>
      <c r="F6915" s="38"/>
      <c r="G6915" s="38"/>
      <c r="H6915" s="38"/>
      <c r="I6915" s="38"/>
      <c r="J6915" s="38"/>
      <c r="K6915" s="38"/>
      <c r="L6915" s="38"/>
      <c r="M6915" s="7" t="str">
        <f>(IF($E7050&lt;&gt;0,$M$2,IF($L7050&lt;&gt;0,$M$2,"")))</f>
        <v/>
      </c>
    </row>
    <row r="6916" spans="1:14" hidden="1">
      <c r="A6916" s="23">
        <v>790</v>
      </c>
      <c r="B6916" s="1865" t="str">
        <f>$B$7</f>
        <v>ОТЧЕТНИ ДАННИ ПО ЕБК ЗА ИЗПЪЛНЕНИЕТО НА БЮДЖЕТА</v>
      </c>
      <c r="C6916" s="1866"/>
      <c r="D6916" s="1866"/>
      <c r="E6916" s="242"/>
      <c r="F6916" s="242"/>
      <c r="G6916" s="237"/>
      <c r="H6916" s="237"/>
      <c r="I6916" s="237"/>
      <c r="J6916" s="237"/>
      <c r="K6916" s="237"/>
      <c r="L6916" s="237"/>
      <c r="M6916" s="7" t="str">
        <f>(IF($E7050&lt;&gt;0,$M$2,IF($L7050&lt;&gt;0,$M$2,"")))</f>
        <v/>
      </c>
    </row>
    <row r="6917" spans="1:14" hidden="1">
      <c r="A6917" s="23">
        <v>795</v>
      </c>
      <c r="B6917" s="228"/>
      <c r="C6917" s="391"/>
      <c r="D6917" s="400"/>
      <c r="E6917" s="406" t="s">
        <v>457</v>
      </c>
      <c r="F6917" s="406" t="s">
        <v>819</v>
      </c>
      <c r="G6917" s="237"/>
      <c r="H6917" s="1350" t="s">
        <v>1234</v>
      </c>
      <c r="I6917" s="1351"/>
      <c r="J6917" s="1352"/>
      <c r="K6917" s="237"/>
      <c r="L6917" s="237"/>
      <c r="M6917" s="7" t="str">
        <f>(IF($E7050&lt;&gt;0,$M$2,IF($L7050&lt;&gt;0,$M$2,"")))</f>
        <v/>
      </c>
    </row>
    <row r="6918" spans="1:14" ht="18.75" hidden="1">
      <c r="A6918" s="22">
        <v>805</v>
      </c>
      <c r="B6918" s="1867" t="str">
        <f>$B$9</f>
        <v>ДГ Радост Каблешково</v>
      </c>
      <c r="C6918" s="1868"/>
      <c r="D6918" s="1869"/>
      <c r="E6918" s="115">
        <f>$E$9</f>
        <v>45658</v>
      </c>
      <c r="F6918" s="226">
        <f>$F$9</f>
        <v>45747</v>
      </c>
      <c r="G6918" s="237"/>
      <c r="H6918" s="237"/>
      <c r="I6918" s="237"/>
      <c r="J6918" s="237"/>
      <c r="K6918" s="237"/>
      <c r="L6918" s="237"/>
      <c r="M6918" s="7" t="str">
        <f>(IF($E7050&lt;&gt;0,$M$2,IF($L7050&lt;&gt;0,$M$2,"")))</f>
        <v/>
      </c>
    </row>
    <row r="6919" spans="1:14" hidden="1">
      <c r="A6919" s="23">
        <v>810</v>
      </c>
      <c r="B6919" s="227" t="str">
        <f>$B$10</f>
        <v>(наименование на разпоредителя с бюджет)</v>
      </c>
      <c r="C6919" s="228"/>
      <c r="D6919" s="229"/>
      <c r="E6919" s="237"/>
      <c r="F6919" s="237"/>
      <c r="G6919" s="237"/>
      <c r="H6919" s="237"/>
      <c r="I6919" s="237"/>
      <c r="J6919" s="237"/>
      <c r="K6919" s="237"/>
      <c r="L6919" s="237"/>
      <c r="M6919" s="7" t="str">
        <f>(IF($E7050&lt;&gt;0,$M$2,IF($L7050&lt;&gt;0,$M$2,"")))</f>
        <v/>
      </c>
    </row>
    <row r="6920" spans="1:14" hidden="1">
      <c r="A6920" s="23">
        <v>815</v>
      </c>
      <c r="B6920" s="227"/>
      <c r="C6920" s="228"/>
      <c r="D6920" s="229"/>
      <c r="E6920" s="237"/>
      <c r="F6920" s="237"/>
      <c r="G6920" s="237"/>
      <c r="H6920" s="237"/>
      <c r="I6920" s="237"/>
      <c r="J6920" s="237"/>
      <c r="K6920" s="237"/>
      <c r="L6920" s="237"/>
      <c r="M6920" s="7" t="str">
        <f>(IF($E7050&lt;&gt;0,$M$2,IF($L7050&lt;&gt;0,$M$2,"")))</f>
        <v/>
      </c>
    </row>
    <row r="6921" spans="1:14" ht="19.5" hidden="1">
      <c r="A6921" s="28">
        <v>525</v>
      </c>
      <c r="B6921" s="1870" t="str">
        <f>$B$12</f>
        <v>Поморие</v>
      </c>
      <c r="C6921" s="1871"/>
      <c r="D6921" s="1872"/>
      <c r="E6921" s="410" t="s">
        <v>874</v>
      </c>
      <c r="F6921" s="1348" t="str">
        <f>$F$12</f>
        <v>5207</v>
      </c>
      <c r="G6921" s="237"/>
      <c r="H6921" s="237"/>
      <c r="I6921" s="237"/>
      <c r="J6921" s="237"/>
      <c r="K6921" s="237"/>
      <c r="L6921" s="237"/>
      <c r="M6921" s="7" t="str">
        <f>(IF($E7050&lt;&gt;0,$M$2,IF($L7050&lt;&gt;0,$M$2,"")))</f>
        <v/>
      </c>
    </row>
    <row r="6922" spans="1:14" hidden="1">
      <c r="A6922" s="22">
        <v>820</v>
      </c>
      <c r="B6922" s="233" t="str">
        <f>$B$13</f>
        <v>(наименование на първостепенния разпоредител с бюджет)</v>
      </c>
      <c r="C6922" s="228"/>
      <c r="D6922" s="229"/>
      <c r="E6922" s="1349"/>
      <c r="F6922" s="242"/>
      <c r="G6922" s="237"/>
      <c r="H6922" s="237"/>
      <c r="I6922" s="237"/>
      <c r="J6922" s="237"/>
      <c r="K6922" s="237"/>
      <c r="L6922" s="237"/>
      <c r="M6922" s="7" t="str">
        <f>(IF($E7050&lt;&gt;0,$M$2,IF($L7050&lt;&gt;0,$M$2,"")))</f>
        <v/>
      </c>
    </row>
    <row r="6923" spans="1:14" ht="19.5" hidden="1">
      <c r="A6923" s="23">
        <v>821</v>
      </c>
      <c r="B6923" s="236"/>
      <c r="C6923" s="237"/>
      <c r="D6923" s="124" t="s">
        <v>875</v>
      </c>
      <c r="E6923" s="238">
        <f>$E$15</f>
        <v>0</v>
      </c>
      <c r="F6923" s="414" t="str">
        <f>$F$15</f>
        <v>БЮДЖЕТ</v>
      </c>
      <c r="G6923" s="218"/>
      <c r="H6923" s="218"/>
      <c r="I6923" s="218"/>
      <c r="J6923" s="218"/>
      <c r="K6923" s="218"/>
      <c r="L6923" s="218"/>
      <c r="M6923" s="7" t="str">
        <f>(IF($E7050&lt;&gt;0,$M$2,IF($L7050&lt;&gt;0,$M$2,"")))</f>
        <v/>
      </c>
    </row>
    <row r="6924" spans="1:14" hidden="1">
      <c r="A6924" s="23">
        <v>822</v>
      </c>
      <c r="B6924" s="228"/>
      <c r="C6924" s="391"/>
      <c r="D6924" s="400"/>
      <c r="E6924" s="237"/>
      <c r="F6924" s="409"/>
      <c r="G6924" s="409"/>
      <c r="H6924" s="409"/>
      <c r="I6924" s="409"/>
      <c r="J6924" s="409"/>
      <c r="K6924" s="409"/>
      <c r="L6924" s="1365" t="s">
        <v>458</v>
      </c>
      <c r="M6924" s="7" t="str">
        <f>(IF($E7050&lt;&gt;0,$M$2,IF($L7050&lt;&gt;0,$M$2,"")))</f>
        <v/>
      </c>
    </row>
    <row r="6925" spans="1:14" ht="24.95" hidden="1" customHeight="1">
      <c r="A6925" s="23">
        <v>823</v>
      </c>
      <c r="B6925" s="247"/>
      <c r="C6925" s="248"/>
      <c r="D6925" s="249" t="s">
        <v>698</v>
      </c>
      <c r="E6925" s="1853" t="str">
        <f>CONCATENATE("Уточнен план ",$C$3)</f>
        <v>Уточнен план 2025</v>
      </c>
      <c r="F6925" s="1854"/>
      <c r="G6925" s="1854"/>
      <c r="H6925" s="1855"/>
      <c r="I6925" s="1856" t="str">
        <f>CONCATENATE("Отчет ",$C$3)</f>
        <v>Отчет 2025</v>
      </c>
      <c r="J6925" s="1857"/>
      <c r="K6925" s="1857"/>
      <c r="L6925" s="1858"/>
      <c r="M6925" s="7" t="str">
        <f>(IF($E7050&lt;&gt;0,$M$2,IF($L7050&lt;&gt;0,$M$2,"")))</f>
        <v/>
      </c>
    </row>
    <row r="6926" spans="1:14" ht="54.95" hidden="1" customHeight="1" thickBot="1">
      <c r="A6926" s="23">
        <v>825</v>
      </c>
      <c r="B6926" s="250" t="s">
        <v>62</v>
      </c>
      <c r="C6926" s="251" t="s">
        <v>459</v>
      </c>
      <c r="D6926" s="252" t="s">
        <v>699</v>
      </c>
      <c r="E6926" s="1391" t="str">
        <f>$E$20</f>
        <v>Уточнен план                Общо</v>
      </c>
      <c r="F6926" s="1395" t="str">
        <f>$F$20</f>
        <v>държавни дейности</v>
      </c>
      <c r="G6926" s="1396" t="str">
        <f>$G$20</f>
        <v>местни дейности</v>
      </c>
      <c r="H6926" s="1397" t="str">
        <f>$H$20</f>
        <v>дофинансиране</v>
      </c>
      <c r="I6926" s="253" t="str">
        <f>$I$20</f>
        <v>държавни дейности -ОТЧЕТ</v>
      </c>
      <c r="J6926" s="254" t="str">
        <f>$J$20</f>
        <v>местни дейности - ОТЧЕТ</v>
      </c>
      <c r="K6926" s="255" t="str">
        <f>$K$20</f>
        <v>дофинансиране - ОТЧЕТ</v>
      </c>
      <c r="L6926" s="1570" t="str">
        <f>$L$20</f>
        <v>ОТЧЕТ                                    ОБЩО</v>
      </c>
      <c r="M6926" s="7" t="str">
        <f>(IF($E7050&lt;&gt;0,$M$2,IF($L7050&lt;&gt;0,$M$2,"")))</f>
        <v/>
      </c>
    </row>
    <row r="6927" spans="1:14" ht="18.75" hidden="1">
      <c r="A6927" s="23"/>
      <c r="B6927" s="258"/>
      <c r="C6927" s="259"/>
      <c r="D6927" s="260" t="s">
        <v>728</v>
      </c>
      <c r="E6927" s="1442" t="str">
        <f>$E$21</f>
        <v>(1)</v>
      </c>
      <c r="F6927" s="143" t="str">
        <f>$F$21</f>
        <v>(2)</v>
      </c>
      <c r="G6927" s="144" t="str">
        <f>$G$21</f>
        <v>(3)</v>
      </c>
      <c r="H6927" s="145" t="str">
        <f>$H$21</f>
        <v>(4)</v>
      </c>
      <c r="I6927" s="261" t="str">
        <f>$I$21</f>
        <v>(5)</v>
      </c>
      <c r="J6927" s="262" t="str">
        <f>$J$21</f>
        <v>(6)</v>
      </c>
      <c r="K6927" s="263" t="str">
        <f>$K$21</f>
        <v>(7)</v>
      </c>
      <c r="L6927" s="264" t="str">
        <f>$L$21</f>
        <v>(8)</v>
      </c>
      <c r="M6927" s="7" t="str">
        <f>(IF($E7050&lt;&gt;0,$M$2,IF($L7050&lt;&gt;0,$M$2,"")))</f>
        <v/>
      </c>
    </row>
    <row r="6928" spans="1:14" hidden="1">
      <c r="A6928" s="23"/>
      <c r="B6928" s="1439"/>
      <c r="C6928" s="1540" t="e">
        <f>VLOOKUP(D6928,OP_LIST2,2,FALSE)</f>
        <v>#N/A</v>
      </c>
      <c r="D6928" s="1445"/>
      <c r="E6928" s="389"/>
      <c r="F6928" s="1429"/>
      <c r="G6928" s="1430"/>
      <c r="H6928" s="1431"/>
      <c r="I6928" s="1429"/>
      <c r="J6928" s="1430"/>
      <c r="K6928" s="1431"/>
      <c r="L6928" s="1428"/>
      <c r="M6928" s="7" t="str">
        <f>(IF($E7050&lt;&gt;0,$M$2,IF($L7050&lt;&gt;0,$M$2,"")))</f>
        <v/>
      </c>
    </row>
    <row r="6929" spans="1:14" hidden="1">
      <c r="A6929" s="23"/>
      <c r="B6929" s="1608" t="s">
        <v>2003</v>
      </c>
      <c r="C6929" s="1446">
        <f>VLOOKUP(D6930,EBK_DEIN2,2,FALSE)</f>
        <v>7737</v>
      </c>
      <c r="D6929" s="1445" t="s">
        <v>777</v>
      </c>
      <c r="E6929" s="389"/>
      <c r="F6929" s="1432"/>
      <c r="G6929" s="1433"/>
      <c r="H6929" s="1434"/>
      <c r="I6929" s="1432"/>
      <c r="J6929" s="1433"/>
      <c r="K6929" s="1434"/>
      <c r="L6929" s="1428"/>
      <c r="M6929" s="7" t="str">
        <f>(IF($E7050&lt;&gt;0,$M$2,IF($L7050&lt;&gt;0,$M$2,"")))</f>
        <v/>
      </c>
    </row>
    <row r="6930" spans="1:14" hidden="1">
      <c r="A6930" s="23"/>
      <c r="B6930" s="1438"/>
      <c r="C6930" s="1531">
        <f>+C6929</f>
        <v>7737</v>
      </c>
      <c r="D6930" s="1440" t="s">
        <v>493</v>
      </c>
      <c r="E6930" s="389"/>
      <c r="F6930" s="1432"/>
      <c r="G6930" s="1433"/>
      <c r="H6930" s="1434"/>
      <c r="I6930" s="1432"/>
      <c r="J6930" s="1433"/>
      <c r="K6930" s="1434"/>
      <c r="L6930" s="1428"/>
      <c r="M6930" s="7" t="str">
        <f>(IF($E7050&lt;&gt;0,$M$2,IF($L7050&lt;&gt;0,$M$2,"")))</f>
        <v/>
      </c>
    </row>
    <row r="6931" spans="1:14" hidden="1">
      <c r="A6931" s="23"/>
      <c r="B6931" s="1443"/>
      <c r="C6931" s="1441"/>
      <c r="D6931" s="1444" t="s">
        <v>700</v>
      </c>
      <c r="E6931" s="389"/>
      <c r="F6931" s="1435"/>
      <c r="G6931" s="1436"/>
      <c r="H6931" s="1437"/>
      <c r="I6931" s="1435"/>
      <c r="J6931" s="1436"/>
      <c r="K6931" s="1437"/>
      <c r="L6931" s="1428"/>
      <c r="M6931" s="7" t="str">
        <f>(IF($E7050&lt;&gt;0,$M$2,IF($L7050&lt;&gt;0,$M$2,"")))</f>
        <v/>
      </c>
    </row>
    <row r="6932" spans="1:14" hidden="1">
      <c r="A6932" s="23"/>
      <c r="B6932" s="272">
        <v>100</v>
      </c>
      <c r="C6932" s="1859" t="s">
        <v>729</v>
      </c>
      <c r="D6932" s="1860"/>
      <c r="E6932" s="273">
        <f t="shared" ref="E6932:L6932" si="1621">SUM(E6933:E6934)</f>
        <v>0</v>
      </c>
      <c r="F6932" s="274">
        <f t="shared" si="1621"/>
        <v>0</v>
      </c>
      <c r="G6932" s="275">
        <f t="shared" si="1621"/>
        <v>0</v>
      </c>
      <c r="H6932" s="276">
        <f>SUM(H6933:H6934)</f>
        <v>0</v>
      </c>
      <c r="I6932" s="274">
        <f t="shared" si="1621"/>
        <v>0</v>
      </c>
      <c r="J6932" s="275">
        <f t="shared" si="1621"/>
        <v>0</v>
      </c>
      <c r="K6932" s="276">
        <f t="shared" si="1621"/>
        <v>0</v>
      </c>
      <c r="L6932" s="273">
        <f t="shared" si="1621"/>
        <v>0</v>
      </c>
      <c r="M6932" s="12" t="str">
        <f>(IF($E6932&lt;&gt;0,$M$2,IF($L6932&lt;&gt;0,$M$2,"")))</f>
        <v/>
      </c>
      <c r="N6932" s="13"/>
    </row>
    <row r="6933" spans="1:14" hidden="1">
      <c r="A6933" s="23"/>
      <c r="B6933" s="278"/>
      <c r="C6933" s="279">
        <v>101</v>
      </c>
      <c r="D6933" s="280" t="s">
        <v>730</v>
      </c>
      <c r="E6933" s="281">
        <f>F6933+G6933+H6933</f>
        <v>0</v>
      </c>
      <c r="F6933" s="152">
        <v>0</v>
      </c>
      <c r="G6933" s="153">
        <v>0</v>
      </c>
      <c r="H6933" s="1406">
        <v>0</v>
      </c>
      <c r="I6933" s="152">
        <v>0</v>
      </c>
      <c r="J6933" s="153">
        <v>0</v>
      </c>
      <c r="K6933" s="1406">
        <v>0</v>
      </c>
      <c r="L6933" s="281">
        <f>I6933+J6933+K6933</f>
        <v>0</v>
      </c>
      <c r="M6933" s="12" t="str">
        <f t="shared" ref="M6933:M6996" si="1622">(IF($E6933&lt;&gt;0,$M$2,IF($L6933&lt;&gt;0,$M$2,"")))</f>
        <v/>
      </c>
      <c r="N6933" s="13"/>
    </row>
    <row r="6934" spans="1:14" hidden="1">
      <c r="A6934" s="10"/>
      <c r="B6934" s="278"/>
      <c r="C6934" s="285">
        <v>102</v>
      </c>
      <c r="D6934" s="286" t="s">
        <v>731</v>
      </c>
      <c r="E6934" s="287">
        <f>F6934+G6934+H6934</f>
        <v>0</v>
      </c>
      <c r="F6934" s="173">
        <v>0</v>
      </c>
      <c r="G6934" s="174">
        <v>0</v>
      </c>
      <c r="H6934" s="1409">
        <v>0</v>
      </c>
      <c r="I6934" s="173">
        <v>0</v>
      </c>
      <c r="J6934" s="174">
        <v>0</v>
      </c>
      <c r="K6934" s="1409">
        <v>0</v>
      </c>
      <c r="L6934" s="287">
        <f>I6934+J6934+K6934</f>
        <v>0</v>
      </c>
      <c r="M6934" s="12" t="str">
        <f t="shared" si="1622"/>
        <v/>
      </c>
      <c r="N6934" s="13"/>
    </row>
    <row r="6935" spans="1:14" hidden="1">
      <c r="A6935" s="10"/>
      <c r="B6935" s="272">
        <v>200</v>
      </c>
      <c r="C6935" s="1851" t="s">
        <v>732</v>
      </c>
      <c r="D6935" s="1852"/>
      <c r="E6935" s="273">
        <f t="shared" ref="E6935:L6935" si="1623">SUM(E6936:E6940)</f>
        <v>0</v>
      </c>
      <c r="F6935" s="274">
        <f t="shared" si="1623"/>
        <v>0</v>
      </c>
      <c r="G6935" s="275">
        <f t="shared" si="1623"/>
        <v>0</v>
      </c>
      <c r="H6935" s="276">
        <f>SUM(H6936:H6940)</f>
        <v>0</v>
      </c>
      <c r="I6935" s="274">
        <f t="shared" si="1623"/>
        <v>0</v>
      </c>
      <c r="J6935" s="275">
        <f t="shared" si="1623"/>
        <v>0</v>
      </c>
      <c r="K6935" s="276">
        <f t="shared" si="1623"/>
        <v>0</v>
      </c>
      <c r="L6935" s="273">
        <f t="shared" si="1623"/>
        <v>0</v>
      </c>
      <c r="M6935" s="12" t="str">
        <f t="shared" si="1622"/>
        <v/>
      </c>
      <c r="N6935" s="13"/>
    </row>
    <row r="6936" spans="1:14" hidden="1">
      <c r="A6936" s="10"/>
      <c r="B6936" s="291"/>
      <c r="C6936" s="279">
        <v>201</v>
      </c>
      <c r="D6936" s="280" t="s">
        <v>733</v>
      </c>
      <c r="E6936" s="281">
        <f>F6936+G6936+H6936</f>
        <v>0</v>
      </c>
      <c r="F6936" s="152">
        <v>0</v>
      </c>
      <c r="G6936" s="153">
        <v>0</v>
      </c>
      <c r="H6936" s="1406">
        <v>0</v>
      </c>
      <c r="I6936" s="152">
        <v>0</v>
      </c>
      <c r="J6936" s="153">
        <v>0</v>
      </c>
      <c r="K6936" s="1406">
        <v>0</v>
      </c>
      <c r="L6936" s="281">
        <f>I6936+J6936+K6936</f>
        <v>0</v>
      </c>
      <c r="M6936" s="12" t="str">
        <f t="shared" si="1622"/>
        <v/>
      </c>
      <c r="N6936" s="13"/>
    </row>
    <row r="6937" spans="1:14" hidden="1">
      <c r="A6937" s="10"/>
      <c r="B6937" s="292"/>
      <c r="C6937" s="293">
        <v>202</v>
      </c>
      <c r="D6937" s="294" t="s">
        <v>734</v>
      </c>
      <c r="E6937" s="295">
        <f>F6937+G6937+H6937</f>
        <v>0</v>
      </c>
      <c r="F6937" s="158">
        <v>0</v>
      </c>
      <c r="G6937" s="159">
        <v>0</v>
      </c>
      <c r="H6937" s="1408">
        <v>0</v>
      </c>
      <c r="I6937" s="158">
        <v>0</v>
      </c>
      <c r="J6937" s="159">
        <v>0</v>
      </c>
      <c r="K6937" s="1408">
        <v>0</v>
      </c>
      <c r="L6937" s="295">
        <f>I6937+J6937+K6937</f>
        <v>0</v>
      </c>
      <c r="M6937" s="12" t="str">
        <f t="shared" si="1622"/>
        <v/>
      </c>
      <c r="N6937" s="13"/>
    </row>
    <row r="6938" spans="1:14" ht="31.5" hidden="1">
      <c r="A6938" s="10"/>
      <c r="B6938" s="299"/>
      <c r="C6938" s="293">
        <v>205</v>
      </c>
      <c r="D6938" s="294" t="s">
        <v>585</v>
      </c>
      <c r="E6938" s="295">
        <f>F6938+G6938+H6938</f>
        <v>0</v>
      </c>
      <c r="F6938" s="158">
        <v>0</v>
      </c>
      <c r="G6938" s="159">
        <v>0</v>
      </c>
      <c r="H6938" s="1408">
        <v>0</v>
      </c>
      <c r="I6938" s="158">
        <v>0</v>
      </c>
      <c r="J6938" s="159">
        <v>0</v>
      </c>
      <c r="K6938" s="1408">
        <v>0</v>
      </c>
      <c r="L6938" s="295">
        <f>I6938+J6938+K6938</f>
        <v>0</v>
      </c>
      <c r="M6938" s="12" t="str">
        <f t="shared" si="1622"/>
        <v/>
      </c>
      <c r="N6938" s="13"/>
    </row>
    <row r="6939" spans="1:14" hidden="1">
      <c r="A6939" s="10"/>
      <c r="B6939" s="299"/>
      <c r="C6939" s="293">
        <v>208</v>
      </c>
      <c r="D6939" s="300" t="s">
        <v>586</v>
      </c>
      <c r="E6939" s="295">
        <f>F6939+G6939+H6939</f>
        <v>0</v>
      </c>
      <c r="F6939" s="158">
        <v>0</v>
      </c>
      <c r="G6939" s="159">
        <v>0</v>
      </c>
      <c r="H6939" s="1408">
        <v>0</v>
      </c>
      <c r="I6939" s="158">
        <v>0</v>
      </c>
      <c r="J6939" s="159">
        <v>0</v>
      </c>
      <c r="K6939" s="1408">
        <v>0</v>
      </c>
      <c r="L6939" s="295">
        <f>I6939+J6939+K6939</f>
        <v>0</v>
      </c>
      <c r="M6939" s="12" t="str">
        <f t="shared" si="1622"/>
        <v/>
      </c>
      <c r="N6939" s="13"/>
    </row>
    <row r="6940" spans="1:14" hidden="1">
      <c r="A6940" s="10"/>
      <c r="B6940" s="291"/>
      <c r="C6940" s="285">
        <v>209</v>
      </c>
      <c r="D6940" s="301" t="s">
        <v>587</v>
      </c>
      <c r="E6940" s="287">
        <f>F6940+G6940+H6940</f>
        <v>0</v>
      </c>
      <c r="F6940" s="173">
        <v>0</v>
      </c>
      <c r="G6940" s="174">
        <v>0</v>
      </c>
      <c r="H6940" s="1409">
        <v>0</v>
      </c>
      <c r="I6940" s="173">
        <v>0</v>
      </c>
      <c r="J6940" s="174">
        <v>0</v>
      </c>
      <c r="K6940" s="1409">
        <v>0</v>
      </c>
      <c r="L6940" s="287">
        <f>I6940+J6940+K6940</f>
        <v>0</v>
      </c>
      <c r="M6940" s="12" t="str">
        <f t="shared" si="1622"/>
        <v/>
      </c>
      <c r="N6940" s="13"/>
    </row>
    <row r="6941" spans="1:14" hidden="1">
      <c r="A6941" s="10"/>
      <c r="B6941" s="272">
        <v>500</v>
      </c>
      <c r="C6941" s="1861" t="s">
        <v>188</v>
      </c>
      <c r="D6941" s="1862"/>
      <c r="E6941" s="273">
        <f t="shared" ref="E6941:L6941" si="1624">SUM(E6942:E6948)</f>
        <v>0</v>
      </c>
      <c r="F6941" s="274">
        <f t="shared" si="1624"/>
        <v>0</v>
      </c>
      <c r="G6941" s="275">
        <f t="shared" si="1624"/>
        <v>0</v>
      </c>
      <c r="H6941" s="276">
        <f>SUM(H6942:H6948)</f>
        <v>0</v>
      </c>
      <c r="I6941" s="274">
        <f t="shared" si="1624"/>
        <v>0</v>
      </c>
      <c r="J6941" s="275">
        <f t="shared" si="1624"/>
        <v>0</v>
      </c>
      <c r="K6941" s="276">
        <f t="shared" si="1624"/>
        <v>0</v>
      </c>
      <c r="L6941" s="273">
        <f t="shared" si="1624"/>
        <v>0</v>
      </c>
      <c r="M6941" s="12" t="str">
        <f t="shared" si="1622"/>
        <v/>
      </c>
      <c r="N6941" s="13"/>
    </row>
    <row r="6942" spans="1:14" ht="18" hidden="1" customHeight="1">
      <c r="A6942" s="10"/>
      <c r="B6942" s="291"/>
      <c r="C6942" s="302">
        <v>551</v>
      </c>
      <c r="D6942" s="303" t="s">
        <v>189</v>
      </c>
      <c r="E6942" s="281">
        <f t="shared" ref="E6942:E6949" si="1625">F6942+G6942+H6942</f>
        <v>0</v>
      </c>
      <c r="F6942" s="152">
        <v>0</v>
      </c>
      <c r="G6942" s="153">
        <v>0</v>
      </c>
      <c r="H6942" s="1406">
        <v>0</v>
      </c>
      <c r="I6942" s="152">
        <v>0</v>
      </c>
      <c r="J6942" s="153">
        <v>0</v>
      </c>
      <c r="K6942" s="1406">
        <v>0</v>
      </c>
      <c r="L6942" s="281">
        <f t="shared" ref="L6942:L6949" si="1626">I6942+J6942+K6942</f>
        <v>0</v>
      </c>
      <c r="M6942" s="12" t="str">
        <f t="shared" si="1622"/>
        <v/>
      </c>
      <c r="N6942" s="13"/>
    </row>
    <row r="6943" spans="1:14" hidden="1">
      <c r="A6943" s="10"/>
      <c r="B6943" s="291"/>
      <c r="C6943" s="304">
        <v>552</v>
      </c>
      <c r="D6943" s="305" t="s">
        <v>893</v>
      </c>
      <c r="E6943" s="295">
        <f t="shared" si="1625"/>
        <v>0</v>
      </c>
      <c r="F6943" s="158">
        <v>0</v>
      </c>
      <c r="G6943" s="159">
        <v>0</v>
      </c>
      <c r="H6943" s="1408">
        <v>0</v>
      </c>
      <c r="I6943" s="158">
        <v>0</v>
      </c>
      <c r="J6943" s="159">
        <v>0</v>
      </c>
      <c r="K6943" s="1408">
        <v>0</v>
      </c>
      <c r="L6943" s="295">
        <f t="shared" si="1626"/>
        <v>0</v>
      </c>
      <c r="M6943" s="12" t="str">
        <f t="shared" si="1622"/>
        <v/>
      </c>
      <c r="N6943" s="13"/>
    </row>
    <row r="6944" spans="1:14" hidden="1">
      <c r="A6944" s="10"/>
      <c r="B6944" s="306"/>
      <c r="C6944" s="304">
        <v>558</v>
      </c>
      <c r="D6944" s="307" t="s">
        <v>855</v>
      </c>
      <c r="E6944" s="295">
        <f>F6944+G6944+H6944</f>
        <v>0</v>
      </c>
      <c r="F6944" s="484">
        <v>0</v>
      </c>
      <c r="G6944" s="485">
        <v>0</v>
      </c>
      <c r="H6944" s="160">
        <v>0</v>
      </c>
      <c r="I6944" s="484">
        <v>0</v>
      </c>
      <c r="J6944" s="485">
        <v>0</v>
      </c>
      <c r="K6944" s="160">
        <v>0</v>
      </c>
      <c r="L6944" s="295">
        <f>I6944+J6944+K6944</f>
        <v>0</v>
      </c>
      <c r="M6944" s="12" t="str">
        <f t="shared" si="1622"/>
        <v/>
      </c>
      <c r="N6944" s="13"/>
    </row>
    <row r="6945" spans="1:14" hidden="1">
      <c r="A6945" s="10"/>
      <c r="B6945" s="306"/>
      <c r="C6945" s="304">
        <v>560</v>
      </c>
      <c r="D6945" s="307" t="s">
        <v>190</v>
      </c>
      <c r="E6945" s="295">
        <f t="shared" si="1625"/>
        <v>0</v>
      </c>
      <c r="F6945" s="158">
        <v>0</v>
      </c>
      <c r="G6945" s="159">
        <v>0</v>
      </c>
      <c r="H6945" s="1408">
        <v>0</v>
      </c>
      <c r="I6945" s="158">
        <v>0</v>
      </c>
      <c r="J6945" s="159">
        <v>0</v>
      </c>
      <c r="K6945" s="1408">
        <v>0</v>
      </c>
      <c r="L6945" s="295">
        <f t="shared" si="1626"/>
        <v>0</v>
      </c>
      <c r="M6945" s="12" t="str">
        <f t="shared" si="1622"/>
        <v/>
      </c>
      <c r="N6945" s="13"/>
    </row>
    <row r="6946" spans="1:14" hidden="1">
      <c r="A6946" s="10"/>
      <c r="B6946" s="306"/>
      <c r="C6946" s="304">
        <v>580</v>
      </c>
      <c r="D6946" s="305" t="s">
        <v>191</v>
      </c>
      <c r="E6946" s="295">
        <f t="shared" si="1625"/>
        <v>0</v>
      </c>
      <c r="F6946" s="158">
        <v>0</v>
      </c>
      <c r="G6946" s="159">
        <v>0</v>
      </c>
      <c r="H6946" s="1408">
        <v>0</v>
      </c>
      <c r="I6946" s="158">
        <v>0</v>
      </c>
      <c r="J6946" s="159">
        <v>0</v>
      </c>
      <c r="K6946" s="1408">
        <v>0</v>
      </c>
      <c r="L6946" s="295">
        <f t="shared" si="1626"/>
        <v>0</v>
      </c>
      <c r="M6946" s="12" t="str">
        <f t="shared" si="1622"/>
        <v/>
      </c>
      <c r="N6946" s="13"/>
    </row>
    <row r="6947" spans="1:14" hidden="1">
      <c r="A6947" s="10"/>
      <c r="B6947" s="291"/>
      <c r="C6947" s="304">
        <v>588</v>
      </c>
      <c r="D6947" s="305" t="s">
        <v>857</v>
      </c>
      <c r="E6947" s="295">
        <f>F6947+G6947+H6947</f>
        <v>0</v>
      </c>
      <c r="F6947" s="484">
        <v>0</v>
      </c>
      <c r="G6947" s="485">
        <v>0</v>
      </c>
      <c r="H6947" s="160">
        <v>0</v>
      </c>
      <c r="I6947" s="484">
        <v>0</v>
      </c>
      <c r="J6947" s="485">
        <v>0</v>
      </c>
      <c r="K6947" s="160">
        <v>0</v>
      </c>
      <c r="L6947" s="295">
        <f>I6947+J6947+K6947</f>
        <v>0</v>
      </c>
      <c r="M6947" s="12" t="str">
        <f t="shared" si="1622"/>
        <v/>
      </c>
      <c r="N6947" s="13"/>
    </row>
    <row r="6948" spans="1:14" ht="31.5" hidden="1">
      <c r="A6948" s="10"/>
      <c r="B6948" s="291"/>
      <c r="C6948" s="308">
        <v>590</v>
      </c>
      <c r="D6948" s="309" t="s">
        <v>192</v>
      </c>
      <c r="E6948" s="287">
        <f t="shared" si="1625"/>
        <v>0</v>
      </c>
      <c r="F6948" s="173"/>
      <c r="G6948" s="174"/>
      <c r="H6948" s="1409"/>
      <c r="I6948" s="173"/>
      <c r="J6948" s="174"/>
      <c r="K6948" s="1409"/>
      <c r="L6948" s="287">
        <f t="shared" si="1626"/>
        <v>0</v>
      </c>
      <c r="M6948" s="12" t="str">
        <f t="shared" si="1622"/>
        <v/>
      </c>
      <c r="N6948" s="13"/>
    </row>
    <row r="6949" spans="1:14" hidden="1">
      <c r="A6949" s="22">
        <v>5</v>
      </c>
      <c r="B6949" s="272">
        <v>800</v>
      </c>
      <c r="C6949" s="1863" t="s">
        <v>193</v>
      </c>
      <c r="D6949" s="1864"/>
      <c r="E6949" s="310">
        <f t="shared" si="1625"/>
        <v>0</v>
      </c>
      <c r="F6949" s="1410"/>
      <c r="G6949" s="1411"/>
      <c r="H6949" s="1412"/>
      <c r="I6949" s="1410"/>
      <c r="J6949" s="1411"/>
      <c r="K6949" s="1412"/>
      <c r="L6949" s="310">
        <f t="shared" si="1626"/>
        <v>0</v>
      </c>
      <c r="M6949" s="12" t="str">
        <f t="shared" si="1622"/>
        <v/>
      </c>
      <c r="N6949" s="13"/>
    </row>
    <row r="6950" spans="1:14" hidden="1">
      <c r="A6950" s="23">
        <v>10</v>
      </c>
      <c r="B6950" s="272">
        <v>1000</v>
      </c>
      <c r="C6950" s="1851" t="s">
        <v>194</v>
      </c>
      <c r="D6950" s="1852"/>
      <c r="E6950" s="310">
        <f t="shared" ref="E6950:L6950" si="1627">SUM(E6951:E6967)</f>
        <v>0</v>
      </c>
      <c r="F6950" s="274">
        <f t="shared" si="1627"/>
        <v>0</v>
      </c>
      <c r="G6950" s="275">
        <f t="shared" si="1627"/>
        <v>0</v>
      </c>
      <c r="H6950" s="276">
        <f>SUM(H6951:H6967)</f>
        <v>0</v>
      </c>
      <c r="I6950" s="274">
        <f t="shared" si="1627"/>
        <v>0</v>
      </c>
      <c r="J6950" s="275">
        <f t="shared" si="1627"/>
        <v>0</v>
      </c>
      <c r="K6950" s="276">
        <f t="shared" si="1627"/>
        <v>0</v>
      </c>
      <c r="L6950" s="310">
        <f t="shared" si="1627"/>
        <v>0</v>
      </c>
      <c r="M6950" s="12" t="str">
        <f t="shared" si="1622"/>
        <v/>
      </c>
      <c r="N6950" s="13"/>
    </row>
    <row r="6951" spans="1:14" hidden="1">
      <c r="A6951" s="23">
        <v>15</v>
      </c>
      <c r="B6951" s="292"/>
      <c r="C6951" s="279">
        <v>1011</v>
      </c>
      <c r="D6951" s="311" t="s">
        <v>195</v>
      </c>
      <c r="E6951" s="281">
        <f t="shared" ref="E6951:E6967" si="1628">F6951+G6951+H6951</f>
        <v>0</v>
      </c>
      <c r="F6951" s="152">
        <v>0</v>
      </c>
      <c r="G6951" s="153">
        <v>0</v>
      </c>
      <c r="H6951" s="1406">
        <v>0</v>
      </c>
      <c r="I6951" s="152">
        <v>0</v>
      </c>
      <c r="J6951" s="153">
        <v>0</v>
      </c>
      <c r="K6951" s="1406">
        <v>0</v>
      </c>
      <c r="L6951" s="281">
        <f t="shared" ref="L6951:L6967" si="1629">I6951+J6951+K6951</f>
        <v>0</v>
      </c>
      <c r="M6951" s="12" t="str">
        <f t="shared" si="1622"/>
        <v/>
      </c>
      <c r="N6951" s="13"/>
    </row>
    <row r="6952" spans="1:14" hidden="1">
      <c r="A6952" s="22">
        <v>35</v>
      </c>
      <c r="B6952" s="292"/>
      <c r="C6952" s="293">
        <v>1012</v>
      </c>
      <c r="D6952" s="294" t="s">
        <v>196</v>
      </c>
      <c r="E6952" s="295">
        <f t="shared" si="1628"/>
        <v>0</v>
      </c>
      <c r="F6952" s="158">
        <v>0</v>
      </c>
      <c r="G6952" s="159">
        <v>0</v>
      </c>
      <c r="H6952" s="1408">
        <v>0</v>
      </c>
      <c r="I6952" s="158">
        <v>0</v>
      </c>
      <c r="J6952" s="159">
        <v>0</v>
      </c>
      <c r="K6952" s="1408">
        <v>0</v>
      </c>
      <c r="L6952" s="295">
        <f t="shared" si="1629"/>
        <v>0</v>
      </c>
      <c r="M6952" s="12" t="str">
        <f t="shared" si="1622"/>
        <v/>
      </c>
      <c r="N6952" s="13"/>
    </row>
    <row r="6953" spans="1:14" hidden="1">
      <c r="A6953" s="23">
        <v>40</v>
      </c>
      <c r="B6953" s="292"/>
      <c r="C6953" s="293">
        <v>1013</v>
      </c>
      <c r="D6953" s="294" t="s">
        <v>197</v>
      </c>
      <c r="E6953" s="295">
        <f t="shared" si="1628"/>
        <v>0</v>
      </c>
      <c r="F6953" s="158">
        <v>0</v>
      </c>
      <c r="G6953" s="159">
        <v>0</v>
      </c>
      <c r="H6953" s="1408">
        <v>0</v>
      </c>
      <c r="I6953" s="158">
        <v>0</v>
      </c>
      <c r="J6953" s="159">
        <v>0</v>
      </c>
      <c r="K6953" s="1408">
        <v>0</v>
      </c>
      <c r="L6953" s="295">
        <f t="shared" si="1629"/>
        <v>0</v>
      </c>
      <c r="M6953" s="12" t="str">
        <f t="shared" si="1622"/>
        <v/>
      </c>
      <c r="N6953" s="13"/>
    </row>
    <row r="6954" spans="1:14" hidden="1">
      <c r="A6954" s="23">
        <v>45</v>
      </c>
      <c r="B6954" s="292"/>
      <c r="C6954" s="293">
        <v>1014</v>
      </c>
      <c r="D6954" s="294" t="s">
        <v>198</v>
      </c>
      <c r="E6954" s="295">
        <f t="shared" si="1628"/>
        <v>0</v>
      </c>
      <c r="F6954" s="158">
        <v>0</v>
      </c>
      <c r="G6954" s="159">
        <v>0</v>
      </c>
      <c r="H6954" s="1408">
        <v>0</v>
      </c>
      <c r="I6954" s="158">
        <v>0</v>
      </c>
      <c r="J6954" s="159">
        <v>0</v>
      </c>
      <c r="K6954" s="1408">
        <v>0</v>
      </c>
      <c r="L6954" s="295">
        <f t="shared" si="1629"/>
        <v>0</v>
      </c>
      <c r="M6954" s="12" t="str">
        <f t="shared" si="1622"/>
        <v/>
      </c>
      <c r="N6954" s="13"/>
    </row>
    <row r="6955" spans="1:14" hidden="1">
      <c r="A6955" s="23">
        <v>50</v>
      </c>
      <c r="B6955" s="292"/>
      <c r="C6955" s="293">
        <v>1015</v>
      </c>
      <c r="D6955" s="294" t="s">
        <v>199</v>
      </c>
      <c r="E6955" s="295">
        <f t="shared" si="1628"/>
        <v>0</v>
      </c>
      <c r="F6955" s="158">
        <v>0</v>
      </c>
      <c r="G6955" s="159">
        <v>0</v>
      </c>
      <c r="H6955" s="1408">
        <v>0</v>
      </c>
      <c r="I6955" s="158">
        <v>0</v>
      </c>
      <c r="J6955" s="159">
        <v>0</v>
      </c>
      <c r="K6955" s="1408">
        <v>0</v>
      </c>
      <c r="L6955" s="295">
        <f t="shared" si="1629"/>
        <v>0</v>
      </c>
      <c r="M6955" s="12" t="str">
        <f t="shared" si="1622"/>
        <v/>
      </c>
      <c r="N6955" s="13"/>
    </row>
    <row r="6956" spans="1:14" hidden="1">
      <c r="A6956" s="23">
        <v>55</v>
      </c>
      <c r="B6956" s="292"/>
      <c r="C6956" s="312">
        <v>1016</v>
      </c>
      <c r="D6956" s="313" t="s">
        <v>200</v>
      </c>
      <c r="E6956" s="314">
        <f t="shared" si="1628"/>
        <v>0</v>
      </c>
      <c r="F6956" s="164">
        <v>0</v>
      </c>
      <c r="G6956" s="165">
        <v>0</v>
      </c>
      <c r="H6956" s="1407">
        <v>0</v>
      </c>
      <c r="I6956" s="164">
        <v>0</v>
      </c>
      <c r="J6956" s="165">
        <v>0</v>
      </c>
      <c r="K6956" s="1407">
        <v>0</v>
      </c>
      <c r="L6956" s="314">
        <f t="shared" si="1629"/>
        <v>0</v>
      </c>
      <c r="M6956" s="12" t="str">
        <f t="shared" si="1622"/>
        <v/>
      </c>
      <c r="N6956" s="13"/>
    </row>
    <row r="6957" spans="1:14" hidden="1">
      <c r="A6957" s="23">
        <v>60</v>
      </c>
      <c r="B6957" s="278"/>
      <c r="C6957" s="318">
        <v>1020</v>
      </c>
      <c r="D6957" s="319" t="s">
        <v>201</v>
      </c>
      <c r="E6957" s="320">
        <f t="shared" si="1628"/>
        <v>0</v>
      </c>
      <c r="F6957" s="450">
        <v>0</v>
      </c>
      <c r="G6957" s="451">
        <v>0</v>
      </c>
      <c r="H6957" s="1416">
        <v>0</v>
      </c>
      <c r="I6957" s="450">
        <v>0</v>
      </c>
      <c r="J6957" s="451">
        <v>0</v>
      </c>
      <c r="K6957" s="1416">
        <v>0</v>
      </c>
      <c r="L6957" s="320">
        <f t="shared" si="1629"/>
        <v>0</v>
      </c>
      <c r="M6957" s="12" t="str">
        <f t="shared" si="1622"/>
        <v/>
      </c>
      <c r="N6957" s="13"/>
    </row>
    <row r="6958" spans="1:14" hidden="1">
      <c r="A6958" s="22">
        <v>65</v>
      </c>
      <c r="B6958" s="292"/>
      <c r="C6958" s="324">
        <v>1030</v>
      </c>
      <c r="D6958" s="325" t="s">
        <v>202</v>
      </c>
      <c r="E6958" s="326">
        <f t="shared" si="1628"/>
        <v>0</v>
      </c>
      <c r="F6958" s="445">
        <v>0</v>
      </c>
      <c r="G6958" s="446">
        <v>0</v>
      </c>
      <c r="H6958" s="1413">
        <v>0</v>
      </c>
      <c r="I6958" s="445">
        <v>0</v>
      </c>
      <c r="J6958" s="446">
        <v>0</v>
      </c>
      <c r="K6958" s="1413">
        <v>0</v>
      </c>
      <c r="L6958" s="326">
        <f t="shared" si="1629"/>
        <v>0</v>
      </c>
      <c r="M6958" s="12" t="str">
        <f t="shared" si="1622"/>
        <v/>
      </c>
      <c r="N6958" s="13"/>
    </row>
    <row r="6959" spans="1:14" hidden="1">
      <c r="A6959" s="23">
        <v>70</v>
      </c>
      <c r="B6959" s="292"/>
      <c r="C6959" s="318">
        <v>1051</v>
      </c>
      <c r="D6959" s="331" t="s">
        <v>203</v>
      </c>
      <c r="E6959" s="320">
        <f t="shared" si="1628"/>
        <v>0</v>
      </c>
      <c r="F6959" s="450">
        <v>0</v>
      </c>
      <c r="G6959" s="451">
        <v>0</v>
      </c>
      <c r="H6959" s="1416">
        <v>0</v>
      </c>
      <c r="I6959" s="450">
        <v>0</v>
      </c>
      <c r="J6959" s="451">
        <v>0</v>
      </c>
      <c r="K6959" s="1416">
        <v>0</v>
      </c>
      <c r="L6959" s="320">
        <f t="shared" si="1629"/>
        <v>0</v>
      </c>
      <c r="M6959" s="12" t="str">
        <f t="shared" si="1622"/>
        <v/>
      </c>
      <c r="N6959" s="13"/>
    </row>
    <row r="6960" spans="1:14" hidden="1">
      <c r="A6960" s="23">
        <v>75</v>
      </c>
      <c r="B6960" s="292"/>
      <c r="C6960" s="293">
        <v>1052</v>
      </c>
      <c r="D6960" s="294" t="s">
        <v>204</v>
      </c>
      <c r="E6960" s="295">
        <f t="shared" si="1628"/>
        <v>0</v>
      </c>
      <c r="F6960" s="158">
        <v>0</v>
      </c>
      <c r="G6960" s="159"/>
      <c r="H6960" s="1408"/>
      <c r="I6960" s="158">
        <v>0</v>
      </c>
      <c r="J6960" s="159"/>
      <c r="K6960" s="1408"/>
      <c r="L6960" s="295">
        <f t="shared" si="1629"/>
        <v>0</v>
      </c>
      <c r="M6960" s="12" t="str">
        <f t="shared" si="1622"/>
        <v/>
      </c>
      <c r="N6960" s="13"/>
    </row>
    <row r="6961" spans="1:14" hidden="1">
      <c r="A6961" s="23">
        <v>80</v>
      </c>
      <c r="B6961" s="292"/>
      <c r="C6961" s="324">
        <v>1053</v>
      </c>
      <c r="D6961" s="325" t="s">
        <v>858</v>
      </c>
      <c r="E6961" s="326">
        <f t="shared" si="1628"/>
        <v>0</v>
      </c>
      <c r="F6961" s="445"/>
      <c r="G6961" s="446"/>
      <c r="H6961" s="1413"/>
      <c r="I6961" s="445"/>
      <c r="J6961" s="446"/>
      <c r="K6961" s="1413"/>
      <c r="L6961" s="326">
        <f t="shared" si="1629"/>
        <v>0</v>
      </c>
      <c r="M6961" s="12" t="str">
        <f t="shared" si="1622"/>
        <v/>
      </c>
      <c r="N6961" s="13"/>
    </row>
    <row r="6962" spans="1:14" hidden="1">
      <c r="A6962" s="23">
        <v>80</v>
      </c>
      <c r="B6962" s="292"/>
      <c r="C6962" s="318">
        <v>1062</v>
      </c>
      <c r="D6962" s="319" t="s">
        <v>205</v>
      </c>
      <c r="E6962" s="320">
        <f t="shared" si="1628"/>
        <v>0</v>
      </c>
      <c r="F6962" s="450">
        <v>0</v>
      </c>
      <c r="G6962" s="451">
        <v>0</v>
      </c>
      <c r="H6962" s="1416">
        <v>0</v>
      </c>
      <c r="I6962" s="450">
        <v>0</v>
      </c>
      <c r="J6962" s="451">
        <v>0</v>
      </c>
      <c r="K6962" s="1416">
        <v>0</v>
      </c>
      <c r="L6962" s="320">
        <f t="shared" si="1629"/>
        <v>0</v>
      </c>
      <c r="M6962" s="12" t="str">
        <f t="shared" si="1622"/>
        <v/>
      </c>
      <c r="N6962" s="13"/>
    </row>
    <row r="6963" spans="1:14" hidden="1">
      <c r="A6963" s="23">
        <v>85</v>
      </c>
      <c r="B6963" s="292"/>
      <c r="C6963" s="324">
        <v>1063</v>
      </c>
      <c r="D6963" s="332" t="s">
        <v>786</v>
      </c>
      <c r="E6963" s="326">
        <f t="shared" si="1628"/>
        <v>0</v>
      </c>
      <c r="F6963" s="445">
        <v>0</v>
      </c>
      <c r="G6963" s="446">
        <v>0</v>
      </c>
      <c r="H6963" s="1413">
        <v>0</v>
      </c>
      <c r="I6963" s="445">
        <v>0</v>
      </c>
      <c r="J6963" s="446">
        <v>0</v>
      </c>
      <c r="K6963" s="1413">
        <v>0</v>
      </c>
      <c r="L6963" s="326">
        <f t="shared" si="1629"/>
        <v>0</v>
      </c>
      <c r="M6963" s="12" t="str">
        <f t="shared" si="1622"/>
        <v/>
      </c>
      <c r="N6963" s="13"/>
    </row>
    <row r="6964" spans="1:14" hidden="1">
      <c r="A6964" s="23">
        <v>90</v>
      </c>
      <c r="B6964" s="292"/>
      <c r="C6964" s="333">
        <v>1069</v>
      </c>
      <c r="D6964" s="334" t="s">
        <v>206</v>
      </c>
      <c r="E6964" s="335">
        <f t="shared" si="1628"/>
        <v>0</v>
      </c>
      <c r="F6964" s="589">
        <v>0</v>
      </c>
      <c r="G6964" s="590">
        <v>0</v>
      </c>
      <c r="H6964" s="1415">
        <v>0</v>
      </c>
      <c r="I6964" s="589">
        <v>0</v>
      </c>
      <c r="J6964" s="590">
        <v>0</v>
      </c>
      <c r="K6964" s="1415">
        <v>0</v>
      </c>
      <c r="L6964" s="335">
        <f t="shared" si="1629"/>
        <v>0</v>
      </c>
      <c r="M6964" s="12" t="str">
        <f t="shared" si="1622"/>
        <v/>
      </c>
      <c r="N6964" s="13"/>
    </row>
    <row r="6965" spans="1:14" hidden="1">
      <c r="A6965" s="23">
        <v>90</v>
      </c>
      <c r="B6965" s="278"/>
      <c r="C6965" s="318">
        <v>1091</v>
      </c>
      <c r="D6965" s="331" t="s">
        <v>894</v>
      </c>
      <c r="E6965" s="320">
        <f t="shared" si="1628"/>
        <v>0</v>
      </c>
      <c r="F6965" s="450">
        <v>0</v>
      </c>
      <c r="G6965" s="451">
        <v>0</v>
      </c>
      <c r="H6965" s="1416">
        <v>0</v>
      </c>
      <c r="I6965" s="450">
        <v>0</v>
      </c>
      <c r="J6965" s="451">
        <v>0</v>
      </c>
      <c r="K6965" s="1416">
        <v>0</v>
      </c>
      <c r="L6965" s="320">
        <f t="shared" si="1629"/>
        <v>0</v>
      </c>
      <c r="M6965" s="12" t="str">
        <f t="shared" si="1622"/>
        <v/>
      </c>
      <c r="N6965" s="13"/>
    </row>
    <row r="6966" spans="1:14" hidden="1">
      <c r="A6966" s="22">
        <v>115</v>
      </c>
      <c r="B6966" s="292"/>
      <c r="C6966" s="293">
        <v>1092</v>
      </c>
      <c r="D6966" s="294" t="s">
        <v>298</v>
      </c>
      <c r="E6966" s="295">
        <f t="shared" si="1628"/>
        <v>0</v>
      </c>
      <c r="F6966" s="158">
        <v>0</v>
      </c>
      <c r="G6966" s="159">
        <v>0</v>
      </c>
      <c r="H6966" s="1408">
        <v>0</v>
      </c>
      <c r="I6966" s="158">
        <v>0</v>
      </c>
      <c r="J6966" s="159">
        <v>0</v>
      </c>
      <c r="K6966" s="1408">
        <v>0</v>
      </c>
      <c r="L6966" s="295">
        <f t="shared" si="1629"/>
        <v>0</v>
      </c>
      <c r="M6966" s="12" t="str">
        <f t="shared" si="1622"/>
        <v/>
      </c>
      <c r="N6966" s="13"/>
    </row>
    <row r="6967" spans="1:14" hidden="1">
      <c r="A6967" s="22">
        <v>125</v>
      </c>
      <c r="B6967" s="292"/>
      <c r="C6967" s="285">
        <v>1098</v>
      </c>
      <c r="D6967" s="339" t="s">
        <v>207</v>
      </c>
      <c r="E6967" s="287">
        <f t="shared" si="1628"/>
        <v>0</v>
      </c>
      <c r="F6967" s="173">
        <v>0</v>
      </c>
      <c r="G6967" s="174">
        <v>0</v>
      </c>
      <c r="H6967" s="1409">
        <v>0</v>
      </c>
      <c r="I6967" s="173">
        <v>0</v>
      </c>
      <c r="J6967" s="174">
        <v>0</v>
      </c>
      <c r="K6967" s="1409">
        <v>0</v>
      </c>
      <c r="L6967" s="287">
        <f t="shared" si="1629"/>
        <v>0</v>
      </c>
      <c r="M6967" s="12" t="str">
        <f t="shared" si="1622"/>
        <v/>
      </c>
      <c r="N6967" s="13"/>
    </row>
    <row r="6968" spans="1:14" hidden="1">
      <c r="A6968" s="23">
        <v>130</v>
      </c>
      <c r="B6968" s="272">
        <v>1900</v>
      </c>
      <c r="C6968" s="1845" t="s">
        <v>265</v>
      </c>
      <c r="D6968" s="1846"/>
      <c r="E6968" s="310">
        <f t="shared" ref="E6968:L6968" si="1630">SUM(E6969:E6971)</f>
        <v>0</v>
      </c>
      <c r="F6968" s="274">
        <f t="shared" si="1630"/>
        <v>0</v>
      </c>
      <c r="G6968" s="275">
        <f t="shared" si="1630"/>
        <v>0</v>
      </c>
      <c r="H6968" s="276">
        <f>SUM(H6969:H6971)</f>
        <v>0</v>
      </c>
      <c r="I6968" s="274">
        <f t="shared" si="1630"/>
        <v>0</v>
      </c>
      <c r="J6968" s="275">
        <f t="shared" si="1630"/>
        <v>0</v>
      </c>
      <c r="K6968" s="276">
        <f t="shared" si="1630"/>
        <v>0</v>
      </c>
      <c r="L6968" s="310">
        <f t="shared" si="1630"/>
        <v>0</v>
      </c>
      <c r="M6968" s="12" t="str">
        <f t="shared" si="1622"/>
        <v/>
      </c>
      <c r="N6968" s="13"/>
    </row>
    <row r="6969" spans="1:14" hidden="1">
      <c r="A6969" s="23">
        <v>135</v>
      </c>
      <c r="B6969" s="292"/>
      <c r="C6969" s="279">
        <v>1901</v>
      </c>
      <c r="D6969" s="340" t="s">
        <v>895</v>
      </c>
      <c r="E6969" s="281">
        <f>F6969+G6969+H6969</f>
        <v>0</v>
      </c>
      <c r="F6969" s="152">
        <v>0</v>
      </c>
      <c r="G6969" s="153">
        <v>0</v>
      </c>
      <c r="H6969" s="1406">
        <v>0</v>
      </c>
      <c r="I6969" s="152">
        <v>0</v>
      </c>
      <c r="J6969" s="153">
        <v>0</v>
      </c>
      <c r="K6969" s="1406">
        <v>0</v>
      </c>
      <c r="L6969" s="281">
        <f>I6969+J6969+K6969</f>
        <v>0</v>
      </c>
      <c r="M6969" s="12" t="str">
        <f t="shared" si="1622"/>
        <v/>
      </c>
      <c r="N6969" s="13"/>
    </row>
    <row r="6970" spans="1:14" hidden="1">
      <c r="A6970" s="23">
        <v>140</v>
      </c>
      <c r="B6970" s="341"/>
      <c r="C6970" s="293">
        <v>1981</v>
      </c>
      <c r="D6970" s="342" t="s">
        <v>896</v>
      </c>
      <c r="E6970" s="295">
        <f>F6970+G6970+H6970</f>
        <v>0</v>
      </c>
      <c r="F6970" s="158">
        <v>0</v>
      </c>
      <c r="G6970" s="159">
        <v>0</v>
      </c>
      <c r="H6970" s="1408">
        <v>0</v>
      </c>
      <c r="I6970" s="158">
        <v>0</v>
      </c>
      <c r="J6970" s="159">
        <v>0</v>
      </c>
      <c r="K6970" s="1408">
        <v>0</v>
      </c>
      <c r="L6970" s="295">
        <f>I6970+J6970+K6970</f>
        <v>0</v>
      </c>
      <c r="M6970" s="12" t="str">
        <f t="shared" si="1622"/>
        <v/>
      </c>
      <c r="N6970" s="13"/>
    </row>
    <row r="6971" spans="1:14" hidden="1">
      <c r="A6971" s="23">
        <v>145</v>
      </c>
      <c r="B6971" s="292"/>
      <c r="C6971" s="285">
        <v>1991</v>
      </c>
      <c r="D6971" s="343" t="s">
        <v>897</v>
      </c>
      <c r="E6971" s="287">
        <f>F6971+G6971+H6971</f>
        <v>0</v>
      </c>
      <c r="F6971" s="173"/>
      <c r="G6971" s="174">
        <v>0</v>
      </c>
      <c r="H6971" s="1409">
        <v>0</v>
      </c>
      <c r="I6971" s="173"/>
      <c r="J6971" s="174">
        <v>0</v>
      </c>
      <c r="K6971" s="1409">
        <v>0</v>
      </c>
      <c r="L6971" s="287">
        <f>I6971+J6971+K6971</f>
        <v>0</v>
      </c>
      <c r="M6971" s="12" t="str">
        <f t="shared" si="1622"/>
        <v/>
      </c>
      <c r="N6971" s="13"/>
    </row>
    <row r="6972" spans="1:14" hidden="1">
      <c r="A6972" s="23">
        <v>150</v>
      </c>
      <c r="B6972" s="272">
        <v>2100</v>
      </c>
      <c r="C6972" s="1845" t="s">
        <v>707</v>
      </c>
      <c r="D6972" s="1846"/>
      <c r="E6972" s="310">
        <f t="shared" ref="E6972:L6972" si="1631">SUM(E6973:E6977)</f>
        <v>0</v>
      </c>
      <c r="F6972" s="274">
        <f t="shared" si="1631"/>
        <v>0</v>
      </c>
      <c r="G6972" s="275">
        <f t="shared" si="1631"/>
        <v>0</v>
      </c>
      <c r="H6972" s="276">
        <f>SUM(H6973:H6977)</f>
        <v>0</v>
      </c>
      <c r="I6972" s="274">
        <f t="shared" si="1631"/>
        <v>0</v>
      </c>
      <c r="J6972" s="275">
        <f t="shared" si="1631"/>
        <v>0</v>
      </c>
      <c r="K6972" s="276">
        <f t="shared" si="1631"/>
        <v>0</v>
      </c>
      <c r="L6972" s="310">
        <f t="shared" si="1631"/>
        <v>0</v>
      </c>
      <c r="M6972" s="12" t="str">
        <f t="shared" si="1622"/>
        <v/>
      </c>
      <c r="N6972" s="13"/>
    </row>
    <row r="6973" spans="1:14" hidden="1">
      <c r="A6973" s="23">
        <v>155</v>
      </c>
      <c r="B6973" s="292"/>
      <c r="C6973" s="279">
        <v>2110</v>
      </c>
      <c r="D6973" s="344" t="s">
        <v>208</v>
      </c>
      <c r="E6973" s="281">
        <f>F6973+G6973+H6973</f>
        <v>0</v>
      </c>
      <c r="F6973" s="152">
        <v>0</v>
      </c>
      <c r="G6973" s="153">
        <v>0</v>
      </c>
      <c r="H6973" s="1406">
        <v>0</v>
      </c>
      <c r="I6973" s="152">
        <v>0</v>
      </c>
      <c r="J6973" s="153">
        <v>0</v>
      </c>
      <c r="K6973" s="1406">
        <v>0</v>
      </c>
      <c r="L6973" s="281">
        <f>I6973+J6973+K6973</f>
        <v>0</v>
      </c>
      <c r="M6973" s="12" t="str">
        <f t="shared" si="1622"/>
        <v/>
      </c>
      <c r="N6973" s="13"/>
    </row>
    <row r="6974" spans="1:14" hidden="1">
      <c r="A6974" s="23">
        <v>160</v>
      </c>
      <c r="B6974" s="341"/>
      <c r="C6974" s="293">
        <v>2120</v>
      </c>
      <c r="D6974" s="300" t="s">
        <v>209</v>
      </c>
      <c r="E6974" s="295">
        <f>F6974+G6974+H6974</f>
        <v>0</v>
      </c>
      <c r="F6974" s="158">
        <v>0</v>
      </c>
      <c r="G6974" s="159">
        <v>0</v>
      </c>
      <c r="H6974" s="1408">
        <v>0</v>
      </c>
      <c r="I6974" s="158">
        <v>0</v>
      </c>
      <c r="J6974" s="159">
        <v>0</v>
      </c>
      <c r="K6974" s="1408">
        <v>0</v>
      </c>
      <c r="L6974" s="295">
        <f>I6974+J6974+K6974</f>
        <v>0</v>
      </c>
      <c r="M6974" s="12" t="str">
        <f t="shared" si="1622"/>
        <v/>
      </c>
      <c r="N6974" s="13"/>
    </row>
    <row r="6975" spans="1:14" hidden="1">
      <c r="A6975" s="23">
        <v>165</v>
      </c>
      <c r="B6975" s="341"/>
      <c r="C6975" s="293">
        <v>2125</v>
      </c>
      <c r="D6975" s="300" t="s">
        <v>210</v>
      </c>
      <c r="E6975" s="295">
        <f>F6975+G6975+H6975</f>
        <v>0</v>
      </c>
      <c r="F6975" s="484">
        <v>0</v>
      </c>
      <c r="G6975" s="485">
        <v>0</v>
      </c>
      <c r="H6975" s="160">
        <v>0</v>
      </c>
      <c r="I6975" s="484">
        <v>0</v>
      </c>
      <c r="J6975" s="485">
        <v>0</v>
      </c>
      <c r="K6975" s="160">
        <v>0</v>
      </c>
      <c r="L6975" s="295">
        <f>I6975+J6975+K6975</f>
        <v>0</v>
      </c>
      <c r="M6975" s="12" t="str">
        <f t="shared" si="1622"/>
        <v/>
      </c>
      <c r="N6975" s="13"/>
    </row>
    <row r="6976" spans="1:14" hidden="1">
      <c r="A6976" s="23">
        <v>175</v>
      </c>
      <c r="B6976" s="291"/>
      <c r="C6976" s="293">
        <v>2140</v>
      </c>
      <c r="D6976" s="300" t="s">
        <v>211</v>
      </c>
      <c r="E6976" s="295">
        <f>F6976+G6976+H6976</f>
        <v>0</v>
      </c>
      <c r="F6976" s="484">
        <v>0</v>
      </c>
      <c r="G6976" s="485">
        <v>0</v>
      </c>
      <c r="H6976" s="160">
        <v>0</v>
      </c>
      <c r="I6976" s="484">
        <v>0</v>
      </c>
      <c r="J6976" s="485">
        <v>0</v>
      </c>
      <c r="K6976" s="160">
        <v>0</v>
      </c>
      <c r="L6976" s="295">
        <f>I6976+J6976+K6976</f>
        <v>0</v>
      </c>
      <c r="M6976" s="12" t="str">
        <f t="shared" si="1622"/>
        <v/>
      </c>
      <c r="N6976" s="13"/>
    </row>
    <row r="6977" spans="1:14" hidden="1">
      <c r="A6977" s="23">
        <v>180</v>
      </c>
      <c r="B6977" s="292"/>
      <c r="C6977" s="285">
        <v>2190</v>
      </c>
      <c r="D6977" s="345" t="s">
        <v>212</v>
      </c>
      <c r="E6977" s="287">
        <f>F6977+G6977+H6977</f>
        <v>0</v>
      </c>
      <c r="F6977" s="173">
        <v>0</v>
      </c>
      <c r="G6977" s="174">
        <v>0</v>
      </c>
      <c r="H6977" s="1409">
        <v>0</v>
      </c>
      <c r="I6977" s="173">
        <v>0</v>
      </c>
      <c r="J6977" s="174">
        <v>0</v>
      </c>
      <c r="K6977" s="1409">
        <v>0</v>
      </c>
      <c r="L6977" s="287">
        <f>I6977+J6977+K6977</f>
        <v>0</v>
      </c>
      <c r="M6977" s="12" t="str">
        <f t="shared" si="1622"/>
        <v/>
      </c>
      <c r="N6977" s="13"/>
    </row>
    <row r="6978" spans="1:14" hidden="1">
      <c r="A6978" s="23">
        <v>185</v>
      </c>
      <c r="B6978" s="272">
        <v>2200</v>
      </c>
      <c r="C6978" s="1845" t="s">
        <v>213</v>
      </c>
      <c r="D6978" s="1846"/>
      <c r="E6978" s="310">
        <f t="shared" ref="E6978:L6978" si="1632">SUM(E6979:E6980)</f>
        <v>0</v>
      </c>
      <c r="F6978" s="274">
        <f t="shared" si="1632"/>
        <v>0</v>
      </c>
      <c r="G6978" s="275">
        <f t="shared" si="1632"/>
        <v>0</v>
      </c>
      <c r="H6978" s="276">
        <f>SUM(H6979:H6980)</f>
        <v>0</v>
      </c>
      <c r="I6978" s="274">
        <f t="shared" si="1632"/>
        <v>0</v>
      </c>
      <c r="J6978" s="275">
        <f t="shared" si="1632"/>
        <v>0</v>
      </c>
      <c r="K6978" s="276">
        <f t="shared" si="1632"/>
        <v>0</v>
      </c>
      <c r="L6978" s="310">
        <f t="shared" si="1632"/>
        <v>0</v>
      </c>
      <c r="M6978" s="12" t="str">
        <f t="shared" si="1622"/>
        <v/>
      </c>
      <c r="N6978" s="13"/>
    </row>
    <row r="6979" spans="1:14" hidden="1">
      <c r="A6979" s="23">
        <v>190</v>
      </c>
      <c r="B6979" s="292"/>
      <c r="C6979" s="279">
        <v>2221</v>
      </c>
      <c r="D6979" s="280" t="s">
        <v>299</v>
      </c>
      <c r="E6979" s="281">
        <f>F6979+G6979+H6979</f>
        <v>0</v>
      </c>
      <c r="F6979" s="152">
        <v>0</v>
      </c>
      <c r="G6979" s="153">
        <v>0</v>
      </c>
      <c r="H6979" s="1406">
        <v>0</v>
      </c>
      <c r="I6979" s="152">
        <v>0</v>
      </c>
      <c r="J6979" s="153">
        <v>0</v>
      </c>
      <c r="K6979" s="1406">
        <v>0</v>
      </c>
      <c r="L6979" s="281">
        <f>I6979+J6979+K6979</f>
        <v>0</v>
      </c>
      <c r="M6979" s="12" t="str">
        <f t="shared" si="1622"/>
        <v/>
      </c>
      <c r="N6979" s="13"/>
    </row>
    <row r="6980" spans="1:14" hidden="1">
      <c r="A6980" s="23">
        <v>200</v>
      </c>
      <c r="B6980" s="292"/>
      <c r="C6980" s="285">
        <v>2224</v>
      </c>
      <c r="D6980" s="286" t="s">
        <v>214</v>
      </c>
      <c r="E6980" s="287">
        <f>F6980+G6980+H6980</f>
        <v>0</v>
      </c>
      <c r="F6980" s="173">
        <v>0</v>
      </c>
      <c r="G6980" s="174">
        <v>0</v>
      </c>
      <c r="H6980" s="1409">
        <v>0</v>
      </c>
      <c r="I6980" s="173">
        <v>0</v>
      </c>
      <c r="J6980" s="174">
        <v>0</v>
      </c>
      <c r="K6980" s="1409">
        <v>0</v>
      </c>
      <c r="L6980" s="287">
        <f>I6980+J6980+K6980</f>
        <v>0</v>
      </c>
      <c r="M6980" s="12" t="str">
        <f t="shared" si="1622"/>
        <v/>
      </c>
      <c r="N6980" s="13"/>
    </row>
    <row r="6981" spans="1:14" hidden="1">
      <c r="A6981" s="23">
        <v>200</v>
      </c>
      <c r="B6981" s="272">
        <v>2500</v>
      </c>
      <c r="C6981" s="1845" t="s">
        <v>215</v>
      </c>
      <c r="D6981" s="1846"/>
      <c r="E6981" s="310">
        <f>F6981+G6981+H6981</f>
        <v>0</v>
      </c>
      <c r="F6981" s="1410"/>
      <c r="G6981" s="1411"/>
      <c r="H6981" s="1412"/>
      <c r="I6981" s="1410"/>
      <c r="J6981" s="1411"/>
      <c r="K6981" s="1412"/>
      <c r="L6981" s="310">
        <f>I6981+J6981+K6981</f>
        <v>0</v>
      </c>
      <c r="M6981" s="12" t="str">
        <f t="shared" si="1622"/>
        <v/>
      </c>
      <c r="N6981" s="13"/>
    </row>
    <row r="6982" spans="1:14" hidden="1">
      <c r="A6982" s="23">
        <v>205</v>
      </c>
      <c r="B6982" s="272">
        <v>2600</v>
      </c>
      <c r="C6982" s="1849" t="s">
        <v>216</v>
      </c>
      <c r="D6982" s="1850"/>
      <c r="E6982" s="310">
        <f>F6982+G6982+H6982</f>
        <v>0</v>
      </c>
      <c r="F6982" s="1410"/>
      <c r="G6982" s="1411"/>
      <c r="H6982" s="1412"/>
      <c r="I6982" s="1410"/>
      <c r="J6982" s="1411"/>
      <c r="K6982" s="1412"/>
      <c r="L6982" s="310">
        <f>I6982+J6982+K6982</f>
        <v>0</v>
      </c>
      <c r="M6982" s="12" t="str">
        <f t="shared" si="1622"/>
        <v/>
      </c>
      <c r="N6982" s="13"/>
    </row>
    <row r="6983" spans="1:14" hidden="1">
      <c r="A6983" s="23">
        <v>210</v>
      </c>
      <c r="B6983" s="272">
        <v>2700</v>
      </c>
      <c r="C6983" s="1849" t="s">
        <v>217</v>
      </c>
      <c r="D6983" s="1850"/>
      <c r="E6983" s="310">
        <f>F6983+G6983+H6983</f>
        <v>0</v>
      </c>
      <c r="F6983" s="1410"/>
      <c r="G6983" s="1411"/>
      <c r="H6983" s="1412"/>
      <c r="I6983" s="1410"/>
      <c r="J6983" s="1411"/>
      <c r="K6983" s="1412"/>
      <c r="L6983" s="310">
        <f>I6983+J6983+K6983</f>
        <v>0</v>
      </c>
      <c r="M6983" s="12" t="str">
        <f t="shared" si="1622"/>
        <v/>
      </c>
      <c r="N6983" s="13"/>
    </row>
    <row r="6984" spans="1:14" ht="36" hidden="1" customHeight="1">
      <c r="A6984" s="23">
        <v>215</v>
      </c>
      <c r="B6984" s="272">
        <v>2800</v>
      </c>
      <c r="C6984" s="1849" t="s">
        <v>1643</v>
      </c>
      <c r="D6984" s="1850"/>
      <c r="E6984" s="310">
        <f t="shared" ref="E6984:L6984" si="1633">SUM(E6985:E6987)</f>
        <v>0</v>
      </c>
      <c r="F6984" s="274">
        <f t="shared" si="1633"/>
        <v>0</v>
      </c>
      <c r="G6984" s="275">
        <f t="shared" si="1633"/>
        <v>0</v>
      </c>
      <c r="H6984" s="276">
        <f>SUM(H6985:H6987)</f>
        <v>0</v>
      </c>
      <c r="I6984" s="274">
        <f t="shared" si="1633"/>
        <v>0</v>
      </c>
      <c r="J6984" s="275">
        <f t="shared" si="1633"/>
        <v>0</v>
      </c>
      <c r="K6984" s="276">
        <f t="shared" si="1633"/>
        <v>0</v>
      </c>
      <c r="L6984" s="310">
        <f t="shared" si="1633"/>
        <v>0</v>
      </c>
      <c r="M6984" s="12" t="str">
        <f t="shared" si="1622"/>
        <v/>
      </c>
      <c r="N6984" s="13"/>
    </row>
    <row r="6985" spans="1:14" hidden="1">
      <c r="A6985" s="22">
        <v>220</v>
      </c>
      <c r="B6985" s="292"/>
      <c r="C6985" s="279">
        <v>2810</v>
      </c>
      <c r="D6985" s="340" t="s">
        <v>2078</v>
      </c>
      <c r="E6985" s="281">
        <f>F6985+G6985+H6985</f>
        <v>0</v>
      </c>
      <c r="F6985" s="152"/>
      <c r="G6985" s="153"/>
      <c r="H6985" s="1406"/>
      <c r="I6985" s="152"/>
      <c r="J6985" s="153"/>
      <c r="K6985" s="1406"/>
      <c r="L6985" s="281">
        <f>I6985+J6985+K6985</f>
        <v>0</v>
      </c>
      <c r="M6985" s="12" t="str">
        <f t="shared" si="1622"/>
        <v/>
      </c>
      <c r="N6985" s="13"/>
    </row>
    <row r="6986" spans="1:14" hidden="1">
      <c r="A6986" s="23">
        <v>225</v>
      </c>
      <c r="B6986" s="341"/>
      <c r="C6986" s="293">
        <v>2820</v>
      </c>
      <c r="D6986" s="342" t="s">
        <v>2079</v>
      </c>
      <c r="E6986" s="295">
        <f>F6986+G6986+H6986</f>
        <v>0</v>
      </c>
      <c r="F6986" s="158"/>
      <c r="G6986" s="159"/>
      <c r="H6986" s="1408"/>
      <c r="I6986" s="158"/>
      <c r="J6986" s="159"/>
      <c r="K6986" s="1408"/>
      <c r="L6986" s="295">
        <f>I6986+J6986+K6986</f>
        <v>0</v>
      </c>
      <c r="M6986" s="12" t="str">
        <f t="shared" si="1622"/>
        <v/>
      </c>
      <c r="N6986" s="13"/>
    </row>
    <row r="6987" spans="1:14" ht="31.5" hidden="1">
      <c r="A6987" s="23">
        <v>230</v>
      </c>
      <c r="B6987" s="292"/>
      <c r="C6987" s="285">
        <v>2890</v>
      </c>
      <c r="D6987" s="343" t="s">
        <v>2080</v>
      </c>
      <c r="E6987" s="287">
        <f>F6987+G6987+H6987</f>
        <v>0</v>
      </c>
      <c r="F6987" s="173"/>
      <c r="G6987" s="174"/>
      <c r="H6987" s="1409"/>
      <c r="I6987" s="173"/>
      <c r="J6987" s="174"/>
      <c r="K6987" s="1409"/>
      <c r="L6987" s="287">
        <f>I6987+J6987+K6987</f>
        <v>0</v>
      </c>
      <c r="M6987" s="12" t="str">
        <f t="shared" si="1622"/>
        <v/>
      </c>
      <c r="N6987" s="13"/>
    </row>
    <row r="6988" spans="1:14" hidden="1">
      <c r="A6988" s="23">
        <v>245</v>
      </c>
      <c r="B6988" s="272">
        <v>2900</v>
      </c>
      <c r="C6988" s="1845" t="s">
        <v>218</v>
      </c>
      <c r="D6988" s="1846"/>
      <c r="E6988" s="310">
        <f>SUM(E6989:E6996)</f>
        <v>0</v>
      </c>
      <c r="F6988" s="274">
        <f>SUM(F6989:F6996)</f>
        <v>0</v>
      </c>
      <c r="G6988" s="274">
        <f t="shared" ref="G6988:L6988" si="1634">SUM(G6989:G6996)</f>
        <v>0</v>
      </c>
      <c r="H6988" s="274">
        <f t="shared" si="1634"/>
        <v>0</v>
      </c>
      <c r="I6988" s="274">
        <f t="shared" si="1634"/>
        <v>0</v>
      </c>
      <c r="J6988" s="274">
        <f t="shared" si="1634"/>
        <v>0</v>
      </c>
      <c r="K6988" s="274">
        <f t="shared" si="1634"/>
        <v>0</v>
      </c>
      <c r="L6988" s="274">
        <f t="shared" si="1634"/>
        <v>0</v>
      </c>
      <c r="M6988" s="12" t="str">
        <f t="shared" si="1622"/>
        <v/>
      </c>
      <c r="N6988" s="13"/>
    </row>
    <row r="6989" spans="1:14" hidden="1">
      <c r="A6989" s="22">
        <v>220</v>
      </c>
      <c r="B6989" s="346"/>
      <c r="C6989" s="279">
        <v>2910</v>
      </c>
      <c r="D6989" s="347" t="s">
        <v>1935</v>
      </c>
      <c r="E6989" s="281">
        <f>F6989+G6989+H6989</f>
        <v>0</v>
      </c>
      <c r="F6989" s="152">
        <v>0</v>
      </c>
      <c r="G6989" s="153"/>
      <c r="H6989" s="1406"/>
      <c r="I6989" s="152">
        <v>0</v>
      </c>
      <c r="J6989" s="153"/>
      <c r="K6989" s="1406"/>
      <c r="L6989" s="281">
        <f>I6989+J6989+K6989</f>
        <v>0</v>
      </c>
      <c r="M6989" s="12" t="str">
        <f t="shared" si="1622"/>
        <v/>
      </c>
      <c r="N6989" s="13"/>
    </row>
    <row r="6990" spans="1:14" hidden="1">
      <c r="A6990" s="23">
        <v>225</v>
      </c>
      <c r="B6990" s="346"/>
      <c r="C6990" s="279">
        <v>2920</v>
      </c>
      <c r="D6990" s="347" t="s">
        <v>219</v>
      </c>
      <c r="E6990" s="281">
        <f t="shared" ref="E6990:E6996" si="1635">F6990+G6990+H6990</f>
        <v>0</v>
      </c>
      <c r="F6990" s="152"/>
      <c r="G6990" s="153"/>
      <c r="H6990" s="1406"/>
      <c r="I6990" s="152"/>
      <c r="J6990" s="153"/>
      <c r="K6990" s="1406"/>
      <c r="L6990" s="281">
        <f t="shared" ref="L6990:L6996" si="1636">I6990+J6990+K6990</f>
        <v>0</v>
      </c>
      <c r="M6990" s="12" t="str">
        <f t="shared" si="1622"/>
        <v/>
      </c>
      <c r="N6990" s="13"/>
    </row>
    <row r="6991" spans="1:14" ht="31.5" hidden="1">
      <c r="A6991" s="23">
        <v>230</v>
      </c>
      <c r="B6991" s="346"/>
      <c r="C6991" s="324">
        <v>2969</v>
      </c>
      <c r="D6991" s="348" t="s">
        <v>220</v>
      </c>
      <c r="E6991" s="326">
        <f t="shared" si="1635"/>
        <v>0</v>
      </c>
      <c r="F6991" s="445"/>
      <c r="G6991" s="446"/>
      <c r="H6991" s="1413"/>
      <c r="I6991" s="445"/>
      <c r="J6991" s="446"/>
      <c r="K6991" s="1413"/>
      <c r="L6991" s="326">
        <f t="shared" si="1636"/>
        <v>0</v>
      </c>
      <c r="M6991" s="12" t="str">
        <f t="shared" si="1622"/>
        <v/>
      </c>
      <c r="N6991" s="13"/>
    </row>
    <row r="6992" spans="1:14" ht="31.5" hidden="1">
      <c r="A6992" s="23">
        <v>235</v>
      </c>
      <c r="B6992" s="346"/>
      <c r="C6992" s="349">
        <v>2970</v>
      </c>
      <c r="D6992" s="350" t="s">
        <v>221</v>
      </c>
      <c r="E6992" s="351">
        <f t="shared" si="1635"/>
        <v>0</v>
      </c>
      <c r="F6992" s="624"/>
      <c r="G6992" s="625"/>
      <c r="H6992" s="1414"/>
      <c r="I6992" s="624"/>
      <c r="J6992" s="625"/>
      <c r="K6992" s="1414"/>
      <c r="L6992" s="351">
        <f t="shared" si="1636"/>
        <v>0</v>
      </c>
      <c r="M6992" s="12" t="str">
        <f t="shared" si="1622"/>
        <v/>
      </c>
      <c r="N6992" s="13"/>
    </row>
    <row r="6993" spans="1:14" hidden="1">
      <c r="A6993" s="23">
        <v>240</v>
      </c>
      <c r="B6993" s="346"/>
      <c r="C6993" s="333">
        <v>2989</v>
      </c>
      <c r="D6993" s="355" t="s">
        <v>222</v>
      </c>
      <c r="E6993" s="335">
        <f t="shared" si="1635"/>
        <v>0</v>
      </c>
      <c r="F6993" s="589"/>
      <c r="G6993" s="590"/>
      <c r="H6993" s="1415"/>
      <c r="I6993" s="589"/>
      <c r="J6993" s="590"/>
      <c r="K6993" s="1415"/>
      <c r="L6993" s="335">
        <f t="shared" si="1636"/>
        <v>0</v>
      </c>
      <c r="M6993" s="12" t="str">
        <f t="shared" si="1622"/>
        <v/>
      </c>
      <c r="N6993" s="13"/>
    </row>
    <row r="6994" spans="1:14" hidden="1">
      <c r="A6994" s="23">
        <v>245</v>
      </c>
      <c r="B6994" s="292"/>
      <c r="C6994" s="318">
        <v>2990</v>
      </c>
      <c r="D6994" s="356" t="s">
        <v>1954</v>
      </c>
      <c r="E6994" s="320">
        <f>F6994+G6994+H6994</f>
        <v>0</v>
      </c>
      <c r="F6994" s="450"/>
      <c r="G6994" s="451"/>
      <c r="H6994" s="1416"/>
      <c r="I6994" s="450"/>
      <c r="J6994" s="451"/>
      <c r="K6994" s="1416"/>
      <c r="L6994" s="320">
        <f>I6994+J6994+K6994</f>
        <v>0</v>
      </c>
      <c r="M6994" s="12" t="str">
        <f t="shared" si="1622"/>
        <v/>
      </c>
      <c r="N6994" s="13"/>
    </row>
    <row r="6995" spans="1:14" hidden="1">
      <c r="A6995" s="22">
        <v>250</v>
      </c>
      <c r="B6995" s="292"/>
      <c r="C6995" s="318">
        <v>2991</v>
      </c>
      <c r="D6995" s="356" t="s">
        <v>223</v>
      </c>
      <c r="E6995" s="320">
        <f t="shared" si="1635"/>
        <v>0</v>
      </c>
      <c r="F6995" s="450"/>
      <c r="G6995" s="451"/>
      <c r="H6995" s="1416"/>
      <c r="I6995" s="450"/>
      <c r="J6995" s="451"/>
      <c r="K6995" s="1416"/>
      <c r="L6995" s="320">
        <f t="shared" si="1636"/>
        <v>0</v>
      </c>
      <c r="M6995" s="12" t="str">
        <f t="shared" si="1622"/>
        <v/>
      </c>
      <c r="N6995" s="13"/>
    </row>
    <row r="6996" spans="1:14" hidden="1">
      <c r="A6996" s="23">
        <v>255</v>
      </c>
      <c r="B6996" s="292"/>
      <c r="C6996" s="285">
        <v>2992</v>
      </c>
      <c r="D6996" s="357" t="s">
        <v>224</v>
      </c>
      <c r="E6996" s="287">
        <f t="shared" si="1635"/>
        <v>0</v>
      </c>
      <c r="F6996" s="173"/>
      <c r="G6996" s="174"/>
      <c r="H6996" s="1409"/>
      <c r="I6996" s="173"/>
      <c r="J6996" s="174"/>
      <c r="K6996" s="1409"/>
      <c r="L6996" s="287">
        <f t="shared" si="1636"/>
        <v>0</v>
      </c>
      <c r="M6996" s="12" t="str">
        <f t="shared" si="1622"/>
        <v/>
      </c>
      <c r="N6996" s="13"/>
    </row>
    <row r="6997" spans="1:14" hidden="1">
      <c r="A6997" s="23">
        <v>265</v>
      </c>
      <c r="B6997" s="272">
        <v>3300</v>
      </c>
      <c r="C6997" s="358" t="s">
        <v>1985</v>
      </c>
      <c r="D6997" s="1759"/>
      <c r="E6997" s="310">
        <f t="shared" ref="E6997:L6997" si="1637">SUM(E6998:E7002)</f>
        <v>0</v>
      </c>
      <c r="F6997" s="274">
        <f t="shared" si="1637"/>
        <v>0</v>
      </c>
      <c r="G6997" s="275">
        <f t="shared" si="1637"/>
        <v>0</v>
      </c>
      <c r="H6997" s="276">
        <f t="shared" si="1637"/>
        <v>0</v>
      </c>
      <c r="I6997" s="274">
        <f t="shared" si="1637"/>
        <v>0</v>
      </c>
      <c r="J6997" s="275">
        <f t="shared" si="1637"/>
        <v>0</v>
      </c>
      <c r="K6997" s="276">
        <f t="shared" si="1637"/>
        <v>0</v>
      </c>
      <c r="L6997" s="310">
        <f t="shared" si="1637"/>
        <v>0</v>
      </c>
      <c r="M6997" s="12" t="str">
        <f t="shared" ref="M6997:M7050" si="1638">(IF($E6997&lt;&gt;0,$M$2,IF($L6997&lt;&gt;0,$M$2,"")))</f>
        <v/>
      </c>
      <c r="N6997" s="13"/>
    </row>
    <row r="6998" spans="1:14" hidden="1">
      <c r="A6998" s="22">
        <v>270</v>
      </c>
      <c r="B6998" s="291"/>
      <c r="C6998" s="279">
        <v>3301</v>
      </c>
      <c r="D6998" s="359" t="s">
        <v>225</v>
      </c>
      <c r="E6998" s="281">
        <f t="shared" ref="E6998:E7005" si="1639">F6998+G6998+H6998</f>
        <v>0</v>
      </c>
      <c r="F6998" s="482">
        <v>0</v>
      </c>
      <c r="G6998" s="483">
        <v>0</v>
      </c>
      <c r="H6998" s="154">
        <v>0</v>
      </c>
      <c r="I6998" s="482">
        <v>0</v>
      </c>
      <c r="J6998" s="483">
        <v>0</v>
      </c>
      <c r="K6998" s="154">
        <v>0</v>
      </c>
      <c r="L6998" s="281">
        <f t="shared" ref="L6998:L7005" si="1640">I6998+J6998+K6998</f>
        <v>0</v>
      </c>
      <c r="M6998" s="12" t="str">
        <f t="shared" si="1638"/>
        <v/>
      </c>
      <c r="N6998" s="13"/>
    </row>
    <row r="6999" spans="1:14" hidden="1">
      <c r="A6999" s="22">
        <v>290</v>
      </c>
      <c r="B6999" s="291"/>
      <c r="C6999" s="293">
        <v>3302</v>
      </c>
      <c r="D6999" s="360" t="s">
        <v>701</v>
      </c>
      <c r="E6999" s="295">
        <f t="shared" si="1639"/>
        <v>0</v>
      </c>
      <c r="F6999" s="484">
        <v>0</v>
      </c>
      <c r="G6999" s="485">
        <v>0</v>
      </c>
      <c r="H6999" s="160">
        <v>0</v>
      </c>
      <c r="I6999" s="484">
        <v>0</v>
      </c>
      <c r="J6999" s="485">
        <v>0</v>
      </c>
      <c r="K6999" s="160">
        <v>0</v>
      </c>
      <c r="L6999" s="295">
        <f t="shared" si="1640"/>
        <v>0</v>
      </c>
      <c r="M6999" s="12" t="str">
        <f t="shared" si="1638"/>
        <v/>
      </c>
      <c r="N6999" s="13"/>
    </row>
    <row r="7000" spans="1:14" hidden="1">
      <c r="A7000" s="39">
        <v>320</v>
      </c>
      <c r="B7000" s="291"/>
      <c r="C7000" s="293">
        <v>3304</v>
      </c>
      <c r="D7000" s="360" t="s">
        <v>226</v>
      </c>
      <c r="E7000" s="295">
        <f t="shared" si="1639"/>
        <v>0</v>
      </c>
      <c r="F7000" s="484">
        <v>0</v>
      </c>
      <c r="G7000" s="485">
        <v>0</v>
      </c>
      <c r="H7000" s="160">
        <v>0</v>
      </c>
      <c r="I7000" s="484">
        <v>0</v>
      </c>
      <c r="J7000" s="485">
        <v>0</v>
      </c>
      <c r="K7000" s="160">
        <v>0</v>
      </c>
      <c r="L7000" s="295">
        <f t="shared" si="1640"/>
        <v>0</v>
      </c>
      <c r="M7000" s="12" t="str">
        <f t="shared" si="1638"/>
        <v/>
      </c>
      <c r="N7000" s="13"/>
    </row>
    <row r="7001" spans="1:14" ht="47.25" hidden="1">
      <c r="A7001" s="22">
        <v>330</v>
      </c>
      <c r="B7001" s="291"/>
      <c r="C7001" s="285">
        <v>3306</v>
      </c>
      <c r="D7001" s="361" t="s">
        <v>2081</v>
      </c>
      <c r="E7001" s="295">
        <f t="shared" si="1639"/>
        <v>0</v>
      </c>
      <c r="F7001" s="484">
        <v>0</v>
      </c>
      <c r="G7001" s="485">
        <v>0</v>
      </c>
      <c r="H7001" s="160">
        <v>0</v>
      </c>
      <c r="I7001" s="484">
        <v>0</v>
      </c>
      <c r="J7001" s="485">
        <v>0</v>
      </c>
      <c r="K7001" s="160">
        <v>0</v>
      </c>
      <c r="L7001" s="295">
        <f t="shared" si="1640"/>
        <v>0</v>
      </c>
      <c r="M7001" s="12" t="str">
        <f t="shared" si="1638"/>
        <v/>
      </c>
      <c r="N7001" s="13"/>
    </row>
    <row r="7002" spans="1:14" hidden="1">
      <c r="A7002" s="23">
        <v>225</v>
      </c>
      <c r="B7002" s="291"/>
      <c r="C7002" s="285">
        <v>3307</v>
      </c>
      <c r="D7002" s="361" t="s">
        <v>1996</v>
      </c>
      <c r="E7002" s="287">
        <f t="shared" si="1639"/>
        <v>0</v>
      </c>
      <c r="F7002" s="486">
        <v>0</v>
      </c>
      <c r="G7002" s="487">
        <v>0</v>
      </c>
      <c r="H7002" s="175">
        <v>0</v>
      </c>
      <c r="I7002" s="486">
        <v>0</v>
      </c>
      <c r="J7002" s="487">
        <v>0</v>
      </c>
      <c r="K7002" s="175">
        <v>0</v>
      </c>
      <c r="L7002" s="287">
        <f t="shared" si="1640"/>
        <v>0</v>
      </c>
      <c r="M7002" s="12" t="str">
        <f t="shared" si="1638"/>
        <v/>
      </c>
      <c r="N7002" s="13"/>
    </row>
    <row r="7003" spans="1:14" hidden="1">
      <c r="A7003" s="23">
        <v>230</v>
      </c>
      <c r="B7003" s="272">
        <v>3900</v>
      </c>
      <c r="C7003" s="1845" t="s">
        <v>227</v>
      </c>
      <c r="D7003" s="1846"/>
      <c r="E7003" s="310">
        <f t="shared" si="1639"/>
        <v>0</v>
      </c>
      <c r="F7003" s="1458">
        <v>0</v>
      </c>
      <c r="G7003" s="1459">
        <v>0</v>
      </c>
      <c r="H7003" s="1460">
        <v>0</v>
      </c>
      <c r="I7003" s="1458">
        <v>0</v>
      </c>
      <c r="J7003" s="1459">
        <v>0</v>
      </c>
      <c r="K7003" s="1460">
        <v>0</v>
      </c>
      <c r="L7003" s="310">
        <f t="shared" si="1640"/>
        <v>0</v>
      </c>
      <c r="M7003" s="12" t="str">
        <f t="shared" si="1638"/>
        <v/>
      </c>
      <c r="N7003" s="13"/>
    </row>
    <row r="7004" spans="1:14" hidden="1">
      <c r="A7004" s="23">
        <v>245</v>
      </c>
      <c r="B7004" s="272">
        <v>4000</v>
      </c>
      <c r="C7004" s="1845" t="s">
        <v>228</v>
      </c>
      <c r="D7004" s="1846"/>
      <c r="E7004" s="310">
        <f t="shared" si="1639"/>
        <v>0</v>
      </c>
      <c r="F7004" s="1410">
        <v>0</v>
      </c>
      <c r="G7004" s="1411">
        <v>0</v>
      </c>
      <c r="H7004" s="1412">
        <v>0</v>
      </c>
      <c r="I7004" s="1410">
        <v>0</v>
      </c>
      <c r="J7004" s="1411">
        <v>0</v>
      </c>
      <c r="K7004" s="1412">
        <v>0</v>
      </c>
      <c r="L7004" s="310">
        <f t="shared" si="1640"/>
        <v>0</v>
      </c>
      <c r="M7004" s="12" t="str">
        <f t="shared" si="1638"/>
        <v/>
      </c>
      <c r="N7004" s="13"/>
    </row>
    <row r="7005" spans="1:14" hidden="1">
      <c r="A7005" s="22">
        <v>350</v>
      </c>
      <c r="B7005" s="272">
        <v>4100</v>
      </c>
      <c r="C7005" s="1845" t="s">
        <v>229</v>
      </c>
      <c r="D7005" s="1846"/>
      <c r="E7005" s="310">
        <f t="shared" si="1639"/>
        <v>0</v>
      </c>
      <c r="F7005" s="1459">
        <v>0</v>
      </c>
      <c r="G7005" s="1459">
        <v>0</v>
      </c>
      <c r="H7005" s="1460">
        <v>0</v>
      </c>
      <c r="I7005" s="1606">
        <v>0</v>
      </c>
      <c r="J7005" s="1459">
        <v>0</v>
      </c>
      <c r="K7005" s="1459">
        <v>0</v>
      </c>
      <c r="L7005" s="310">
        <f t="shared" si="1640"/>
        <v>0</v>
      </c>
      <c r="M7005" s="12" t="str">
        <f t="shared" si="1638"/>
        <v/>
      </c>
      <c r="N7005" s="13"/>
    </row>
    <row r="7006" spans="1:14" hidden="1">
      <c r="A7006" s="23">
        <v>355</v>
      </c>
      <c r="B7006" s="272">
        <v>4200</v>
      </c>
      <c r="C7006" s="1845" t="s">
        <v>230</v>
      </c>
      <c r="D7006" s="1846"/>
      <c r="E7006" s="310">
        <f t="shared" ref="E7006:L7006" si="1641">SUM(E7007:E7012)</f>
        <v>0</v>
      </c>
      <c r="F7006" s="274">
        <f t="shared" si="1641"/>
        <v>0</v>
      </c>
      <c r="G7006" s="275">
        <f t="shared" si="1641"/>
        <v>0</v>
      </c>
      <c r="H7006" s="276">
        <f>SUM(H7007:H7012)</f>
        <v>0</v>
      </c>
      <c r="I7006" s="274">
        <f t="shared" si="1641"/>
        <v>0</v>
      </c>
      <c r="J7006" s="275">
        <f t="shared" si="1641"/>
        <v>0</v>
      </c>
      <c r="K7006" s="276">
        <f t="shared" si="1641"/>
        <v>0</v>
      </c>
      <c r="L7006" s="310">
        <f t="shared" si="1641"/>
        <v>0</v>
      </c>
      <c r="M7006" s="12" t="str">
        <f t="shared" si="1638"/>
        <v/>
      </c>
      <c r="N7006" s="13"/>
    </row>
    <row r="7007" spans="1:14" hidden="1">
      <c r="A7007" s="23">
        <v>355</v>
      </c>
      <c r="B7007" s="362"/>
      <c r="C7007" s="279">
        <v>4201</v>
      </c>
      <c r="D7007" s="280" t="s">
        <v>231</v>
      </c>
      <c r="E7007" s="281">
        <f t="shared" ref="E7007:E7012" si="1642">F7007+G7007+H7007</f>
        <v>0</v>
      </c>
      <c r="F7007" s="152"/>
      <c r="G7007" s="153"/>
      <c r="H7007" s="1406"/>
      <c r="I7007" s="152"/>
      <c r="J7007" s="153"/>
      <c r="K7007" s="1406"/>
      <c r="L7007" s="281">
        <f t="shared" ref="L7007:L7012" si="1643">I7007+J7007+K7007</f>
        <v>0</v>
      </c>
      <c r="M7007" s="12" t="str">
        <f t="shared" si="1638"/>
        <v/>
      </c>
      <c r="N7007" s="13"/>
    </row>
    <row r="7008" spans="1:14" hidden="1">
      <c r="A7008" s="23">
        <v>375</v>
      </c>
      <c r="B7008" s="362"/>
      <c r="C7008" s="293">
        <v>4202</v>
      </c>
      <c r="D7008" s="363" t="s">
        <v>232</v>
      </c>
      <c r="E7008" s="295">
        <f t="shared" si="1642"/>
        <v>0</v>
      </c>
      <c r="F7008" s="158"/>
      <c r="G7008" s="159"/>
      <c r="H7008" s="1408"/>
      <c r="I7008" s="158"/>
      <c r="J7008" s="159"/>
      <c r="K7008" s="1408"/>
      <c r="L7008" s="295">
        <f t="shared" si="1643"/>
        <v>0</v>
      </c>
      <c r="M7008" s="12" t="str">
        <f t="shared" si="1638"/>
        <v/>
      </c>
      <c r="N7008" s="13"/>
    </row>
    <row r="7009" spans="1:14" hidden="1">
      <c r="A7009" s="23">
        <v>380</v>
      </c>
      <c r="B7009" s="362"/>
      <c r="C7009" s="293">
        <v>4214</v>
      </c>
      <c r="D7009" s="363" t="s">
        <v>233</v>
      </c>
      <c r="E7009" s="295">
        <f t="shared" si="1642"/>
        <v>0</v>
      </c>
      <c r="F7009" s="158">
        <v>0</v>
      </c>
      <c r="G7009" s="159">
        <v>0</v>
      </c>
      <c r="H7009" s="1408">
        <v>0</v>
      </c>
      <c r="I7009" s="158">
        <v>0</v>
      </c>
      <c r="J7009" s="159">
        <v>0</v>
      </c>
      <c r="K7009" s="1408">
        <v>0</v>
      </c>
      <c r="L7009" s="295">
        <f t="shared" si="1643"/>
        <v>0</v>
      </c>
      <c r="M7009" s="12" t="str">
        <f t="shared" si="1638"/>
        <v/>
      </c>
      <c r="N7009" s="13"/>
    </row>
    <row r="7010" spans="1:14" hidden="1">
      <c r="A7010" s="23">
        <v>385</v>
      </c>
      <c r="B7010" s="362"/>
      <c r="C7010" s="293">
        <v>4217</v>
      </c>
      <c r="D7010" s="363" t="s">
        <v>234</v>
      </c>
      <c r="E7010" s="295">
        <f t="shared" si="1642"/>
        <v>0</v>
      </c>
      <c r="F7010" s="158"/>
      <c r="G7010" s="159"/>
      <c r="H7010" s="1408"/>
      <c r="I7010" s="158"/>
      <c r="J7010" s="159"/>
      <c r="K7010" s="1408"/>
      <c r="L7010" s="295">
        <f t="shared" si="1643"/>
        <v>0</v>
      </c>
      <c r="M7010" s="12" t="str">
        <f t="shared" si="1638"/>
        <v/>
      </c>
      <c r="N7010" s="13"/>
    </row>
    <row r="7011" spans="1:14" hidden="1">
      <c r="A7011" s="23">
        <v>390</v>
      </c>
      <c r="B7011" s="362"/>
      <c r="C7011" s="293">
        <v>4218</v>
      </c>
      <c r="D7011" s="294" t="s">
        <v>235</v>
      </c>
      <c r="E7011" s="295">
        <f t="shared" si="1642"/>
        <v>0</v>
      </c>
      <c r="F7011" s="158"/>
      <c r="G7011" s="159"/>
      <c r="H7011" s="1408"/>
      <c r="I7011" s="158"/>
      <c r="J7011" s="159"/>
      <c r="K7011" s="1408"/>
      <c r="L7011" s="295">
        <f t="shared" si="1643"/>
        <v>0</v>
      </c>
      <c r="M7011" s="12" t="str">
        <f t="shared" si="1638"/>
        <v/>
      </c>
      <c r="N7011" s="13"/>
    </row>
    <row r="7012" spans="1:14" hidden="1">
      <c r="A7012" s="23">
        <v>390</v>
      </c>
      <c r="B7012" s="362"/>
      <c r="C7012" s="285">
        <v>4219</v>
      </c>
      <c r="D7012" s="343" t="s">
        <v>236</v>
      </c>
      <c r="E7012" s="287">
        <f t="shared" si="1642"/>
        <v>0</v>
      </c>
      <c r="F7012" s="173">
        <v>0</v>
      </c>
      <c r="G7012" s="174">
        <v>0</v>
      </c>
      <c r="H7012" s="1409">
        <v>0</v>
      </c>
      <c r="I7012" s="173">
        <v>0</v>
      </c>
      <c r="J7012" s="174">
        <v>0</v>
      </c>
      <c r="K7012" s="1409">
        <v>0</v>
      </c>
      <c r="L7012" s="287">
        <f t="shared" si="1643"/>
        <v>0</v>
      </c>
      <c r="M7012" s="12" t="str">
        <f t="shared" si="1638"/>
        <v/>
      </c>
      <c r="N7012" s="13"/>
    </row>
    <row r="7013" spans="1:14" hidden="1">
      <c r="A7013" s="23">
        <v>395</v>
      </c>
      <c r="B7013" s="272">
        <v>4300</v>
      </c>
      <c r="C7013" s="1845" t="s">
        <v>1644</v>
      </c>
      <c r="D7013" s="1846"/>
      <c r="E7013" s="310">
        <f t="shared" ref="E7013:L7013" si="1644">SUM(E7014:E7016)</f>
        <v>0</v>
      </c>
      <c r="F7013" s="274">
        <f t="shared" si="1644"/>
        <v>0</v>
      </c>
      <c r="G7013" s="275">
        <f t="shared" si="1644"/>
        <v>0</v>
      </c>
      <c r="H7013" s="276">
        <f>SUM(H7014:H7016)</f>
        <v>0</v>
      </c>
      <c r="I7013" s="274">
        <f t="shared" si="1644"/>
        <v>0</v>
      </c>
      <c r="J7013" s="275">
        <f t="shared" si="1644"/>
        <v>0</v>
      </c>
      <c r="K7013" s="276">
        <f t="shared" si="1644"/>
        <v>0</v>
      </c>
      <c r="L7013" s="310">
        <f t="shared" si="1644"/>
        <v>0</v>
      </c>
      <c r="M7013" s="12" t="str">
        <f t="shared" si="1638"/>
        <v/>
      </c>
      <c r="N7013" s="13"/>
    </row>
    <row r="7014" spans="1:14" hidden="1">
      <c r="A7014" s="18">
        <v>397</v>
      </c>
      <c r="B7014" s="362"/>
      <c r="C7014" s="279">
        <v>4301</v>
      </c>
      <c r="D7014" s="311" t="s">
        <v>237</v>
      </c>
      <c r="E7014" s="281">
        <f t="shared" ref="E7014:E7019" si="1645">F7014+G7014+H7014</f>
        <v>0</v>
      </c>
      <c r="F7014" s="152">
        <v>0</v>
      </c>
      <c r="G7014" s="153">
        <v>0</v>
      </c>
      <c r="H7014" s="1406">
        <v>0</v>
      </c>
      <c r="I7014" s="152">
        <v>0</v>
      </c>
      <c r="J7014" s="153">
        <v>0</v>
      </c>
      <c r="K7014" s="1406">
        <v>0</v>
      </c>
      <c r="L7014" s="281">
        <f t="shared" ref="L7014:L7019" si="1646">I7014+J7014+K7014</f>
        <v>0</v>
      </c>
      <c r="M7014" s="12" t="str">
        <f t="shared" si="1638"/>
        <v/>
      </c>
      <c r="N7014" s="13"/>
    </row>
    <row r="7015" spans="1:14" hidden="1">
      <c r="A7015" s="14">
        <v>398</v>
      </c>
      <c r="B7015" s="362"/>
      <c r="C7015" s="293">
        <v>4302</v>
      </c>
      <c r="D7015" s="363" t="s">
        <v>238</v>
      </c>
      <c r="E7015" s="295">
        <f t="shared" si="1645"/>
        <v>0</v>
      </c>
      <c r="F7015" s="158"/>
      <c r="G7015" s="159"/>
      <c r="H7015" s="1408"/>
      <c r="I7015" s="158"/>
      <c r="J7015" s="159"/>
      <c r="K7015" s="1408"/>
      <c r="L7015" s="295">
        <f t="shared" si="1646"/>
        <v>0</v>
      </c>
      <c r="M7015" s="12" t="str">
        <f t="shared" si="1638"/>
        <v/>
      </c>
      <c r="N7015" s="13"/>
    </row>
    <row r="7016" spans="1:14" hidden="1">
      <c r="A7016" s="14">
        <v>399</v>
      </c>
      <c r="B7016" s="362"/>
      <c r="C7016" s="285">
        <v>4309</v>
      </c>
      <c r="D7016" s="301" t="s">
        <v>239</v>
      </c>
      <c r="E7016" s="287">
        <f t="shared" si="1645"/>
        <v>0</v>
      </c>
      <c r="F7016" s="173"/>
      <c r="G7016" s="174"/>
      <c r="H7016" s="1409"/>
      <c r="I7016" s="173"/>
      <c r="J7016" s="174"/>
      <c r="K7016" s="1409"/>
      <c r="L7016" s="287">
        <f t="shared" si="1646"/>
        <v>0</v>
      </c>
      <c r="M7016" s="12" t="str">
        <f t="shared" si="1638"/>
        <v/>
      </c>
      <c r="N7016" s="13"/>
    </row>
    <row r="7017" spans="1:14" hidden="1">
      <c r="A7017" s="14">
        <v>400</v>
      </c>
      <c r="B7017" s="272">
        <v>4400</v>
      </c>
      <c r="C7017" s="1845" t="s">
        <v>1641</v>
      </c>
      <c r="D7017" s="1846"/>
      <c r="E7017" s="310">
        <f t="shared" si="1645"/>
        <v>0</v>
      </c>
      <c r="F7017" s="1410">
        <v>0</v>
      </c>
      <c r="G7017" s="1411">
        <v>0</v>
      </c>
      <c r="H7017" s="1412">
        <v>0</v>
      </c>
      <c r="I7017" s="1410">
        <v>0</v>
      </c>
      <c r="J7017" s="1411">
        <v>0</v>
      </c>
      <c r="K7017" s="1412">
        <v>0</v>
      </c>
      <c r="L7017" s="310">
        <f t="shared" si="1646"/>
        <v>0</v>
      </c>
      <c r="M7017" s="12" t="str">
        <f t="shared" si="1638"/>
        <v/>
      </c>
      <c r="N7017" s="13"/>
    </row>
    <row r="7018" spans="1:14" hidden="1">
      <c r="A7018" s="14">
        <v>401</v>
      </c>
      <c r="B7018" s="272">
        <v>4500</v>
      </c>
      <c r="C7018" s="1845" t="s">
        <v>1642</v>
      </c>
      <c r="D7018" s="1846"/>
      <c r="E7018" s="310">
        <f t="shared" si="1645"/>
        <v>0</v>
      </c>
      <c r="F7018" s="1410">
        <v>0</v>
      </c>
      <c r="G7018" s="1411">
        <v>0</v>
      </c>
      <c r="H7018" s="1412">
        <v>0</v>
      </c>
      <c r="I7018" s="1410">
        <v>0</v>
      </c>
      <c r="J7018" s="1411">
        <v>0</v>
      </c>
      <c r="K7018" s="1412">
        <v>0</v>
      </c>
      <c r="L7018" s="310">
        <f t="shared" si="1646"/>
        <v>0</v>
      </c>
      <c r="M7018" s="12" t="str">
        <f t="shared" si="1638"/>
        <v/>
      </c>
      <c r="N7018" s="13"/>
    </row>
    <row r="7019" spans="1:14" hidden="1">
      <c r="A7019" s="40">
        <v>404</v>
      </c>
      <c r="B7019" s="272">
        <v>4600</v>
      </c>
      <c r="C7019" s="1849" t="s">
        <v>240</v>
      </c>
      <c r="D7019" s="1850"/>
      <c r="E7019" s="310">
        <f t="shared" si="1645"/>
        <v>0</v>
      </c>
      <c r="F7019" s="1410">
        <v>0</v>
      </c>
      <c r="G7019" s="1411">
        <v>0</v>
      </c>
      <c r="H7019" s="1412">
        <v>0</v>
      </c>
      <c r="I7019" s="1410">
        <v>0</v>
      </c>
      <c r="J7019" s="1411">
        <v>0</v>
      </c>
      <c r="K7019" s="1412">
        <v>0</v>
      </c>
      <c r="L7019" s="310">
        <f t="shared" si="1646"/>
        <v>0</v>
      </c>
      <c r="M7019" s="12" t="str">
        <f t="shared" si="1638"/>
        <v/>
      </c>
      <c r="N7019" s="13"/>
    </row>
    <row r="7020" spans="1:14" hidden="1">
      <c r="A7020" s="40">
        <v>404</v>
      </c>
      <c r="B7020" s="272">
        <v>4900</v>
      </c>
      <c r="C7020" s="1845" t="s">
        <v>266</v>
      </c>
      <c r="D7020" s="1846"/>
      <c r="E7020" s="310">
        <f t="shared" ref="E7020:L7020" si="1647">+E7021+E7022</f>
        <v>0</v>
      </c>
      <c r="F7020" s="274">
        <f t="shared" si="1647"/>
        <v>0</v>
      </c>
      <c r="G7020" s="275">
        <f t="shared" si="1647"/>
        <v>0</v>
      </c>
      <c r="H7020" s="276">
        <f>+H7021+H7022</f>
        <v>0</v>
      </c>
      <c r="I7020" s="274">
        <f t="shared" si="1647"/>
        <v>0</v>
      </c>
      <c r="J7020" s="275">
        <f t="shared" si="1647"/>
        <v>0</v>
      </c>
      <c r="K7020" s="276">
        <f t="shared" si="1647"/>
        <v>0</v>
      </c>
      <c r="L7020" s="310">
        <f t="shared" si="1647"/>
        <v>0</v>
      </c>
      <c r="M7020" s="12" t="str">
        <f t="shared" si="1638"/>
        <v/>
      </c>
      <c r="N7020" s="13"/>
    </row>
    <row r="7021" spans="1:14" hidden="1">
      <c r="A7021" s="22">
        <v>440</v>
      </c>
      <c r="B7021" s="362"/>
      <c r="C7021" s="279">
        <v>4901</v>
      </c>
      <c r="D7021" s="364" t="s">
        <v>267</v>
      </c>
      <c r="E7021" s="281">
        <f>F7021+G7021+H7021</f>
        <v>0</v>
      </c>
      <c r="F7021" s="152"/>
      <c r="G7021" s="153"/>
      <c r="H7021" s="1406"/>
      <c r="I7021" s="152"/>
      <c r="J7021" s="153"/>
      <c r="K7021" s="1406"/>
      <c r="L7021" s="281">
        <f>I7021+J7021+K7021</f>
        <v>0</v>
      </c>
      <c r="M7021" s="12" t="str">
        <f t="shared" si="1638"/>
        <v/>
      </c>
      <c r="N7021" s="13"/>
    </row>
    <row r="7022" spans="1:14" hidden="1">
      <c r="A7022" s="22">
        <v>450</v>
      </c>
      <c r="B7022" s="362"/>
      <c r="C7022" s="285">
        <v>4902</v>
      </c>
      <c r="D7022" s="301" t="s">
        <v>268</v>
      </c>
      <c r="E7022" s="287">
        <f>F7022+G7022+H7022</f>
        <v>0</v>
      </c>
      <c r="F7022" s="173"/>
      <c r="G7022" s="174"/>
      <c r="H7022" s="1409"/>
      <c r="I7022" s="173"/>
      <c r="J7022" s="174"/>
      <c r="K7022" s="1409"/>
      <c r="L7022" s="287">
        <f>I7022+J7022+K7022</f>
        <v>0</v>
      </c>
      <c r="M7022" s="12" t="str">
        <f t="shared" si="1638"/>
        <v/>
      </c>
      <c r="N7022" s="13"/>
    </row>
    <row r="7023" spans="1:14" hidden="1">
      <c r="A7023" s="22">
        <v>495</v>
      </c>
      <c r="B7023" s="365">
        <v>5100</v>
      </c>
      <c r="C7023" s="1843" t="s">
        <v>241</v>
      </c>
      <c r="D7023" s="1844"/>
      <c r="E7023" s="310">
        <f>F7023+G7023+H7023</f>
        <v>0</v>
      </c>
      <c r="F7023" s="1410">
        <v>0</v>
      </c>
      <c r="G7023" s="1411">
        <v>0</v>
      </c>
      <c r="H7023" s="1412">
        <v>0</v>
      </c>
      <c r="I7023" s="1410">
        <v>0</v>
      </c>
      <c r="J7023" s="1411">
        <v>0</v>
      </c>
      <c r="K7023" s="1412">
        <v>0</v>
      </c>
      <c r="L7023" s="310">
        <f>I7023+J7023+K7023</f>
        <v>0</v>
      </c>
      <c r="M7023" s="12" t="str">
        <f t="shared" si="1638"/>
        <v/>
      </c>
      <c r="N7023" s="13"/>
    </row>
    <row r="7024" spans="1:14" hidden="1">
      <c r="A7024" s="23">
        <v>500</v>
      </c>
      <c r="B7024" s="365">
        <v>5200</v>
      </c>
      <c r="C7024" s="1843" t="s">
        <v>242</v>
      </c>
      <c r="D7024" s="1844"/>
      <c r="E7024" s="310">
        <f t="shared" ref="E7024:L7024" si="1648">SUM(E7025:E7031)</f>
        <v>0</v>
      </c>
      <c r="F7024" s="274">
        <f t="shared" si="1648"/>
        <v>0</v>
      </c>
      <c r="G7024" s="275">
        <f t="shared" si="1648"/>
        <v>0</v>
      </c>
      <c r="H7024" s="276">
        <f>SUM(H7025:H7031)</f>
        <v>0</v>
      </c>
      <c r="I7024" s="274">
        <f t="shared" si="1648"/>
        <v>0</v>
      </c>
      <c r="J7024" s="275">
        <f t="shared" si="1648"/>
        <v>0</v>
      </c>
      <c r="K7024" s="276">
        <f t="shared" si="1648"/>
        <v>0</v>
      </c>
      <c r="L7024" s="310">
        <f t="shared" si="1648"/>
        <v>0</v>
      </c>
      <c r="M7024" s="12" t="str">
        <f t="shared" si="1638"/>
        <v/>
      </c>
      <c r="N7024" s="13"/>
    </row>
    <row r="7025" spans="1:14" hidden="1">
      <c r="A7025" s="23">
        <v>505</v>
      </c>
      <c r="B7025" s="366"/>
      <c r="C7025" s="367">
        <v>5201</v>
      </c>
      <c r="D7025" s="368" t="s">
        <v>243</v>
      </c>
      <c r="E7025" s="281">
        <f t="shared" ref="E7025:E7031" si="1649">F7025+G7025+H7025</f>
        <v>0</v>
      </c>
      <c r="F7025" s="152">
        <v>0</v>
      </c>
      <c r="G7025" s="153">
        <v>0</v>
      </c>
      <c r="H7025" s="1406">
        <v>0</v>
      </c>
      <c r="I7025" s="152">
        <v>0</v>
      </c>
      <c r="J7025" s="153">
        <v>0</v>
      </c>
      <c r="K7025" s="1406">
        <v>0</v>
      </c>
      <c r="L7025" s="281">
        <f t="shared" ref="L7025:L7031" si="1650">I7025+J7025+K7025</f>
        <v>0</v>
      </c>
      <c r="M7025" s="12" t="str">
        <f t="shared" si="1638"/>
        <v/>
      </c>
      <c r="N7025" s="13"/>
    </row>
    <row r="7026" spans="1:14" hidden="1">
      <c r="A7026" s="23">
        <v>510</v>
      </c>
      <c r="B7026" s="366"/>
      <c r="C7026" s="369">
        <v>5202</v>
      </c>
      <c r="D7026" s="370" t="s">
        <v>244</v>
      </c>
      <c r="E7026" s="295">
        <f t="shared" si="1649"/>
        <v>0</v>
      </c>
      <c r="F7026" s="158">
        <v>0</v>
      </c>
      <c r="G7026" s="159">
        <v>0</v>
      </c>
      <c r="H7026" s="1408">
        <v>0</v>
      </c>
      <c r="I7026" s="158">
        <v>0</v>
      </c>
      <c r="J7026" s="159">
        <v>0</v>
      </c>
      <c r="K7026" s="1408">
        <v>0</v>
      </c>
      <c r="L7026" s="295">
        <f t="shared" si="1650"/>
        <v>0</v>
      </c>
      <c r="M7026" s="12" t="str">
        <f t="shared" si="1638"/>
        <v/>
      </c>
      <c r="N7026" s="13"/>
    </row>
    <row r="7027" spans="1:14" hidden="1">
      <c r="A7027" s="23">
        <v>515</v>
      </c>
      <c r="B7027" s="366"/>
      <c r="C7027" s="369">
        <v>5203</v>
      </c>
      <c r="D7027" s="370" t="s">
        <v>608</v>
      </c>
      <c r="E7027" s="295">
        <f t="shared" si="1649"/>
        <v>0</v>
      </c>
      <c r="F7027" s="158">
        <v>0</v>
      </c>
      <c r="G7027" s="159">
        <v>0</v>
      </c>
      <c r="H7027" s="1408">
        <v>0</v>
      </c>
      <c r="I7027" s="158">
        <v>0</v>
      </c>
      <c r="J7027" s="159">
        <v>0</v>
      </c>
      <c r="K7027" s="1408">
        <v>0</v>
      </c>
      <c r="L7027" s="295">
        <f t="shared" si="1650"/>
        <v>0</v>
      </c>
      <c r="M7027" s="12" t="str">
        <f t="shared" si="1638"/>
        <v/>
      </c>
      <c r="N7027" s="13"/>
    </row>
    <row r="7028" spans="1:14" hidden="1">
      <c r="A7028" s="23">
        <v>520</v>
      </c>
      <c r="B7028" s="366"/>
      <c r="C7028" s="369">
        <v>5204</v>
      </c>
      <c r="D7028" s="370" t="s">
        <v>609</v>
      </c>
      <c r="E7028" s="295">
        <f t="shared" si="1649"/>
        <v>0</v>
      </c>
      <c r="F7028" s="158">
        <v>0</v>
      </c>
      <c r="G7028" s="159">
        <v>0</v>
      </c>
      <c r="H7028" s="1408">
        <v>0</v>
      </c>
      <c r="I7028" s="158">
        <v>0</v>
      </c>
      <c r="J7028" s="159">
        <v>0</v>
      </c>
      <c r="K7028" s="1408">
        <v>0</v>
      </c>
      <c r="L7028" s="295">
        <f t="shared" si="1650"/>
        <v>0</v>
      </c>
      <c r="M7028" s="12" t="str">
        <f t="shared" si="1638"/>
        <v/>
      </c>
      <c r="N7028" s="13"/>
    </row>
    <row r="7029" spans="1:14" hidden="1">
      <c r="A7029" s="23">
        <v>525</v>
      </c>
      <c r="B7029" s="366"/>
      <c r="C7029" s="369">
        <v>5205</v>
      </c>
      <c r="D7029" s="370" t="s">
        <v>610</v>
      </c>
      <c r="E7029" s="295">
        <f t="shared" si="1649"/>
        <v>0</v>
      </c>
      <c r="F7029" s="158">
        <v>0</v>
      </c>
      <c r="G7029" s="159">
        <v>0</v>
      </c>
      <c r="H7029" s="1408">
        <v>0</v>
      </c>
      <c r="I7029" s="158">
        <v>0</v>
      </c>
      <c r="J7029" s="159">
        <v>0</v>
      </c>
      <c r="K7029" s="1408">
        <v>0</v>
      </c>
      <c r="L7029" s="295">
        <f t="shared" si="1650"/>
        <v>0</v>
      </c>
      <c r="M7029" s="12" t="str">
        <f t="shared" si="1638"/>
        <v/>
      </c>
      <c r="N7029" s="13"/>
    </row>
    <row r="7030" spans="1:14" hidden="1">
      <c r="A7030" s="22">
        <v>635</v>
      </c>
      <c r="B7030" s="366"/>
      <c r="C7030" s="369">
        <v>5206</v>
      </c>
      <c r="D7030" s="370" t="s">
        <v>611</v>
      </c>
      <c r="E7030" s="295">
        <f t="shared" si="1649"/>
        <v>0</v>
      </c>
      <c r="F7030" s="158">
        <v>0</v>
      </c>
      <c r="G7030" s="159">
        <v>0</v>
      </c>
      <c r="H7030" s="1408">
        <v>0</v>
      </c>
      <c r="I7030" s="158">
        <v>0</v>
      </c>
      <c r="J7030" s="159">
        <v>0</v>
      </c>
      <c r="K7030" s="1408">
        <v>0</v>
      </c>
      <c r="L7030" s="295">
        <f t="shared" si="1650"/>
        <v>0</v>
      </c>
      <c r="M7030" s="12" t="str">
        <f t="shared" si="1638"/>
        <v/>
      </c>
      <c r="N7030" s="13"/>
    </row>
    <row r="7031" spans="1:14" hidden="1">
      <c r="A7031" s="23">
        <v>640</v>
      </c>
      <c r="B7031" s="366"/>
      <c r="C7031" s="371">
        <v>5219</v>
      </c>
      <c r="D7031" s="372" t="s">
        <v>612</v>
      </c>
      <c r="E7031" s="287">
        <f t="shared" si="1649"/>
        <v>0</v>
      </c>
      <c r="F7031" s="173">
        <v>0</v>
      </c>
      <c r="G7031" s="174">
        <v>0</v>
      </c>
      <c r="H7031" s="1409">
        <v>0</v>
      </c>
      <c r="I7031" s="173">
        <v>0</v>
      </c>
      <c r="J7031" s="174">
        <v>0</v>
      </c>
      <c r="K7031" s="1409">
        <v>0</v>
      </c>
      <c r="L7031" s="287">
        <f t="shared" si="1650"/>
        <v>0</v>
      </c>
      <c r="M7031" s="12" t="str">
        <f t="shared" si="1638"/>
        <v/>
      </c>
      <c r="N7031" s="13"/>
    </row>
    <row r="7032" spans="1:14" hidden="1">
      <c r="A7032" s="23">
        <v>645</v>
      </c>
      <c r="B7032" s="365">
        <v>5300</v>
      </c>
      <c r="C7032" s="1843" t="s">
        <v>613</v>
      </c>
      <c r="D7032" s="1844"/>
      <c r="E7032" s="310">
        <f t="shared" ref="E7032:L7032" si="1651">SUM(E7033:E7034)</f>
        <v>0</v>
      </c>
      <c r="F7032" s="274">
        <f t="shared" si="1651"/>
        <v>0</v>
      </c>
      <c r="G7032" s="275">
        <f t="shared" si="1651"/>
        <v>0</v>
      </c>
      <c r="H7032" s="276">
        <f>SUM(H7033:H7034)</f>
        <v>0</v>
      </c>
      <c r="I7032" s="274">
        <f t="shared" si="1651"/>
        <v>0</v>
      </c>
      <c r="J7032" s="275">
        <f t="shared" si="1651"/>
        <v>0</v>
      </c>
      <c r="K7032" s="276">
        <f t="shared" si="1651"/>
        <v>0</v>
      </c>
      <c r="L7032" s="310">
        <f t="shared" si="1651"/>
        <v>0</v>
      </c>
      <c r="M7032" s="12" t="str">
        <f t="shared" si="1638"/>
        <v/>
      </c>
      <c r="N7032" s="13"/>
    </row>
    <row r="7033" spans="1:14" hidden="1">
      <c r="A7033" s="23">
        <v>650</v>
      </c>
      <c r="B7033" s="366"/>
      <c r="C7033" s="367">
        <v>5301</v>
      </c>
      <c r="D7033" s="368" t="s">
        <v>300</v>
      </c>
      <c r="E7033" s="281">
        <f>F7033+G7033+H7033</f>
        <v>0</v>
      </c>
      <c r="F7033" s="152">
        <v>0</v>
      </c>
      <c r="G7033" s="153">
        <v>0</v>
      </c>
      <c r="H7033" s="1406">
        <v>0</v>
      </c>
      <c r="I7033" s="152">
        <v>0</v>
      </c>
      <c r="J7033" s="153">
        <v>0</v>
      </c>
      <c r="K7033" s="1406">
        <v>0</v>
      </c>
      <c r="L7033" s="281">
        <f>I7033+J7033+K7033</f>
        <v>0</v>
      </c>
      <c r="M7033" s="12" t="str">
        <f t="shared" si="1638"/>
        <v/>
      </c>
      <c r="N7033" s="13"/>
    </row>
    <row r="7034" spans="1:14" hidden="1">
      <c r="A7034" s="22">
        <v>655</v>
      </c>
      <c r="B7034" s="366"/>
      <c r="C7034" s="371">
        <v>5309</v>
      </c>
      <c r="D7034" s="372" t="s">
        <v>614</v>
      </c>
      <c r="E7034" s="287">
        <f>F7034+G7034+H7034</f>
        <v>0</v>
      </c>
      <c r="F7034" s="173">
        <v>0</v>
      </c>
      <c r="G7034" s="174">
        <v>0</v>
      </c>
      <c r="H7034" s="1409">
        <v>0</v>
      </c>
      <c r="I7034" s="173">
        <v>0</v>
      </c>
      <c r="J7034" s="174">
        <v>0</v>
      </c>
      <c r="K7034" s="1409">
        <v>0</v>
      </c>
      <c r="L7034" s="287">
        <f>I7034+J7034+K7034</f>
        <v>0</v>
      </c>
      <c r="M7034" s="12" t="str">
        <f t="shared" si="1638"/>
        <v/>
      </c>
      <c r="N7034" s="13"/>
    </row>
    <row r="7035" spans="1:14" hidden="1">
      <c r="A7035" s="22">
        <v>665</v>
      </c>
      <c r="B7035" s="365">
        <v>5400</v>
      </c>
      <c r="C7035" s="1843" t="s">
        <v>671</v>
      </c>
      <c r="D7035" s="1844"/>
      <c r="E7035" s="310">
        <f>F7035+G7035+H7035</f>
        <v>0</v>
      </c>
      <c r="F7035" s="1410"/>
      <c r="G7035" s="1411">
        <v>0</v>
      </c>
      <c r="H7035" s="1412">
        <v>0</v>
      </c>
      <c r="I7035" s="1410">
        <v>0</v>
      </c>
      <c r="J7035" s="1411"/>
      <c r="K7035" s="1412">
        <v>0</v>
      </c>
      <c r="L7035" s="310">
        <f>I7035+J7035+K7035</f>
        <v>0</v>
      </c>
      <c r="M7035" s="12" t="str">
        <f t="shared" si="1638"/>
        <v/>
      </c>
      <c r="N7035" s="13"/>
    </row>
    <row r="7036" spans="1:14" hidden="1">
      <c r="A7036" s="22">
        <v>675</v>
      </c>
      <c r="B7036" s="272">
        <v>5500</v>
      </c>
      <c r="C7036" s="1845" t="s">
        <v>672</v>
      </c>
      <c r="D7036" s="1846"/>
      <c r="E7036" s="310">
        <f t="shared" ref="E7036:L7036" si="1652">SUM(E7037:E7040)</f>
        <v>0</v>
      </c>
      <c r="F7036" s="274">
        <f t="shared" si="1652"/>
        <v>0</v>
      </c>
      <c r="G7036" s="275">
        <f t="shared" si="1652"/>
        <v>0</v>
      </c>
      <c r="H7036" s="276">
        <f>SUM(H7037:H7040)</f>
        <v>0</v>
      </c>
      <c r="I7036" s="274">
        <f t="shared" si="1652"/>
        <v>0</v>
      </c>
      <c r="J7036" s="275">
        <f t="shared" si="1652"/>
        <v>0</v>
      </c>
      <c r="K7036" s="276">
        <f t="shared" si="1652"/>
        <v>0</v>
      </c>
      <c r="L7036" s="310">
        <f t="shared" si="1652"/>
        <v>0</v>
      </c>
      <c r="M7036" s="12" t="str">
        <f t="shared" si="1638"/>
        <v/>
      </c>
      <c r="N7036" s="13"/>
    </row>
    <row r="7037" spans="1:14" hidden="1">
      <c r="A7037" s="22">
        <v>685</v>
      </c>
      <c r="B7037" s="362"/>
      <c r="C7037" s="279">
        <v>5501</v>
      </c>
      <c r="D7037" s="311" t="s">
        <v>673</v>
      </c>
      <c r="E7037" s="281">
        <f>F7037+G7037+H7037</f>
        <v>0</v>
      </c>
      <c r="F7037" s="152"/>
      <c r="G7037" s="153"/>
      <c r="H7037" s="1406"/>
      <c r="I7037" s="152"/>
      <c r="J7037" s="153"/>
      <c r="K7037" s="1406"/>
      <c r="L7037" s="281">
        <f>I7037+J7037+K7037</f>
        <v>0</v>
      </c>
      <c r="M7037" s="12" t="str">
        <f t="shared" si="1638"/>
        <v/>
      </c>
      <c r="N7037" s="13"/>
    </row>
    <row r="7038" spans="1:14" hidden="1">
      <c r="A7038" s="23">
        <v>690</v>
      </c>
      <c r="B7038" s="362"/>
      <c r="C7038" s="293">
        <v>5502</v>
      </c>
      <c r="D7038" s="294" t="s">
        <v>674</v>
      </c>
      <c r="E7038" s="295">
        <f>F7038+G7038+H7038</f>
        <v>0</v>
      </c>
      <c r="F7038" s="158"/>
      <c r="G7038" s="159"/>
      <c r="H7038" s="1408"/>
      <c r="I7038" s="158"/>
      <c r="J7038" s="159"/>
      <c r="K7038" s="1408"/>
      <c r="L7038" s="295">
        <f>I7038+J7038+K7038</f>
        <v>0</v>
      </c>
      <c r="M7038" s="12" t="str">
        <f t="shared" si="1638"/>
        <v/>
      </c>
      <c r="N7038" s="13"/>
    </row>
    <row r="7039" spans="1:14" hidden="1">
      <c r="A7039" s="23">
        <v>695</v>
      </c>
      <c r="B7039" s="362"/>
      <c r="C7039" s="293">
        <v>5503</v>
      </c>
      <c r="D7039" s="363" t="s">
        <v>675</v>
      </c>
      <c r="E7039" s="295">
        <f>F7039+G7039+H7039</f>
        <v>0</v>
      </c>
      <c r="F7039" s="158"/>
      <c r="G7039" s="159"/>
      <c r="H7039" s="1408"/>
      <c r="I7039" s="158"/>
      <c r="J7039" s="159"/>
      <c r="K7039" s="1408"/>
      <c r="L7039" s="295">
        <f>I7039+J7039+K7039</f>
        <v>0</v>
      </c>
      <c r="M7039" s="12" t="str">
        <f t="shared" si="1638"/>
        <v/>
      </c>
      <c r="N7039" s="13"/>
    </row>
    <row r="7040" spans="1:14" hidden="1">
      <c r="A7040" s="22">
        <v>700</v>
      </c>
      <c r="B7040" s="362"/>
      <c r="C7040" s="285">
        <v>5504</v>
      </c>
      <c r="D7040" s="339" t="s">
        <v>676</v>
      </c>
      <c r="E7040" s="287">
        <f>F7040+G7040+H7040</f>
        <v>0</v>
      </c>
      <c r="F7040" s="173"/>
      <c r="G7040" s="174"/>
      <c r="H7040" s="1409"/>
      <c r="I7040" s="173"/>
      <c r="J7040" s="174"/>
      <c r="K7040" s="1409"/>
      <c r="L7040" s="287">
        <f>I7040+J7040+K7040</f>
        <v>0</v>
      </c>
      <c r="M7040" s="12" t="str">
        <f t="shared" si="1638"/>
        <v/>
      </c>
      <c r="N7040" s="13"/>
    </row>
    <row r="7041" spans="1:14" hidden="1">
      <c r="A7041" s="22">
        <v>710</v>
      </c>
      <c r="B7041" s="365">
        <v>5700</v>
      </c>
      <c r="C7041" s="1847" t="s">
        <v>898</v>
      </c>
      <c r="D7041" s="1848"/>
      <c r="E7041" s="310">
        <f>SUM(E7042:E7044)</f>
        <v>0</v>
      </c>
      <c r="F7041" s="1458">
        <v>0</v>
      </c>
      <c r="G7041" s="1458">
        <v>0</v>
      </c>
      <c r="H7041" s="1458">
        <v>0</v>
      </c>
      <c r="I7041" s="1458">
        <v>0</v>
      </c>
      <c r="J7041" s="1458">
        <v>0</v>
      </c>
      <c r="K7041" s="1458">
        <v>0</v>
      </c>
      <c r="L7041" s="310">
        <f>SUM(L7042:L7044)</f>
        <v>0</v>
      </c>
      <c r="M7041" s="12" t="str">
        <f t="shared" si="1638"/>
        <v/>
      </c>
      <c r="N7041" s="13"/>
    </row>
    <row r="7042" spans="1:14" hidden="1">
      <c r="A7042" s="23">
        <v>715</v>
      </c>
      <c r="B7042" s="366"/>
      <c r="C7042" s="367">
        <v>5701</v>
      </c>
      <c r="D7042" s="368" t="s">
        <v>677</v>
      </c>
      <c r="E7042" s="281">
        <f>F7042+G7042+H7042</f>
        <v>0</v>
      </c>
      <c r="F7042" s="1459">
        <v>0</v>
      </c>
      <c r="G7042" s="1459">
        <v>0</v>
      </c>
      <c r="H7042" s="1460">
        <v>0</v>
      </c>
      <c r="I7042" s="1606">
        <v>0</v>
      </c>
      <c r="J7042" s="1459">
        <v>0</v>
      </c>
      <c r="K7042" s="1459">
        <v>0</v>
      </c>
      <c r="L7042" s="281">
        <f>I7042+J7042+K7042</f>
        <v>0</v>
      </c>
      <c r="M7042" s="12" t="str">
        <f t="shared" si="1638"/>
        <v/>
      </c>
      <c r="N7042" s="13"/>
    </row>
    <row r="7043" spans="1:14" hidden="1">
      <c r="A7043" s="23">
        <v>720</v>
      </c>
      <c r="B7043" s="366"/>
      <c r="C7043" s="373">
        <v>5702</v>
      </c>
      <c r="D7043" s="374" t="s">
        <v>678</v>
      </c>
      <c r="E7043" s="314">
        <f>F7043+G7043+H7043</f>
        <v>0</v>
      </c>
      <c r="F7043" s="1459">
        <v>0</v>
      </c>
      <c r="G7043" s="1459">
        <v>0</v>
      </c>
      <c r="H7043" s="1460">
        <v>0</v>
      </c>
      <c r="I7043" s="1606">
        <v>0</v>
      </c>
      <c r="J7043" s="1459">
        <v>0</v>
      </c>
      <c r="K7043" s="1459">
        <v>0</v>
      </c>
      <c r="L7043" s="314">
        <f>I7043+J7043+K7043</f>
        <v>0</v>
      </c>
      <c r="M7043" s="12" t="str">
        <f t="shared" si="1638"/>
        <v/>
      </c>
      <c r="N7043" s="13"/>
    </row>
    <row r="7044" spans="1:14" hidden="1">
      <c r="A7044" s="23">
        <v>725</v>
      </c>
      <c r="B7044" s="292"/>
      <c r="C7044" s="375">
        <v>4071</v>
      </c>
      <c r="D7044" s="376" t="s">
        <v>679</v>
      </c>
      <c r="E7044" s="377">
        <f>F7044+G7044+H7044</f>
        <v>0</v>
      </c>
      <c r="F7044" s="1459">
        <v>0</v>
      </c>
      <c r="G7044" s="1459">
        <v>0</v>
      </c>
      <c r="H7044" s="1460">
        <v>0</v>
      </c>
      <c r="I7044" s="1606">
        <v>0</v>
      </c>
      <c r="J7044" s="1459">
        <v>0</v>
      </c>
      <c r="K7044" s="1459">
        <v>0</v>
      </c>
      <c r="L7044" s="377">
        <f>I7044+J7044+K7044</f>
        <v>0</v>
      </c>
      <c r="M7044" s="12" t="str">
        <f t="shared" si="1638"/>
        <v/>
      </c>
      <c r="N7044" s="13"/>
    </row>
    <row r="7045" spans="1:14" hidden="1">
      <c r="A7045" s="23">
        <v>730</v>
      </c>
      <c r="B7045" s="571"/>
      <c r="C7045" s="1841" t="s">
        <v>680</v>
      </c>
      <c r="D7045" s="1842"/>
      <c r="E7045" s="1426"/>
      <c r="F7045" s="1426"/>
      <c r="G7045" s="1426"/>
      <c r="H7045" s="1426"/>
      <c r="I7045" s="1426"/>
      <c r="J7045" s="1426"/>
      <c r="K7045" s="1426"/>
      <c r="L7045" s="1427"/>
      <c r="M7045" s="12" t="str">
        <f t="shared" si="1638"/>
        <v/>
      </c>
      <c r="N7045" s="13"/>
    </row>
    <row r="7046" spans="1:14" hidden="1">
      <c r="A7046" s="23">
        <v>735</v>
      </c>
      <c r="B7046" s="381">
        <v>98</v>
      </c>
      <c r="C7046" s="1841" t="s">
        <v>680</v>
      </c>
      <c r="D7046" s="1842"/>
      <c r="E7046" s="382">
        <f>F7046+G7046+H7046</f>
        <v>0</v>
      </c>
      <c r="F7046" s="1417"/>
      <c r="G7046" s="1418"/>
      <c r="H7046" s="1419"/>
      <c r="I7046" s="1448">
        <v>0</v>
      </c>
      <c r="J7046" s="1449">
        <v>0</v>
      </c>
      <c r="K7046" s="1450">
        <v>0</v>
      </c>
      <c r="L7046" s="382">
        <f>I7046+J7046+K7046</f>
        <v>0</v>
      </c>
      <c r="M7046" s="12" t="str">
        <f t="shared" si="1638"/>
        <v/>
      </c>
      <c r="N7046" s="13"/>
    </row>
    <row r="7047" spans="1:14" hidden="1">
      <c r="A7047" s="23">
        <v>740</v>
      </c>
      <c r="B7047" s="1421"/>
      <c r="C7047" s="1422"/>
      <c r="D7047" s="1423"/>
      <c r="E7047" s="269"/>
      <c r="F7047" s="269"/>
      <c r="G7047" s="269"/>
      <c r="H7047" s="269"/>
      <c r="I7047" s="269"/>
      <c r="J7047" s="269"/>
      <c r="K7047" s="269"/>
      <c r="L7047" s="270"/>
      <c r="M7047" s="12" t="str">
        <f t="shared" si="1638"/>
        <v/>
      </c>
      <c r="N7047" s="73" t="str">
        <f>LEFT(C6929,1)</f>
        <v>7</v>
      </c>
    </row>
    <row r="7048" spans="1:14" hidden="1">
      <c r="A7048" s="23">
        <v>745</v>
      </c>
      <c r="B7048" s="1424"/>
      <c r="C7048" s="111"/>
      <c r="D7048" s="1425"/>
      <c r="E7048" s="218"/>
      <c r="F7048" s="218"/>
      <c r="G7048" s="218"/>
      <c r="H7048" s="218"/>
      <c r="I7048" s="218"/>
      <c r="J7048" s="218"/>
      <c r="K7048" s="218"/>
      <c r="L7048" s="389"/>
      <c r="M7048" s="7" t="str">
        <f t="shared" si="1638"/>
        <v/>
      </c>
    </row>
    <row r="7049" spans="1:14" hidden="1">
      <c r="A7049" s="22">
        <v>750</v>
      </c>
      <c r="B7049" s="1424"/>
      <c r="C7049" s="111"/>
      <c r="D7049" s="1425"/>
      <c r="E7049" s="218"/>
      <c r="F7049" s="218"/>
      <c r="G7049" s="218"/>
      <c r="H7049" s="218"/>
      <c r="I7049" s="218"/>
      <c r="J7049" s="218"/>
      <c r="K7049" s="218"/>
      <c r="L7049" s="389"/>
      <c r="M7049" s="7" t="str">
        <f t="shared" si="1638"/>
        <v/>
      </c>
    </row>
    <row r="7050" spans="1:14" ht="19.5" hidden="1" thickBot="1">
      <c r="A7050" s="23">
        <v>755</v>
      </c>
      <c r="B7050" s="1451"/>
      <c r="C7050" s="393" t="s">
        <v>726</v>
      </c>
      <c r="D7050" s="1420">
        <f>+B7050</f>
        <v>0</v>
      </c>
      <c r="E7050" s="395">
        <f t="shared" ref="E7050:L7050" si="1653">SUM(E6932,E6935,E6941,E6949,E6950,E6968,E6972,E6978,E6981,E6982,E6983,E6984,E6988,E6997,E7003,E7004,E7005,E7006,E7013,E7017,E7018,E7019,E7020,E7023,E7024,E7032,E7035,E7036,E7041)+E7046</f>
        <v>0</v>
      </c>
      <c r="F7050" s="396">
        <f t="shared" si="1653"/>
        <v>0</v>
      </c>
      <c r="G7050" s="397">
        <f t="shared" si="1653"/>
        <v>0</v>
      </c>
      <c r="H7050" s="398">
        <f t="shared" si="1653"/>
        <v>0</v>
      </c>
      <c r="I7050" s="396">
        <f t="shared" si="1653"/>
        <v>0</v>
      </c>
      <c r="J7050" s="397">
        <f t="shared" si="1653"/>
        <v>0</v>
      </c>
      <c r="K7050" s="398">
        <f t="shared" si="1653"/>
        <v>0</v>
      </c>
      <c r="L7050" s="395">
        <f t="shared" si="1653"/>
        <v>0</v>
      </c>
      <c r="M7050" s="1652" t="str">
        <f t="shared" si="1638"/>
        <v/>
      </c>
      <c r="N7050" s="65"/>
    </row>
    <row r="7051" spans="1:14" ht="18.75" hidden="1">
      <c r="A7051" s="23">
        <v>760</v>
      </c>
      <c r="B7051" s="79" t="s">
        <v>120</v>
      </c>
      <c r="C7051" s="1"/>
      <c r="L7051" s="6"/>
      <c r="M7051" s="1652" t="str">
        <f>(IF($E7050&lt;&gt;0,$M$2,IF($L7050&lt;&gt;0,$M$2,"")))</f>
        <v/>
      </c>
      <c r="N7051" s="65"/>
    </row>
    <row r="7052" spans="1:14" ht="18.75" hidden="1">
      <c r="A7052" s="22">
        <v>765</v>
      </c>
      <c r="B7052" s="1355"/>
      <c r="C7052" s="1355"/>
      <c r="D7052" s="1356"/>
      <c r="E7052" s="1355"/>
      <c r="F7052" s="1355"/>
      <c r="G7052" s="1355"/>
      <c r="H7052" s="1355"/>
      <c r="I7052" s="1355"/>
      <c r="J7052" s="1355"/>
      <c r="K7052" s="1355"/>
      <c r="L7052" s="1357"/>
      <c r="M7052" s="1652" t="str">
        <f>(IF($E7050&lt;&gt;0,$M$2,IF($L7050&lt;&gt;0,$M$2,"")))</f>
        <v/>
      </c>
      <c r="N7052" s="65"/>
    </row>
    <row r="7053" spans="1:14" ht="18.75" hidden="1">
      <c r="A7053" s="22">
        <v>775</v>
      </c>
      <c r="B7053" s="65"/>
      <c r="C7053" s="65"/>
      <c r="D7053" s="65"/>
      <c r="E7053" s="65"/>
      <c r="F7053" s="65"/>
      <c r="G7053" s="65"/>
      <c r="H7053" s="65"/>
      <c r="I7053" s="65"/>
      <c r="J7053" s="65"/>
      <c r="K7053" s="65"/>
      <c r="L7053" s="77"/>
      <c r="M7053" s="74" t="str">
        <f>(IF(E7050&lt;&gt;0,$G$2,IF(L7050&lt;&gt;0,$G$2,"")))</f>
        <v/>
      </c>
      <c r="N7053" s="65"/>
    </row>
    <row r="7054" spans="1:14" hidden="1">
      <c r="A7054" s="23">
        <v>780</v>
      </c>
      <c r="B7054" s="6"/>
      <c r="C7054" s="6"/>
      <c r="D7054" s="517"/>
      <c r="E7054" s="38"/>
      <c r="F7054" s="38"/>
      <c r="G7054" s="38"/>
      <c r="H7054" s="38"/>
      <c r="I7054" s="38"/>
      <c r="J7054" s="38"/>
      <c r="K7054" s="38"/>
      <c r="L7054" s="38"/>
      <c r="M7054" s="7" t="str">
        <f>(IF($E7190&lt;&gt;0,$M$2,IF($L7190&lt;&gt;0,$M$2,"")))</f>
        <v/>
      </c>
    </row>
    <row r="7055" spans="1:14" hidden="1">
      <c r="A7055" s="23">
        <v>785</v>
      </c>
      <c r="B7055" s="6"/>
      <c r="C7055" s="1353"/>
      <c r="D7055" s="1354"/>
      <c r="E7055" s="38"/>
      <c r="F7055" s="38"/>
      <c r="G7055" s="38"/>
      <c r="H7055" s="38"/>
      <c r="I7055" s="38"/>
      <c r="J7055" s="38"/>
      <c r="K7055" s="38"/>
      <c r="L7055" s="38"/>
      <c r="M7055" s="7" t="str">
        <f>(IF($E7190&lt;&gt;0,$M$2,IF($L7190&lt;&gt;0,$M$2,"")))</f>
        <v/>
      </c>
    </row>
    <row r="7056" spans="1:14" hidden="1">
      <c r="A7056" s="23">
        <v>790</v>
      </c>
      <c r="B7056" s="1865" t="str">
        <f>$B$7</f>
        <v>ОТЧЕТНИ ДАННИ ПО ЕБК ЗА ИЗПЪЛНЕНИЕТО НА БЮДЖЕТА</v>
      </c>
      <c r="C7056" s="1866"/>
      <c r="D7056" s="1866"/>
      <c r="E7056" s="242"/>
      <c r="F7056" s="242"/>
      <c r="G7056" s="237"/>
      <c r="H7056" s="237"/>
      <c r="I7056" s="237"/>
      <c r="J7056" s="237"/>
      <c r="K7056" s="237"/>
      <c r="L7056" s="237"/>
      <c r="M7056" s="7" t="str">
        <f>(IF($E7190&lt;&gt;0,$M$2,IF($L7190&lt;&gt;0,$M$2,"")))</f>
        <v/>
      </c>
    </row>
    <row r="7057" spans="1:14" hidden="1">
      <c r="A7057" s="23">
        <v>795</v>
      </c>
      <c r="B7057" s="228"/>
      <c r="C7057" s="391"/>
      <c r="D7057" s="400"/>
      <c r="E7057" s="406" t="s">
        <v>457</v>
      </c>
      <c r="F7057" s="406" t="s">
        <v>819</v>
      </c>
      <c r="G7057" s="237"/>
      <c r="H7057" s="1350" t="s">
        <v>1234</v>
      </c>
      <c r="I7057" s="1351"/>
      <c r="J7057" s="1352"/>
      <c r="K7057" s="237"/>
      <c r="L7057" s="237"/>
      <c r="M7057" s="7" t="str">
        <f>(IF($E7190&lt;&gt;0,$M$2,IF($L7190&lt;&gt;0,$M$2,"")))</f>
        <v/>
      </c>
    </row>
    <row r="7058" spans="1:14" ht="18.75" hidden="1">
      <c r="A7058" s="22">
        <v>805</v>
      </c>
      <c r="B7058" s="1867" t="str">
        <f>$B$9</f>
        <v>ДГ Радост Каблешково</v>
      </c>
      <c r="C7058" s="1868"/>
      <c r="D7058" s="1869"/>
      <c r="E7058" s="115">
        <f>$E$9</f>
        <v>45658</v>
      </c>
      <c r="F7058" s="226">
        <f>$F$9</f>
        <v>45747</v>
      </c>
      <c r="G7058" s="237"/>
      <c r="H7058" s="237"/>
      <c r="I7058" s="237"/>
      <c r="J7058" s="237"/>
      <c r="K7058" s="237"/>
      <c r="L7058" s="237"/>
      <c r="M7058" s="7" t="str">
        <f>(IF($E7190&lt;&gt;0,$M$2,IF($L7190&lt;&gt;0,$M$2,"")))</f>
        <v/>
      </c>
    </row>
    <row r="7059" spans="1:14" hidden="1">
      <c r="A7059" s="23">
        <v>810</v>
      </c>
      <c r="B7059" s="227" t="str">
        <f>$B$10</f>
        <v>(наименование на разпоредителя с бюджет)</v>
      </c>
      <c r="C7059" s="228"/>
      <c r="D7059" s="229"/>
      <c r="E7059" s="237"/>
      <c r="F7059" s="237"/>
      <c r="G7059" s="237"/>
      <c r="H7059" s="237"/>
      <c r="I7059" s="237"/>
      <c r="J7059" s="237"/>
      <c r="K7059" s="237"/>
      <c r="L7059" s="237"/>
      <c r="M7059" s="7" t="str">
        <f>(IF($E7190&lt;&gt;0,$M$2,IF($L7190&lt;&gt;0,$M$2,"")))</f>
        <v/>
      </c>
    </row>
    <row r="7060" spans="1:14" hidden="1">
      <c r="A7060" s="23">
        <v>815</v>
      </c>
      <c r="B7060" s="227"/>
      <c r="C7060" s="228"/>
      <c r="D7060" s="229"/>
      <c r="E7060" s="237"/>
      <c r="F7060" s="237"/>
      <c r="G7060" s="237"/>
      <c r="H7060" s="237"/>
      <c r="I7060" s="237"/>
      <c r="J7060" s="237"/>
      <c r="K7060" s="237"/>
      <c r="L7060" s="237"/>
      <c r="M7060" s="7" t="str">
        <f>(IF($E7190&lt;&gt;0,$M$2,IF($L7190&lt;&gt;0,$M$2,"")))</f>
        <v/>
      </c>
    </row>
    <row r="7061" spans="1:14" ht="19.5" hidden="1">
      <c r="A7061" s="28">
        <v>525</v>
      </c>
      <c r="B7061" s="1870" t="str">
        <f>$B$12</f>
        <v>Поморие</v>
      </c>
      <c r="C7061" s="1871"/>
      <c r="D7061" s="1872"/>
      <c r="E7061" s="410" t="s">
        <v>874</v>
      </c>
      <c r="F7061" s="1348" t="str">
        <f>$F$12</f>
        <v>5207</v>
      </c>
      <c r="G7061" s="237"/>
      <c r="H7061" s="237"/>
      <c r="I7061" s="237"/>
      <c r="J7061" s="237"/>
      <c r="K7061" s="237"/>
      <c r="L7061" s="237"/>
      <c r="M7061" s="7" t="str">
        <f>(IF($E7190&lt;&gt;0,$M$2,IF($L7190&lt;&gt;0,$M$2,"")))</f>
        <v/>
      </c>
    </row>
    <row r="7062" spans="1:14" hidden="1">
      <c r="A7062" s="22">
        <v>820</v>
      </c>
      <c r="B7062" s="233" t="str">
        <f>$B$13</f>
        <v>(наименование на първостепенния разпоредител с бюджет)</v>
      </c>
      <c r="C7062" s="228"/>
      <c r="D7062" s="229"/>
      <c r="E7062" s="1349"/>
      <c r="F7062" s="242"/>
      <c r="G7062" s="237"/>
      <c r="H7062" s="237"/>
      <c r="I7062" s="237"/>
      <c r="J7062" s="237"/>
      <c r="K7062" s="237"/>
      <c r="L7062" s="237"/>
      <c r="M7062" s="7" t="str">
        <f>(IF($E7190&lt;&gt;0,$M$2,IF($L7190&lt;&gt;0,$M$2,"")))</f>
        <v/>
      </c>
    </row>
    <row r="7063" spans="1:14" ht="19.5" hidden="1">
      <c r="A7063" s="23">
        <v>821</v>
      </c>
      <c r="B7063" s="236"/>
      <c r="C7063" s="237"/>
      <c r="D7063" s="124" t="s">
        <v>875</v>
      </c>
      <c r="E7063" s="238">
        <f>$E$15</f>
        <v>0</v>
      </c>
      <c r="F7063" s="414" t="str">
        <f>$F$15</f>
        <v>БЮДЖЕТ</v>
      </c>
      <c r="G7063" s="218"/>
      <c r="H7063" s="218"/>
      <c r="I7063" s="218"/>
      <c r="J7063" s="218"/>
      <c r="K7063" s="218"/>
      <c r="L7063" s="218"/>
      <c r="M7063" s="7" t="str">
        <f>(IF($E7190&lt;&gt;0,$M$2,IF($L7190&lt;&gt;0,$M$2,"")))</f>
        <v/>
      </c>
    </row>
    <row r="7064" spans="1:14" hidden="1">
      <c r="A7064" s="23">
        <v>822</v>
      </c>
      <c r="B7064" s="228"/>
      <c r="C7064" s="391"/>
      <c r="D7064" s="400"/>
      <c r="E7064" s="237"/>
      <c r="F7064" s="409"/>
      <c r="G7064" s="409"/>
      <c r="H7064" s="409"/>
      <c r="I7064" s="409"/>
      <c r="J7064" s="409"/>
      <c r="K7064" s="409"/>
      <c r="L7064" s="1365" t="s">
        <v>458</v>
      </c>
      <c r="M7064" s="7" t="str">
        <f>(IF($E7190&lt;&gt;0,$M$2,IF($L7190&lt;&gt;0,$M$2,"")))</f>
        <v/>
      </c>
    </row>
    <row r="7065" spans="1:14" ht="24.95" hidden="1" customHeight="1">
      <c r="A7065" s="23">
        <v>823</v>
      </c>
      <c r="B7065" s="247"/>
      <c r="C7065" s="248"/>
      <c r="D7065" s="249" t="s">
        <v>698</v>
      </c>
      <c r="E7065" s="1853" t="str">
        <f>CONCATENATE("Уточнен план ",$C$3)</f>
        <v>Уточнен план 2025</v>
      </c>
      <c r="F7065" s="1854"/>
      <c r="G7065" s="1854"/>
      <c r="H7065" s="1855"/>
      <c r="I7065" s="1856" t="str">
        <f>CONCATENATE("Отчет ",$C$3)</f>
        <v>Отчет 2025</v>
      </c>
      <c r="J7065" s="1857"/>
      <c r="K7065" s="1857"/>
      <c r="L7065" s="1858"/>
      <c r="M7065" s="7" t="str">
        <f>(IF($E7190&lt;&gt;0,$M$2,IF($L7190&lt;&gt;0,$M$2,"")))</f>
        <v/>
      </c>
    </row>
    <row r="7066" spans="1:14" ht="54.95" hidden="1" customHeight="1" thickBot="1">
      <c r="A7066" s="23">
        <v>825</v>
      </c>
      <c r="B7066" s="250" t="s">
        <v>62</v>
      </c>
      <c r="C7066" s="251" t="s">
        <v>459</v>
      </c>
      <c r="D7066" s="252" t="s">
        <v>699</v>
      </c>
      <c r="E7066" s="1391" t="str">
        <f>$E$20</f>
        <v>Уточнен план                Общо</v>
      </c>
      <c r="F7066" s="1395" t="str">
        <f>$F$20</f>
        <v>държавни дейности</v>
      </c>
      <c r="G7066" s="1396" t="str">
        <f>$G$20</f>
        <v>местни дейности</v>
      </c>
      <c r="H7066" s="1397" t="str">
        <f>$H$20</f>
        <v>дофинансиране</v>
      </c>
      <c r="I7066" s="253" t="str">
        <f>$I$20</f>
        <v>държавни дейности -ОТЧЕТ</v>
      </c>
      <c r="J7066" s="254" t="str">
        <f>$J$20</f>
        <v>местни дейности - ОТЧЕТ</v>
      </c>
      <c r="K7066" s="255" t="str">
        <f>$K$20</f>
        <v>дофинансиране - ОТЧЕТ</v>
      </c>
      <c r="L7066" s="1570" t="str">
        <f>$L$20</f>
        <v>ОТЧЕТ                                    ОБЩО</v>
      </c>
      <c r="M7066" s="7" t="str">
        <f>(IF($E7190&lt;&gt;0,$M$2,IF($L7190&lt;&gt;0,$M$2,"")))</f>
        <v/>
      </c>
    </row>
    <row r="7067" spans="1:14" ht="18.75" hidden="1">
      <c r="A7067" s="23"/>
      <c r="B7067" s="258"/>
      <c r="C7067" s="259"/>
      <c r="D7067" s="260" t="s">
        <v>728</v>
      </c>
      <c r="E7067" s="1442" t="str">
        <f>$E$21</f>
        <v>(1)</v>
      </c>
      <c r="F7067" s="143" t="str">
        <f>$F$21</f>
        <v>(2)</v>
      </c>
      <c r="G7067" s="144" t="str">
        <f>$G$21</f>
        <v>(3)</v>
      </c>
      <c r="H7067" s="145" t="str">
        <f>$H$21</f>
        <v>(4)</v>
      </c>
      <c r="I7067" s="261" t="str">
        <f>$I$21</f>
        <v>(5)</v>
      </c>
      <c r="J7067" s="262" t="str">
        <f>$J$21</f>
        <v>(6)</v>
      </c>
      <c r="K7067" s="263" t="str">
        <f>$K$21</f>
        <v>(7)</v>
      </c>
      <c r="L7067" s="264" t="str">
        <f>$L$21</f>
        <v>(8)</v>
      </c>
      <c r="M7067" s="7" t="str">
        <f>(IF($E7190&lt;&gt;0,$M$2,IF($L7190&lt;&gt;0,$M$2,"")))</f>
        <v/>
      </c>
    </row>
    <row r="7068" spans="1:14" hidden="1">
      <c r="A7068" s="23"/>
      <c r="B7068" s="1439"/>
      <c r="C7068" s="1540" t="e">
        <f>VLOOKUP(D7068,OP_LIST2,2,FALSE)</f>
        <v>#N/A</v>
      </c>
      <c r="D7068" s="1445"/>
      <c r="E7068" s="389"/>
      <c r="F7068" s="1429"/>
      <c r="G7068" s="1430"/>
      <c r="H7068" s="1431"/>
      <c r="I7068" s="1429"/>
      <c r="J7068" s="1430"/>
      <c r="K7068" s="1431"/>
      <c r="L7068" s="1428"/>
      <c r="M7068" s="7" t="str">
        <f>(IF($E7190&lt;&gt;0,$M$2,IF($L7190&lt;&gt;0,$M$2,"")))</f>
        <v/>
      </c>
    </row>
    <row r="7069" spans="1:14" hidden="1">
      <c r="A7069" s="23"/>
      <c r="B7069" s="1608" t="s">
        <v>2003</v>
      </c>
      <c r="C7069" s="1446">
        <f>VLOOKUP(D7070,EBK_DEIN2,2,FALSE)</f>
        <v>7738</v>
      </c>
      <c r="D7069" s="1445" t="s">
        <v>777</v>
      </c>
      <c r="E7069" s="389"/>
      <c r="F7069" s="1432"/>
      <c r="G7069" s="1433"/>
      <c r="H7069" s="1434"/>
      <c r="I7069" s="1432"/>
      <c r="J7069" s="1433"/>
      <c r="K7069" s="1434"/>
      <c r="L7069" s="1428"/>
      <c r="M7069" s="7" t="str">
        <f>(IF($E7190&lt;&gt;0,$M$2,IF($L7190&lt;&gt;0,$M$2,"")))</f>
        <v/>
      </c>
    </row>
    <row r="7070" spans="1:14" hidden="1">
      <c r="A7070" s="23"/>
      <c r="B7070" s="1438"/>
      <c r="C7070" s="1531">
        <f>+C7069</f>
        <v>7738</v>
      </c>
      <c r="D7070" s="1440" t="s">
        <v>494</v>
      </c>
      <c r="E7070" s="389"/>
      <c r="F7070" s="1432"/>
      <c r="G7070" s="1433"/>
      <c r="H7070" s="1434"/>
      <c r="I7070" s="1432"/>
      <c r="J7070" s="1433"/>
      <c r="K7070" s="1434"/>
      <c r="L7070" s="1428"/>
      <c r="M7070" s="7" t="str">
        <f>(IF($E7190&lt;&gt;0,$M$2,IF($L7190&lt;&gt;0,$M$2,"")))</f>
        <v/>
      </c>
    </row>
    <row r="7071" spans="1:14" hidden="1">
      <c r="A7071" s="23"/>
      <c r="B7071" s="1443"/>
      <c r="C7071" s="1441"/>
      <c r="D7071" s="1444" t="s">
        <v>700</v>
      </c>
      <c r="E7071" s="389"/>
      <c r="F7071" s="1435"/>
      <c r="G7071" s="1436"/>
      <c r="H7071" s="1437"/>
      <c r="I7071" s="1435"/>
      <c r="J7071" s="1436"/>
      <c r="K7071" s="1437"/>
      <c r="L7071" s="1428"/>
      <c r="M7071" s="7" t="str">
        <f>(IF($E7190&lt;&gt;0,$M$2,IF($L7190&lt;&gt;0,$M$2,"")))</f>
        <v/>
      </c>
    </row>
    <row r="7072" spans="1:14" hidden="1">
      <c r="A7072" s="23"/>
      <c r="B7072" s="272">
        <v>100</v>
      </c>
      <c r="C7072" s="1859" t="s">
        <v>729</v>
      </c>
      <c r="D7072" s="1860"/>
      <c r="E7072" s="273">
        <f t="shared" ref="E7072:L7072" si="1654">SUM(E7073:E7074)</f>
        <v>0</v>
      </c>
      <c r="F7072" s="274">
        <f t="shared" si="1654"/>
        <v>0</v>
      </c>
      <c r="G7072" s="275">
        <f t="shared" si="1654"/>
        <v>0</v>
      </c>
      <c r="H7072" s="276">
        <f>SUM(H7073:H7074)</f>
        <v>0</v>
      </c>
      <c r="I7072" s="274">
        <f t="shared" si="1654"/>
        <v>0</v>
      </c>
      <c r="J7072" s="275">
        <f t="shared" si="1654"/>
        <v>0</v>
      </c>
      <c r="K7072" s="276">
        <f t="shared" si="1654"/>
        <v>0</v>
      </c>
      <c r="L7072" s="273">
        <f t="shared" si="1654"/>
        <v>0</v>
      </c>
      <c r="M7072" s="12" t="str">
        <f>(IF($E7072&lt;&gt;0,$M$2,IF($L7072&lt;&gt;0,$M$2,"")))</f>
        <v/>
      </c>
      <c r="N7072" s="13"/>
    </row>
    <row r="7073" spans="1:14" hidden="1">
      <c r="A7073" s="23"/>
      <c r="B7073" s="278"/>
      <c r="C7073" s="279">
        <v>101</v>
      </c>
      <c r="D7073" s="280" t="s">
        <v>730</v>
      </c>
      <c r="E7073" s="281">
        <f>F7073+G7073+H7073</f>
        <v>0</v>
      </c>
      <c r="F7073" s="152">
        <v>0</v>
      </c>
      <c r="G7073" s="153">
        <v>0</v>
      </c>
      <c r="H7073" s="1406">
        <v>0</v>
      </c>
      <c r="I7073" s="152">
        <v>0</v>
      </c>
      <c r="J7073" s="153">
        <v>0</v>
      </c>
      <c r="K7073" s="1406">
        <v>0</v>
      </c>
      <c r="L7073" s="281">
        <f>I7073+J7073+K7073</f>
        <v>0</v>
      </c>
      <c r="M7073" s="12" t="str">
        <f t="shared" ref="M7073:M7136" si="1655">(IF($E7073&lt;&gt;0,$M$2,IF($L7073&lt;&gt;0,$M$2,"")))</f>
        <v/>
      </c>
      <c r="N7073" s="13"/>
    </row>
    <row r="7074" spans="1:14" hidden="1">
      <c r="A7074" s="10"/>
      <c r="B7074" s="278"/>
      <c r="C7074" s="285">
        <v>102</v>
      </c>
      <c r="D7074" s="286" t="s">
        <v>731</v>
      </c>
      <c r="E7074" s="287">
        <f>F7074+G7074+H7074</f>
        <v>0</v>
      </c>
      <c r="F7074" s="173">
        <v>0</v>
      </c>
      <c r="G7074" s="174">
        <v>0</v>
      </c>
      <c r="H7074" s="1409">
        <v>0</v>
      </c>
      <c r="I7074" s="173">
        <v>0</v>
      </c>
      <c r="J7074" s="174">
        <v>0</v>
      </c>
      <c r="K7074" s="1409">
        <v>0</v>
      </c>
      <c r="L7074" s="287">
        <f>I7074+J7074+K7074</f>
        <v>0</v>
      </c>
      <c r="M7074" s="12" t="str">
        <f t="shared" si="1655"/>
        <v/>
      </c>
      <c r="N7074" s="13"/>
    </row>
    <row r="7075" spans="1:14" hidden="1">
      <c r="A7075" s="10"/>
      <c r="B7075" s="272">
        <v>200</v>
      </c>
      <c r="C7075" s="1851" t="s">
        <v>732</v>
      </c>
      <c r="D7075" s="1852"/>
      <c r="E7075" s="273">
        <f t="shared" ref="E7075:L7075" si="1656">SUM(E7076:E7080)</f>
        <v>0</v>
      </c>
      <c r="F7075" s="274">
        <f t="shared" si="1656"/>
        <v>0</v>
      </c>
      <c r="G7075" s="275">
        <f t="shared" si="1656"/>
        <v>0</v>
      </c>
      <c r="H7075" s="276">
        <f>SUM(H7076:H7080)</f>
        <v>0</v>
      </c>
      <c r="I7075" s="274">
        <f t="shared" si="1656"/>
        <v>0</v>
      </c>
      <c r="J7075" s="275">
        <f t="shared" si="1656"/>
        <v>0</v>
      </c>
      <c r="K7075" s="276">
        <f t="shared" si="1656"/>
        <v>0</v>
      </c>
      <c r="L7075" s="273">
        <f t="shared" si="1656"/>
        <v>0</v>
      </c>
      <c r="M7075" s="12" t="str">
        <f t="shared" si="1655"/>
        <v/>
      </c>
      <c r="N7075" s="13"/>
    </row>
    <row r="7076" spans="1:14" hidden="1">
      <c r="A7076" s="10"/>
      <c r="B7076" s="291"/>
      <c r="C7076" s="279">
        <v>201</v>
      </c>
      <c r="D7076" s="280" t="s">
        <v>733</v>
      </c>
      <c r="E7076" s="281">
        <f>F7076+G7076+H7076</f>
        <v>0</v>
      </c>
      <c r="F7076" s="152">
        <v>0</v>
      </c>
      <c r="G7076" s="153">
        <v>0</v>
      </c>
      <c r="H7076" s="1406">
        <v>0</v>
      </c>
      <c r="I7076" s="152">
        <v>0</v>
      </c>
      <c r="J7076" s="153">
        <v>0</v>
      </c>
      <c r="K7076" s="1406">
        <v>0</v>
      </c>
      <c r="L7076" s="281">
        <f>I7076+J7076+K7076</f>
        <v>0</v>
      </c>
      <c r="M7076" s="12" t="str">
        <f t="shared" si="1655"/>
        <v/>
      </c>
      <c r="N7076" s="13"/>
    </row>
    <row r="7077" spans="1:14" hidden="1">
      <c r="A7077" s="10"/>
      <c r="B7077" s="292"/>
      <c r="C7077" s="293">
        <v>202</v>
      </c>
      <c r="D7077" s="294" t="s">
        <v>734</v>
      </c>
      <c r="E7077" s="295">
        <f>F7077+G7077+H7077</f>
        <v>0</v>
      </c>
      <c r="F7077" s="158">
        <v>0</v>
      </c>
      <c r="G7077" s="159">
        <v>0</v>
      </c>
      <c r="H7077" s="1408">
        <v>0</v>
      </c>
      <c r="I7077" s="158">
        <v>0</v>
      </c>
      <c r="J7077" s="159">
        <v>0</v>
      </c>
      <c r="K7077" s="1408">
        <v>0</v>
      </c>
      <c r="L7077" s="295">
        <f>I7077+J7077+K7077</f>
        <v>0</v>
      </c>
      <c r="M7077" s="12" t="str">
        <f t="shared" si="1655"/>
        <v/>
      </c>
      <c r="N7077" s="13"/>
    </row>
    <row r="7078" spans="1:14" ht="31.5" hidden="1">
      <c r="A7078" s="10"/>
      <c r="B7078" s="299"/>
      <c r="C7078" s="293">
        <v>205</v>
      </c>
      <c r="D7078" s="294" t="s">
        <v>585</v>
      </c>
      <c r="E7078" s="295">
        <f>F7078+G7078+H7078</f>
        <v>0</v>
      </c>
      <c r="F7078" s="158">
        <v>0</v>
      </c>
      <c r="G7078" s="159">
        <v>0</v>
      </c>
      <c r="H7078" s="1408">
        <v>0</v>
      </c>
      <c r="I7078" s="158">
        <v>0</v>
      </c>
      <c r="J7078" s="159">
        <v>0</v>
      </c>
      <c r="K7078" s="1408">
        <v>0</v>
      </c>
      <c r="L7078" s="295">
        <f>I7078+J7078+K7078</f>
        <v>0</v>
      </c>
      <c r="M7078" s="12" t="str">
        <f t="shared" si="1655"/>
        <v/>
      </c>
      <c r="N7078" s="13"/>
    </row>
    <row r="7079" spans="1:14" hidden="1">
      <c r="A7079" s="10"/>
      <c r="B7079" s="299"/>
      <c r="C7079" s="293">
        <v>208</v>
      </c>
      <c r="D7079" s="300" t="s">
        <v>586</v>
      </c>
      <c r="E7079" s="295">
        <f>F7079+G7079+H7079</f>
        <v>0</v>
      </c>
      <c r="F7079" s="158">
        <v>0</v>
      </c>
      <c r="G7079" s="159">
        <v>0</v>
      </c>
      <c r="H7079" s="1408">
        <v>0</v>
      </c>
      <c r="I7079" s="158">
        <v>0</v>
      </c>
      <c r="J7079" s="159">
        <v>0</v>
      </c>
      <c r="K7079" s="1408">
        <v>0</v>
      </c>
      <c r="L7079" s="295">
        <f>I7079+J7079+K7079</f>
        <v>0</v>
      </c>
      <c r="M7079" s="12" t="str">
        <f t="shared" si="1655"/>
        <v/>
      </c>
      <c r="N7079" s="13"/>
    </row>
    <row r="7080" spans="1:14" hidden="1">
      <c r="A7080" s="10"/>
      <c r="B7080" s="291"/>
      <c r="C7080" s="285">
        <v>209</v>
      </c>
      <c r="D7080" s="301" t="s">
        <v>587</v>
      </c>
      <c r="E7080" s="287">
        <f>F7080+G7080+H7080</f>
        <v>0</v>
      </c>
      <c r="F7080" s="173">
        <v>0</v>
      </c>
      <c r="G7080" s="174">
        <v>0</v>
      </c>
      <c r="H7080" s="1409">
        <v>0</v>
      </c>
      <c r="I7080" s="173">
        <v>0</v>
      </c>
      <c r="J7080" s="174">
        <v>0</v>
      </c>
      <c r="K7080" s="1409">
        <v>0</v>
      </c>
      <c r="L7080" s="287">
        <f>I7080+J7080+K7080</f>
        <v>0</v>
      </c>
      <c r="M7080" s="12" t="str">
        <f t="shared" si="1655"/>
        <v/>
      </c>
      <c r="N7080" s="13"/>
    </row>
    <row r="7081" spans="1:14" hidden="1">
      <c r="A7081" s="10"/>
      <c r="B7081" s="272">
        <v>500</v>
      </c>
      <c r="C7081" s="1861" t="s">
        <v>188</v>
      </c>
      <c r="D7081" s="1862"/>
      <c r="E7081" s="273">
        <f t="shared" ref="E7081:L7081" si="1657">SUM(E7082:E7088)</f>
        <v>0</v>
      </c>
      <c r="F7081" s="274">
        <f t="shared" si="1657"/>
        <v>0</v>
      </c>
      <c r="G7081" s="275">
        <f t="shared" si="1657"/>
        <v>0</v>
      </c>
      <c r="H7081" s="276">
        <f>SUM(H7082:H7088)</f>
        <v>0</v>
      </c>
      <c r="I7081" s="274">
        <f t="shared" si="1657"/>
        <v>0</v>
      </c>
      <c r="J7081" s="275">
        <f t="shared" si="1657"/>
        <v>0</v>
      </c>
      <c r="K7081" s="276">
        <f t="shared" si="1657"/>
        <v>0</v>
      </c>
      <c r="L7081" s="273">
        <f t="shared" si="1657"/>
        <v>0</v>
      </c>
      <c r="M7081" s="12" t="str">
        <f t="shared" si="1655"/>
        <v/>
      </c>
      <c r="N7081" s="13"/>
    </row>
    <row r="7082" spans="1:14" ht="18" hidden="1" customHeight="1">
      <c r="A7082" s="10"/>
      <c r="B7082" s="291"/>
      <c r="C7082" s="302">
        <v>551</v>
      </c>
      <c r="D7082" s="303" t="s">
        <v>189</v>
      </c>
      <c r="E7082" s="281">
        <f t="shared" ref="E7082:E7089" si="1658">F7082+G7082+H7082</f>
        <v>0</v>
      </c>
      <c r="F7082" s="152">
        <v>0</v>
      </c>
      <c r="G7082" s="153">
        <v>0</v>
      </c>
      <c r="H7082" s="1406">
        <v>0</v>
      </c>
      <c r="I7082" s="152">
        <v>0</v>
      </c>
      <c r="J7082" s="153">
        <v>0</v>
      </c>
      <c r="K7082" s="1406">
        <v>0</v>
      </c>
      <c r="L7082" s="281">
        <f t="shared" ref="L7082:L7089" si="1659">I7082+J7082+K7082</f>
        <v>0</v>
      </c>
      <c r="M7082" s="12" t="str">
        <f t="shared" si="1655"/>
        <v/>
      </c>
      <c r="N7082" s="13"/>
    </row>
    <row r="7083" spans="1:14" hidden="1">
      <c r="A7083" s="10"/>
      <c r="B7083" s="291"/>
      <c r="C7083" s="304">
        <v>552</v>
      </c>
      <c r="D7083" s="305" t="s">
        <v>893</v>
      </c>
      <c r="E7083" s="295">
        <f t="shared" si="1658"/>
        <v>0</v>
      </c>
      <c r="F7083" s="158">
        <v>0</v>
      </c>
      <c r="G7083" s="159">
        <v>0</v>
      </c>
      <c r="H7083" s="1408">
        <v>0</v>
      </c>
      <c r="I7083" s="158">
        <v>0</v>
      </c>
      <c r="J7083" s="159">
        <v>0</v>
      </c>
      <c r="K7083" s="1408">
        <v>0</v>
      </c>
      <c r="L7083" s="295">
        <f t="shared" si="1659"/>
        <v>0</v>
      </c>
      <c r="M7083" s="12" t="str">
        <f t="shared" si="1655"/>
        <v/>
      </c>
      <c r="N7083" s="13"/>
    </row>
    <row r="7084" spans="1:14" hidden="1">
      <c r="A7084" s="10"/>
      <c r="B7084" s="306"/>
      <c r="C7084" s="304">
        <v>558</v>
      </c>
      <c r="D7084" s="307" t="s">
        <v>855</v>
      </c>
      <c r="E7084" s="295">
        <f>F7084+G7084+H7084</f>
        <v>0</v>
      </c>
      <c r="F7084" s="484">
        <v>0</v>
      </c>
      <c r="G7084" s="485">
        <v>0</v>
      </c>
      <c r="H7084" s="160">
        <v>0</v>
      </c>
      <c r="I7084" s="484">
        <v>0</v>
      </c>
      <c r="J7084" s="485">
        <v>0</v>
      </c>
      <c r="K7084" s="160">
        <v>0</v>
      </c>
      <c r="L7084" s="295">
        <f>I7084+J7084+K7084</f>
        <v>0</v>
      </c>
      <c r="M7084" s="12" t="str">
        <f t="shared" si="1655"/>
        <v/>
      </c>
      <c r="N7084" s="13"/>
    </row>
    <row r="7085" spans="1:14" hidden="1">
      <c r="A7085" s="10"/>
      <c r="B7085" s="306"/>
      <c r="C7085" s="304">
        <v>560</v>
      </c>
      <c r="D7085" s="307" t="s">
        <v>190</v>
      </c>
      <c r="E7085" s="295">
        <f t="shared" si="1658"/>
        <v>0</v>
      </c>
      <c r="F7085" s="158">
        <v>0</v>
      </c>
      <c r="G7085" s="159">
        <v>0</v>
      </c>
      <c r="H7085" s="1408">
        <v>0</v>
      </c>
      <c r="I7085" s="158">
        <v>0</v>
      </c>
      <c r="J7085" s="159">
        <v>0</v>
      </c>
      <c r="K7085" s="1408">
        <v>0</v>
      </c>
      <c r="L7085" s="295">
        <f t="shared" si="1659"/>
        <v>0</v>
      </c>
      <c r="M7085" s="12" t="str">
        <f t="shared" si="1655"/>
        <v/>
      </c>
      <c r="N7085" s="13"/>
    </row>
    <row r="7086" spans="1:14" hidden="1">
      <c r="A7086" s="10"/>
      <c r="B7086" s="306"/>
      <c r="C7086" s="304">
        <v>580</v>
      </c>
      <c r="D7086" s="305" t="s">
        <v>191</v>
      </c>
      <c r="E7086" s="295">
        <f t="shared" si="1658"/>
        <v>0</v>
      </c>
      <c r="F7086" s="158">
        <v>0</v>
      </c>
      <c r="G7086" s="159">
        <v>0</v>
      </c>
      <c r="H7086" s="1408">
        <v>0</v>
      </c>
      <c r="I7086" s="158">
        <v>0</v>
      </c>
      <c r="J7086" s="159">
        <v>0</v>
      </c>
      <c r="K7086" s="1408">
        <v>0</v>
      </c>
      <c r="L7086" s="295">
        <f t="shared" si="1659"/>
        <v>0</v>
      </c>
      <c r="M7086" s="12" t="str">
        <f t="shared" si="1655"/>
        <v/>
      </c>
      <c r="N7086" s="13"/>
    </row>
    <row r="7087" spans="1:14" hidden="1">
      <c r="A7087" s="10"/>
      <c r="B7087" s="291"/>
      <c r="C7087" s="304">
        <v>588</v>
      </c>
      <c r="D7087" s="305" t="s">
        <v>857</v>
      </c>
      <c r="E7087" s="295">
        <f>F7087+G7087+H7087</f>
        <v>0</v>
      </c>
      <c r="F7087" s="484">
        <v>0</v>
      </c>
      <c r="G7087" s="485">
        <v>0</v>
      </c>
      <c r="H7087" s="160">
        <v>0</v>
      </c>
      <c r="I7087" s="484">
        <v>0</v>
      </c>
      <c r="J7087" s="485">
        <v>0</v>
      </c>
      <c r="K7087" s="160">
        <v>0</v>
      </c>
      <c r="L7087" s="295">
        <f>I7087+J7087+K7087</f>
        <v>0</v>
      </c>
      <c r="M7087" s="12" t="str">
        <f t="shared" si="1655"/>
        <v/>
      </c>
      <c r="N7087" s="13"/>
    </row>
    <row r="7088" spans="1:14" ht="31.5" hidden="1">
      <c r="A7088" s="10"/>
      <c r="B7088" s="291"/>
      <c r="C7088" s="308">
        <v>590</v>
      </c>
      <c r="D7088" s="309" t="s">
        <v>192</v>
      </c>
      <c r="E7088" s="287">
        <f t="shared" si="1658"/>
        <v>0</v>
      </c>
      <c r="F7088" s="173"/>
      <c r="G7088" s="174"/>
      <c r="H7088" s="1409"/>
      <c r="I7088" s="173"/>
      <c r="J7088" s="174"/>
      <c r="K7088" s="1409"/>
      <c r="L7088" s="287">
        <f t="shared" si="1659"/>
        <v>0</v>
      </c>
      <c r="M7088" s="12" t="str">
        <f t="shared" si="1655"/>
        <v/>
      </c>
      <c r="N7088" s="13"/>
    </row>
    <row r="7089" spans="1:14" hidden="1">
      <c r="A7089" s="22">
        <v>5</v>
      </c>
      <c r="B7089" s="272">
        <v>800</v>
      </c>
      <c r="C7089" s="1863" t="s">
        <v>193</v>
      </c>
      <c r="D7089" s="1864"/>
      <c r="E7089" s="310">
        <f t="shared" si="1658"/>
        <v>0</v>
      </c>
      <c r="F7089" s="1410"/>
      <c r="G7089" s="1411"/>
      <c r="H7089" s="1412"/>
      <c r="I7089" s="1410"/>
      <c r="J7089" s="1411"/>
      <c r="K7089" s="1412"/>
      <c r="L7089" s="310">
        <f t="shared" si="1659"/>
        <v>0</v>
      </c>
      <c r="M7089" s="12" t="str">
        <f t="shared" si="1655"/>
        <v/>
      </c>
      <c r="N7089" s="13"/>
    </row>
    <row r="7090" spans="1:14" hidden="1">
      <c r="A7090" s="23">
        <v>10</v>
      </c>
      <c r="B7090" s="272">
        <v>1000</v>
      </c>
      <c r="C7090" s="1851" t="s">
        <v>194</v>
      </c>
      <c r="D7090" s="1852"/>
      <c r="E7090" s="310">
        <f t="shared" ref="E7090:L7090" si="1660">SUM(E7091:E7107)</f>
        <v>0</v>
      </c>
      <c r="F7090" s="274">
        <f t="shared" si="1660"/>
        <v>0</v>
      </c>
      <c r="G7090" s="275">
        <f t="shared" si="1660"/>
        <v>0</v>
      </c>
      <c r="H7090" s="276">
        <f>SUM(H7091:H7107)</f>
        <v>0</v>
      </c>
      <c r="I7090" s="274">
        <f t="shared" si="1660"/>
        <v>0</v>
      </c>
      <c r="J7090" s="275">
        <f t="shared" si="1660"/>
        <v>0</v>
      </c>
      <c r="K7090" s="276">
        <f t="shared" si="1660"/>
        <v>0</v>
      </c>
      <c r="L7090" s="310">
        <f t="shared" si="1660"/>
        <v>0</v>
      </c>
      <c r="M7090" s="12" t="str">
        <f t="shared" si="1655"/>
        <v/>
      </c>
      <c r="N7090" s="13"/>
    </row>
    <row r="7091" spans="1:14" hidden="1">
      <c r="A7091" s="23">
        <v>15</v>
      </c>
      <c r="B7091" s="292"/>
      <c r="C7091" s="279">
        <v>1011</v>
      </c>
      <c r="D7091" s="311" t="s">
        <v>195</v>
      </c>
      <c r="E7091" s="281">
        <f t="shared" ref="E7091:E7107" si="1661">F7091+G7091+H7091</f>
        <v>0</v>
      </c>
      <c r="F7091" s="152">
        <v>0</v>
      </c>
      <c r="G7091" s="153">
        <v>0</v>
      </c>
      <c r="H7091" s="1406">
        <v>0</v>
      </c>
      <c r="I7091" s="152">
        <v>0</v>
      </c>
      <c r="J7091" s="153">
        <v>0</v>
      </c>
      <c r="K7091" s="1406">
        <v>0</v>
      </c>
      <c r="L7091" s="281">
        <f t="shared" ref="L7091:L7107" si="1662">I7091+J7091+K7091</f>
        <v>0</v>
      </c>
      <c r="M7091" s="12" t="str">
        <f t="shared" si="1655"/>
        <v/>
      </c>
      <c r="N7091" s="13"/>
    </row>
    <row r="7092" spans="1:14" hidden="1">
      <c r="A7092" s="22">
        <v>35</v>
      </c>
      <c r="B7092" s="292"/>
      <c r="C7092" s="293">
        <v>1012</v>
      </c>
      <c r="D7092" s="294" t="s">
        <v>196</v>
      </c>
      <c r="E7092" s="295">
        <f t="shared" si="1661"/>
        <v>0</v>
      </c>
      <c r="F7092" s="158">
        <v>0</v>
      </c>
      <c r="G7092" s="159">
        <v>0</v>
      </c>
      <c r="H7092" s="1408">
        <v>0</v>
      </c>
      <c r="I7092" s="158">
        <v>0</v>
      </c>
      <c r="J7092" s="159">
        <v>0</v>
      </c>
      <c r="K7092" s="1408">
        <v>0</v>
      </c>
      <c r="L7092" s="295">
        <f t="shared" si="1662"/>
        <v>0</v>
      </c>
      <c r="M7092" s="12" t="str">
        <f t="shared" si="1655"/>
        <v/>
      </c>
      <c r="N7092" s="13"/>
    </row>
    <row r="7093" spans="1:14" hidden="1">
      <c r="A7093" s="23">
        <v>40</v>
      </c>
      <c r="B7093" s="292"/>
      <c r="C7093" s="293">
        <v>1013</v>
      </c>
      <c r="D7093" s="294" t="s">
        <v>197</v>
      </c>
      <c r="E7093" s="295">
        <f t="shared" si="1661"/>
        <v>0</v>
      </c>
      <c r="F7093" s="158">
        <v>0</v>
      </c>
      <c r="G7093" s="159">
        <v>0</v>
      </c>
      <c r="H7093" s="1408">
        <v>0</v>
      </c>
      <c r="I7093" s="158">
        <v>0</v>
      </c>
      <c r="J7093" s="159">
        <v>0</v>
      </c>
      <c r="K7093" s="1408">
        <v>0</v>
      </c>
      <c r="L7093" s="295">
        <f t="shared" si="1662"/>
        <v>0</v>
      </c>
      <c r="M7093" s="12" t="str">
        <f t="shared" si="1655"/>
        <v/>
      </c>
      <c r="N7093" s="13"/>
    </row>
    <row r="7094" spans="1:14" hidden="1">
      <c r="A7094" s="23">
        <v>45</v>
      </c>
      <c r="B7094" s="292"/>
      <c r="C7094" s="293">
        <v>1014</v>
      </c>
      <c r="D7094" s="294" t="s">
        <v>198</v>
      </c>
      <c r="E7094" s="295">
        <f t="shared" si="1661"/>
        <v>0</v>
      </c>
      <c r="F7094" s="158">
        <v>0</v>
      </c>
      <c r="G7094" s="159">
        <v>0</v>
      </c>
      <c r="H7094" s="1408">
        <v>0</v>
      </c>
      <c r="I7094" s="158">
        <v>0</v>
      </c>
      <c r="J7094" s="159">
        <v>0</v>
      </c>
      <c r="K7094" s="1408">
        <v>0</v>
      </c>
      <c r="L7094" s="295">
        <f t="shared" si="1662"/>
        <v>0</v>
      </c>
      <c r="M7094" s="12" t="str">
        <f t="shared" si="1655"/>
        <v/>
      </c>
      <c r="N7094" s="13"/>
    </row>
    <row r="7095" spans="1:14" hidden="1">
      <c r="A7095" s="23">
        <v>50</v>
      </c>
      <c r="B7095" s="292"/>
      <c r="C7095" s="293">
        <v>1015</v>
      </c>
      <c r="D7095" s="294" t="s">
        <v>199</v>
      </c>
      <c r="E7095" s="295">
        <f t="shared" si="1661"/>
        <v>0</v>
      </c>
      <c r="F7095" s="158">
        <v>0</v>
      </c>
      <c r="G7095" s="159">
        <v>0</v>
      </c>
      <c r="H7095" s="1408">
        <v>0</v>
      </c>
      <c r="I7095" s="158">
        <v>0</v>
      </c>
      <c r="J7095" s="159">
        <v>0</v>
      </c>
      <c r="K7095" s="1408">
        <v>0</v>
      </c>
      <c r="L7095" s="295">
        <f t="shared" si="1662"/>
        <v>0</v>
      </c>
      <c r="M7095" s="12" t="str">
        <f t="shared" si="1655"/>
        <v/>
      </c>
      <c r="N7095" s="13"/>
    </row>
    <row r="7096" spans="1:14" hidden="1">
      <c r="A7096" s="23">
        <v>55</v>
      </c>
      <c r="B7096" s="292"/>
      <c r="C7096" s="312">
        <v>1016</v>
      </c>
      <c r="D7096" s="313" t="s">
        <v>200</v>
      </c>
      <c r="E7096" s="314">
        <f t="shared" si="1661"/>
        <v>0</v>
      </c>
      <c r="F7096" s="164">
        <v>0</v>
      </c>
      <c r="G7096" s="165">
        <v>0</v>
      </c>
      <c r="H7096" s="1407">
        <v>0</v>
      </c>
      <c r="I7096" s="164">
        <v>0</v>
      </c>
      <c r="J7096" s="165">
        <v>0</v>
      </c>
      <c r="K7096" s="1407">
        <v>0</v>
      </c>
      <c r="L7096" s="314">
        <f t="shared" si="1662"/>
        <v>0</v>
      </c>
      <c r="M7096" s="12" t="str">
        <f t="shared" si="1655"/>
        <v/>
      </c>
      <c r="N7096" s="13"/>
    </row>
    <row r="7097" spans="1:14" hidden="1">
      <c r="A7097" s="23">
        <v>60</v>
      </c>
      <c r="B7097" s="278"/>
      <c r="C7097" s="318">
        <v>1020</v>
      </c>
      <c r="D7097" s="319" t="s">
        <v>201</v>
      </c>
      <c r="E7097" s="320">
        <f t="shared" si="1661"/>
        <v>0</v>
      </c>
      <c r="F7097" s="450">
        <v>0</v>
      </c>
      <c r="G7097" s="451">
        <v>0</v>
      </c>
      <c r="H7097" s="1416">
        <v>0</v>
      </c>
      <c r="I7097" s="450">
        <v>0</v>
      </c>
      <c r="J7097" s="451">
        <v>0</v>
      </c>
      <c r="K7097" s="1416">
        <v>0</v>
      </c>
      <c r="L7097" s="320">
        <f t="shared" si="1662"/>
        <v>0</v>
      </c>
      <c r="M7097" s="12" t="str">
        <f t="shared" si="1655"/>
        <v/>
      </c>
      <c r="N7097" s="13"/>
    </row>
    <row r="7098" spans="1:14" hidden="1">
      <c r="A7098" s="22">
        <v>65</v>
      </c>
      <c r="B7098" s="292"/>
      <c r="C7098" s="324">
        <v>1030</v>
      </c>
      <c r="D7098" s="325" t="s">
        <v>202</v>
      </c>
      <c r="E7098" s="326">
        <f t="shared" si="1661"/>
        <v>0</v>
      </c>
      <c r="F7098" s="445">
        <v>0</v>
      </c>
      <c r="G7098" s="446">
        <v>0</v>
      </c>
      <c r="H7098" s="1413">
        <v>0</v>
      </c>
      <c r="I7098" s="445">
        <v>0</v>
      </c>
      <c r="J7098" s="446">
        <v>0</v>
      </c>
      <c r="K7098" s="1413">
        <v>0</v>
      </c>
      <c r="L7098" s="326">
        <f t="shared" si="1662"/>
        <v>0</v>
      </c>
      <c r="M7098" s="12" t="str">
        <f t="shared" si="1655"/>
        <v/>
      </c>
      <c r="N7098" s="13"/>
    </row>
    <row r="7099" spans="1:14" hidden="1">
      <c r="A7099" s="23">
        <v>70</v>
      </c>
      <c r="B7099" s="292"/>
      <c r="C7099" s="318">
        <v>1051</v>
      </c>
      <c r="D7099" s="331" t="s">
        <v>203</v>
      </c>
      <c r="E7099" s="320">
        <f t="shared" si="1661"/>
        <v>0</v>
      </c>
      <c r="F7099" s="450">
        <v>0</v>
      </c>
      <c r="G7099" s="451">
        <v>0</v>
      </c>
      <c r="H7099" s="1416">
        <v>0</v>
      </c>
      <c r="I7099" s="450">
        <v>0</v>
      </c>
      <c r="J7099" s="451">
        <v>0</v>
      </c>
      <c r="K7099" s="1416">
        <v>0</v>
      </c>
      <c r="L7099" s="320">
        <f t="shared" si="1662"/>
        <v>0</v>
      </c>
      <c r="M7099" s="12" t="str">
        <f t="shared" si="1655"/>
        <v/>
      </c>
      <c r="N7099" s="13"/>
    </row>
    <row r="7100" spans="1:14" hidden="1">
      <c r="A7100" s="23">
        <v>75</v>
      </c>
      <c r="B7100" s="292"/>
      <c r="C7100" s="293">
        <v>1052</v>
      </c>
      <c r="D7100" s="294" t="s">
        <v>204</v>
      </c>
      <c r="E7100" s="295">
        <f t="shared" si="1661"/>
        <v>0</v>
      </c>
      <c r="F7100" s="158">
        <v>0</v>
      </c>
      <c r="G7100" s="159"/>
      <c r="H7100" s="1408"/>
      <c r="I7100" s="158">
        <v>0</v>
      </c>
      <c r="J7100" s="159"/>
      <c r="K7100" s="1408"/>
      <c r="L7100" s="295">
        <f t="shared" si="1662"/>
        <v>0</v>
      </c>
      <c r="M7100" s="12" t="str">
        <f t="shared" si="1655"/>
        <v/>
      </c>
      <c r="N7100" s="13"/>
    </row>
    <row r="7101" spans="1:14" hidden="1">
      <c r="A7101" s="23">
        <v>80</v>
      </c>
      <c r="B7101" s="292"/>
      <c r="C7101" s="324">
        <v>1053</v>
      </c>
      <c r="D7101" s="325" t="s">
        <v>858</v>
      </c>
      <c r="E7101" s="326">
        <f t="shared" si="1661"/>
        <v>0</v>
      </c>
      <c r="F7101" s="445"/>
      <c r="G7101" s="446"/>
      <c r="H7101" s="1413"/>
      <c r="I7101" s="445"/>
      <c r="J7101" s="446"/>
      <c r="K7101" s="1413"/>
      <c r="L7101" s="326">
        <f t="shared" si="1662"/>
        <v>0</v>
      </c>
      <c r="M7101" s="12" t="str">
        <f t="shared" si="1655"/>
        <v/>
      </c>
      <c r="N7101" s="13"/>
    </row>
    <row r="7102" spans="1:14" hidden="1">
      <c r="A7102" s="23">
        <v>80</v>
      </c>
      <c r="B7102" s="292"/>
      <c r="C7102" s="318">
        <v>1062</v>
      </c>
      <c r="D7102" s="319" t="s">
        <v>205</v>
      </c>
      <c r="E7102" s="320">
        <f t="shared" si="1661"/>
        <v>0</v>
      </c>
      <c r="F7102" s="450">
        <v>0</v>
      </c>
      <c r="G7102" s="451">
        <v>0</v>
      </c>
      <c r="H7102" s="1416">
        <v>0</v>
      </c>
      <c r="I7102" s="450">
        <v>0</v>
      </c>
      <c r="J7102" s="451">
        <v>0</v>
      </c>
      <c r="K7102" s="1416">
        <v>0</v>
      </c>
      <c r="L7102" s="320">
        <f t="shared" si="1662"/>
        <v>0</v>
      </c>
      <c r="M7102" s="12" t="str">
        <f t="shared" si="1655"/>
        <v/>
      </c>
      <c r="N7102" s="13"/>
    </row>
    <row r="7103" spans="1:14" hidden="1">
      <c r="A7103" s="23">
        <v>85</v>
      </c>
      <c r="B7103" s="292"/>
      <c r="C7103" s="324">
        <v>1063</v>
      </c>
      <c r="D7103" s="332" t="s">
        <v>786</v>
      </c>
      <c r="E7103" s="326">
        <f t="shared" si="1661"/>
        <v>0</v>
      </c>
      <c r="F7103" s="445">
        <v>0</v>
      </c>
      <c r="G7103" s="446">
        <v>0</v>
      </c>
      <c r="H7103" s="1413">
        <v>0</v>
      </c>
      <c r="I7103" s="445">
        <v>0</v>
      </c>
      <c r="J7103" s="446">
        <v>0</v>
      </c>
      <c r="K7103" s="1413">
        <v>0</v>
      </c>
      <c r="L7103" s="326">
        <f t="shared" si="1662"/>
        <v>0</v>
      </c>
      <c r="M7103" s="12" t="str">
        <f t="shared" si="1655"/>
        <v/>
      </c>
      <c r="N7103" s="13"/>
    </row>
    <row r="7104" spans="1:14" hidden="1">
      <c r="A7104" s="23">
        <v>90</v>
      </c>
      <c r="B7104" s="292"/>
      <c r="C7104" s="333">
        <v>1069</v>
      </c>
      <c r="D7104" s="334" t="s">
        <v>206</v>
      </c>
      <c r="E7104" s="335">
        <f t="shared" si="1661"/>
        <v>0</v>
      </c>
      <c r="F7104" s="589">
        <v>0</v>
      </c>
      <c r="G7104" s="590">
        <v>0</v>
      </c>
      <c r="H7104" s="1415">
        <v>0</v>
      </c>
      <c r="I7104" s="589">
        <v>0</v>
      </c>
      <c r="J7104" s="590">
        <v>0</v>
      </c>
      <c r="K7104" s="1415">
        <v>0</v>
      </c>
      <c r="L7104" s="335">
        <f t="shared" si="1662"/>
        <v>0</v>
      </c>
      <c r="M7104" s="12" t="str">
        <f t="shared" si="1655"/>
        <v/>
      </c>
      <c r="N7104" s="13"/>
    </row>
    <row r="7105" spans="1:14" hidden="1">
      <c r="A7105" s="23">
        <v>90</v>
      </c>
      <c r="B7105" s="278"/>
      <c r="C7105" s="318">
        <v>1091</v>
      </c>
      <c r="D7105" s="331" t="s">
        <v>894</v>
      </c>
      <c r="E7105" s="320">
        <f t="shared" si="1661"/>
        <v>0</v>
      </c>
      <c r="F7105" s="450">
        <v>0</v>
      </c>
      <c r="G7105" s="451">
        <v>0</v>
      </c>
      <c r="H7105" s="1416">
        <v>0</v>
      </c>
      <c r="I7105" s="450">
        <v>0</v>
      </c>
      <c r="J7105" s="451">
        <v>0</v>
      </c>
      <c r="K7105" s="1416">
        <v>0</v>
      </c>
      <c r="L7105" s="320">
        <f t="shared" si="1662"/>
        <v>0</v>
      </c>
      <c r="M7105" s="12" t="str">
        <f t="shared" si="1655"/>
        <v/>
      </c>
      <c r="N7105" s="13"/>
    </row>
    <row r="7106" spans="1:14" hidden="1">
      <c r="A7106" s="22">
        <v>115</v>
      </c>
      <c r="B7106" s="292"/>
      <c r="C7106" s="293">
        <v>1092</v>
      </c>
      <c r="D7106" s="294" t="s">
        <v>298</v>
      </c>
      <c r="E7106" s="295">
        <f t="shared" si="1661"/>
        <v>0</v>
      </c>
      <c r="F7106" s="158">
        <v>0</v>
      </c>
      <c r="G7106" s="159">
        <v>0</v>
      </c>
      <c r="H7106" s="1408">
        <v>0</v>
      </c>
      <c r="I7106" s="158">
        <v>0</v>
      </c>
      <c r="J7106" s="159">
        <v>0</v>
      </c>
      <c r="K7106" s="1408">
        <v>0</v>
      </c>
      <c r="L7106" s="295">
        <f t="shared" si="1662"/>
        <v>0</v>
      </c>
      <c r="M7106" s="12" t="str">
        <f t="shared" si="1655"/>
        <v/>
      </c>
      <c r="N7106" s="13"/>
    </row>
    <row r="7107" spans="1:14" hidden="1">
      <c r="A7107" s="22">
        <v>125</v>
      </c>
      <c r="B7107" s="292"/>
      <c r="C7107" s="285">
        <v>1098</v>
      </c>
      <c r="D7107" s="339" t="s">
        <v>207</v>
      </c>
      <c r="E7107" s="287">
        <f t="shared" si="1661"/>
        <v>0</v>
      </c>
      <c r="F7107" s="173">
        <v>0</v>
      </c>
      <c r="G7107" s="174">
        <v>0</v>
      </c>
      <c r="H7107" s="1409">
        <v>0</v>
      </c>
      <c r="I7107" s="173">
        <v>0</v>
      </c>
      <c r="J7107" s="174">
        <v>0</v>
      </c>
      <c r="K7107" s="1409">
        <v>0</v>
      </c>
      <c r="L7107" s="287">
        <f t="shared" si="1662"/>
        <v>0</v>
      </c>
      <c r="M7107" s="12" t="str">
        <f t="shared" si="1655"/>
        <v/>
      </c>
      <c r="N7107" s="13"/>
    </row>
    <row r="7108" spans="1:14" hidden="1">
      <c r="A7108" s="23">
        <v>130</v>
      </c>
      <c r="B7108" s="272">
        <v>1900</v>
      </c>
      <c r="C7108" s="1845" t="s">
        <v>265</v>
      </c>
      <c r="D7108" s="1846"/>
      <c r="E7108" s="310">
        <f t="shared" ref="E7108:L7108" si="1663">SUM(E7109:E7111)</f>
        <v>0</v>
      </c>
      <c r="F7108" s="274">
        <f t="shared" si="1663"/>
        <v>0</v>
      </c>
      <c r="G7108" s="275">
        <f t="shared" si="1663"/>
        <v>0</v>
      </c>
      <c r="H7108" s="276">
        <f>SUM(H7109:H7111)</f>
        <v>0</v>
      </c>
      <c r="I7108" s="274">
        <f t="shared" si="1663"/>
        <v>0</v>
      </c>
      <c r="J7108" s="275">
        <f t="shared" si="1663"/>
        <v>0</v>
      </c>
      <c r="K7108" s="276">
        <f t="shared" si="1663"/>
        <v>0</v>
      </c>
      <c r="L7108" s="310">
        <f t="shared" si="1663"/>
        <v>0</v>
      </c>
      <c r="M7108" s="12" t="str">
        <f t="shared" si="1655"/>
        <v/>
      </c>
      <c r="N7108" s="13"/>
    </row>
    <row r="7109" spans="1:14" hidden="1">
      <c r="A7109" s="23">
        <v>135</v>
      </c>
      <c r="B7109" s="292"/>
      <c r="C7109" s="279">
        <v>1901</v>
      </c>
      <c r="D7109" s="340" t="s">
        <v>895</v>
      </c>
      <c r="E7109" s="281">
        <f>F7109+G7109+H7109</f>
        <v>0</v>
      </c>
      <c r="F7109" s="152">
        <v>0</v>
      </c>
      <c r="G7109" s="153">
        <v>0</v>
      </c>
      <c r="H7109" s="1406">
        <v>0</v>
      </c>
      <c r="I7109" s="152">
        <v>0</v>
      </c>
      <c r="J7109" s="153">
        <v>0</v>
      </c>
      <c r="K7109" s="1406">
        <v>0</v>
      </c>
      <c r="L7109" s="281">
        <f>I7109+J7109+K7109</f>
        <v>0</v>
      </c>
      <c r="M7109" s="12" t="str">
        <f t="shared" si="1655"/>
        <v/>
      </c>
      <c r="N7109" s="13"/>
    </row>
    <row r="7110" spans="1:14" hidden="1">
      <c r="A7110" s="23">
        <v>140</v>
      </c>
      <c r="B7110" s="341"/>
      <c r="C7110" s="293">
        <v>1981</v>
      </c>
      <c r="D7110" s="342" t="s">
        <v>896</v>
      </c>
      <c r="E7110" s="295">
        <f>F7110+G7110+H7110</f>
        <v>0</v>
      </c>
      <c r="F7110" s="158">
        <v>0</v>
      </c>
      <c r="G7110" s="159">
        <v>0</v>
      </c>
      <c r="H7110" s="1408">
        <v>0</v>
      </c>
      <c r="I7110" s="158">
        <v>0</v>
      </c>
      <c r="J7110" s="159">
        <v>0</v>
      </c>
      <c r="K7110" s="1408">
        <v>0</v>
      </c>
      <c r="L7110" s="295">
        <f>I7110+J7110+K7110</f>
        <v>0</v>
      </c>
      <c r="M7110" s="12" t="str">
        <f t="shared" si="1655"/>
        <v/>
      </c>
      <c r="N7110" s="13"/>
    </row>
    <row r="7111" spans="1:14" hidden="1">
      <c r="A7111" s="23">
        <v>145</v>
      </c>
      <c r="B7111" s="292"/>
      <c r="C7111" s="285">
        <v>1991</v>
      </c>
      <c r="D7111" s="343" t="s">
        <v>897</v>
      </c>
      <c r="E7111" s="287">
        <f>F7111+G7111+H7111</f>
        <v>0</v>
      </c>
      <c r="F7111" s="173"/>
      <c r="G7111" s="174">
        <v>0</v>
      </c>
      <c r="H7111" s="1409">
        <v>0</v>
      </c>
      <c r="I7111" s="173"/>
      <c r="J7111" s="174">
        <v>0</v>
      </c>
      <c r="K7111" s="1409">
        <v>0</v>
      </c>
      <c r="L7111" s="287">
        <f>I7111+J7111+K7111</f>
        <v>0</v>
      </c>
      <c r="M7111" s="12" t="str">
        <f t="shared" si="1655"/>
        <v/>
      </c>
      <c r="N7111" s="13"/>
    </row>
    <row r="7112" spans="1:14" hidden="1">
      <c r="A7112" s="23">
        <v>150</v>
      </c>
      <c r="B7112" s="272">
        <v>2100</v>
      </c>
      <c r="C7112" s="1845" t="s">
        <v>707</v>
      </c>
      <c r="D7112" s="1846"/>
      <c r="E7112" s="310">
        <f t="shared" ref="E7112:L7112" si="1664">SUM(E7113:E7117)</f>
        <v>0</v>
      </c>
      <c r="F7112" s="274">
        <f t="shared" si="1664"/>
        <v>0</v>
      </c>
      <c r="G7112" s="275">
        <f t="shared" si="1664"/>
        <v>0</v>
      </c>
      <c r="H7112" s="276">
        <f>SUM(H7113:H7117)</f>
        <v>0</v>
      </c>
      <c r="I7112" s="274">
        <f t="shared" si="1664"/>
        <v>0</v>
      </c>
      <c r="J7112" s="275">
        <f t="shared" si="1664"/>
        <v>0</v>
      </c>
      <c r="K7112" s="276">
        <f t="shared" si="1664"/>
        <v>0</v>
      </c>
      <c r="L7112" s="310">
        <f t="shared" si="1664"/>
        <v>0</v>
      </c>
      <c r="M7112" s="12" t="str">
        <f t="shared" si="1655"/>
        <v/>
      </c>
      <c r="N7112" s="13"/>
    </row>
    <row r="7113" spans="1:14" hidden="1">
      <c r="A7113" s="23">
        <v>155</v>
      </c>
      <c r="B7113" s="292"/>
      <c r="C7113" s="279">
        <v>2110</v>
      </c>
      <c r="D7113" s="344" t="s">
        <v>208</v>
      </c>
      <c r="E7113" s="281">
        <f>F7113+G7113+H7113</f>
        <v>0</v>
      </c>
      <c r="F7113" s="152">
        <v>0</v>
      </c>
      <c r="G7113" s="153">
        <v>0</v>
      </c>
      <c r="H7113" s="1406">
        <v>0</v>
      </c>
      <c r="I7113" s="152">
        <v>0</v>
      </c>
      <c r="J7113" s="153">
        <v>0</v>
      </c>
      <c r="K7113" s="1406">
        <v>0</v>
      </c>
      <c r="L7113" s="281">
        <f>I7113+J7113+K7113</f>
        <v>0</v>
      </c>
      <c r="M7113" s="12" t="str">
        <f t="shared" si="1655"/>
        <v/>
      </c>
      <c r="N7113" s="13"/>
    </row>
    <row r="7114" spans="1:14" hidden="1">
      <c r="A7114" s="23">
        <v>160</v>
      </c>
      <c r="B7114" s="341"/>
      <c r="C7114" s="293">
        <v>2120</v>
      </c>
      <c r="D7114" s="300" t="s">
        <v>209</v>
      </c>
      <c r="E7114" s="295">
        <f>F7114+G7114+H7114</f>
        <v>0</v>
      </c>
      <c r="F7114" s="158">
        <v>0</v>
      </c>
      <c r="G7114" s="159">
        <v>0</v>
      </c>
      <c r="H7114" s="1408">
        <v>0</v>
      </c>
      <c r="I7114" s="158">
        <v>0</v>
      </c>
      <c r="J7114" s="159">
        <v>0</v>
      </c>
      <c r="K7114" s="1408">
        <v>0</v>
      </c>
      <c r="L7114" s="295">
        <f>I7114+J7114+K7114</f>
        <v>0</v>
      </c>
      <c r="M7114" s="12" t="str">
        <f t="shared" si="1655"/>
        <v/>
      </c>
      <c r="N7114" s="13"/>
    </row>
    <row r="7115" spans="1:14" hidden="1">
      <c r="A7115" s="23">
        <v>165</v>
      </c>
      <c r="B7115" s="341"/>
      <c r="C7115" s="293">
        <v>2125</v>
      </c>
      <c r="D7115" s="300" t="s">
        <v>210</v>
      </c>
      <c r="E7115" s="295">
        <f>F7115+G7115+H7115</f>
        <v>0</v>
      </c>
      <c r="F7115" s="484">
        <v>0</v>
      </c>
      <c r="G7115" s="485">
        <v>0</v>
      </c>
      <c r="H7115" s="160">
        <v>0</v>
      </c>
      <c r="I7115" s="484">
        <v>0</v>
      </c>
      <c r="J7115" s="485">
        <v>0</v>
      </c>
      <c r="K7115" s="160">
        <v>0</v>
      </c>
      <c r="L7115" s="295">
        <f>I7115+J7115+K7115</f>
        <v>0</v>
      </c>
      <c r="M7115" s="12" t="str">
        <f t="shared" si="1655"/>
        <v/>
      </c>
      <c r="N7115" s="13"/>
    </row>
    <row r="7116" spans="1:14" hidden="1">
      <c r="A7116" s="23">
        <v>175</v>
      </c>
      <c r="B7116" s="291"/>
      <c r="C7116" s="293">
        <v>2140</v>
      </c>
      <c r="D7116" s="300" t="s">
        <v>211</v>
      </c>
      <c r="E7116" s="295">
        <f>F7116+G7116+H7116</f>
        <v>0</v>
      </c>
      <c r="F7116" s="484">
        <v>0</v>
      </c>
      <c r="G7116" s="485">
        <v>0</v>
      </c>
      <c r="H7116" s="160">
        <v>0</v>
      </c>
      <c r="I7116" s="484">
        <v>0</v>
      </c>
      <c r="J7116" s="485">
        <v>0</v>
      </c>
      <c r="K7116" s="160">
        <v>0</v>
      </c>
      <c r="L7116" s="295">
        <f>I7116+J7116+K7116</f>
        <v>0</v>
      </c>
      <c r="M7116" s="12" t="str">
        <f t="shared" si="1655"/>
        <v/>
      </c>
      <c r="N7116" s="13"/>
    </row>
    <row r="7117" spans="1:14" hidden="1">
      <c r="A7117" s="23">
        <v>180</v>
      </c>
      <c r="B7117" s="292"/>
      <c r="C7117" s="285">
        <v>2190</v>
      </c>
      <c r="D7117" s="345" t="s">
        <v>212</v>
      </c>
      <c r="E7117" s="287">
        <f>F7117+G7117+H7117</f>
        <v>0</v>
      </c>
      <c r="F7117" s="173">
        <v>0</v>
      </c>
      <c r="G7117" s="174">
        <v>0</v>
      </c>
      <c r="H7117" s="1409">
        <v>0</v>
      </c>
      <c r="I7117" s="173">
        <v>0</v>
      </c>
      <c r="J7117" s="174">
        <v>0</v>
      </c>
      <c r="K7117" s="1409">
        <v>0</v>
      </c>
      <c r="L7117" s="287">
        <f>I7117+J7117+K7117</f>
        <v>0</v>
      </c>
      <c r="M7117" s="12" t="str">
        <f t="shared" si="1655"/>
        <v/>
      </c>
      <c r="N7117" s="13"/>
    </row>
    <row r="7118" spans="1:14" hidden="1">
      <c r="A7118" s="23">
        <v>185</v>
      </c>
      <c r="B7118" s="272">
        <v>2200</v>
      </c>
      <c r="C7118" s="1845" t="s">
        <v>213</v>
      </c>
      <c r="D7118" s="1846"/>
      <c r="E7118" s="310">
        <f t="shared" ref="E7118:L7118" si="1665">SUM(E7119:E7120)</f>
        <v>0</v>
      </c>
      <c r="F7118" s="274">
        <f t="shared" si="1665"/>
        <v>0</v>
      </c>
      <c r="G7118" s="275">
        <f t="shared" si="1665"/>
        <v>0</v>
      </c>
      <c r="H7118" s="276">
        <f>SUM(H7119:H7120)</f>
        <v>0</v>
      </c>
      <c r="I7118" s="274">
        <f t="shared" si="1665"/>
        <v>0</v>
      </c>
      <c r="J7118" s="275">
        <f t="shared" si="1665"/>
        <v>0</v>
      </c>
      <c r="K7118" s="276">
        <f t="shared" si="1665"/>
        <v>0</v>
      </c>
      <c r="L7118" s="310">
        <f t="shared" si="1665"/>
        <v>0</v>
      </c>
      <c r="M7118" s="12" t="str">
        <f t="shared" si="1655"/>
        <v/>
      </c>
      <c r="N7118" s="13"/>
    </row>
    <row r="7119" spans="1:14" hidden="1">
      <c r="A7119" s="23">
        <v>190</v>
      </c>
      <c r="B7119" s="292"/>
      <c r="C7119" s="279">
        <v>2221</v>
      </c>
      <c r="D7119" s="280" t="s">
        <v>299</v>
      </c>
      <c r="E7119" s="281">
        <f>F7119+G7119+H7119</f>
        <v>0</v>
      </c>
      <c r="F7119" s="152">
        <v>0</v>
      </c>
      <c r="G7119" s="153">
        <v>0</v>
      </c>
      <c r="H7119" s="1406">
        <v>0</v>
      </c>
      <c r="I7119" s="152">
        <v>0</v>
      </c>
      <c r="J7119" s="153">
        <v>0</v>
      </c>
      <c r="K7119" s="1406">
        <v>0</v>
      </c>
      <c r="L7119" s="281">
        <f>I7119+J7119+K7119</f>
        <v>0</v>
      </c>
      <c r="M7119" s="12" t="str">
        <f t="shared" si="1655"/>
        <v/>
      </c>
      <c r="N7119" s="13"/>
    </row>
    <row r="7120" spans="1:14" hidden="1">
      <c r="A7120" s="23">
        <v>200</v>
      </c>
      <c r="B7120" s="292"/>
      <c r="C7120" s="285">
        <v>2224</v>
      </c>
      <c r="D7120" s="286" t="s">
        <v>214</v>
      </c>
      <c r="E7120" s="287">
        <f>F7120+G7120+H7120</f>
        <v>0</v>
      </c>
      <c r="F7120" s="173">
        <v>0</v>
      </c>
      <c r="G7120" s="174">
        <v>0</v>
      </c>
      <c r="H7120" s="1409">
        <v>0</v>
      </c>
      <c r="I7120" s="173">
        <v>0</v>
      </c>
      <c r="J7120" s="174">
        <v>0</v>
      </c>
      <c r="K7120" s="1409">
        <v>0</v>
      </c>
      <c r="L7120" s="287">
        <f>I7120+J7120+K7120</f>
        <v>0</v>
      </c>
      <c r="M7120" s="12" t="str">
        <f t="shared" si="1655"/>
        <v/>
      </c>
      <c r="N7120" s="13"/>
    </row>
    <row r="7121" spans="1:14" hidden="1">
      <c r="A7121" s="23">
        <v>200</v>
      </c>
      <c r="B7121" s="272">
        <v>2500</v>
      </c>
      <c r="C7121" s="1845" t="s">
        <v>215</v>
      </c>
      <c r="D7121" s="1846"/>
      <c r="E7121" s="310">
        <f>F7121+G7121+H7121</f>
        <v>0</v>
      </c>
      <c r="F7121" s="1410"/>
      <c r="G7121" s="1411"/>
      <c r="H7121" s="1412"/>
      <c r="I7121" s="1410"/>
      <c r="J7121" s="1411"/>
      <c r="K7121" s="1412"/>
      <c r="L7121" s="310">
        <f>I7121+J7121+K7121</f>
        <v>0</v>
      </c>
      <c r="M7121" s="12" t="str">
        <f t="shared" si="1655"/>
        <v/>
      </c>
      <c r="N7121" s="13"/>
    </row>
    <row r="7122" spans="1:14" hidden="1">
      <c r="A7122" s="23">
        <v>205</v>
      </c>
      <c r="B7122" s="272">
        <v>2600</v>
      </c>
      <c r="C7122" s="1849" t="s">
        <v>216</v>
      </c>
      <c r="D7122" s="1850"/>
      <c r="E7122" s="310">
        <f>F7122+G7122+H7122</f>
        <v>0</v>
      </c>
      <c r="F7122" s="1410"/>
      <c r="G7122" s="1411"/>
      <c r="H7122" s="1412"/>
      <c r="I7122" s="1410"/>
      <c r="J7122" s="1411"/>
      <c r="K7122" s="1412"/>
      <c r="L7122" s="310">
        <f>I7122+J7122+K7122</f>
        <v>0</v>
      </c>
      <c r="M7122" s="12" t="str">
        <f t="shared" si="1655"/>
        <v/>
      </c>
      <c r="N7122" s="13"/>
    </row>
    <row r="7123" spans="1:14" hidden="1">
      <c r="A7123" s="23">
        <v>210</v>
      </c>
      <c r="B7123" s="272">
        <v>2700</v>
      </c>
      <c r="C7123" s="1849" t="s">
        <v>217</v>
      </c>
      <c r="D7123" s="1850"/>
      <c r="E7123" s="310">
        <f>F7123+G7123+H7123</f>
        <v>0</v>
      </c>
      <c r="F7123" s="1410"/>
      <c r="G7123" s="1411"/>
      <c r="H7123" s="1412"/>
      <c r="I7123" s="1410"/>
      <c r="J7123" s="1411"/>
      <c r="K7123" s="1412"/>
      <c r="L7123" s="310">
        <f>I7123+J7123+K7123</f>
        <v>0</v>
      </c>
      <c r="M7123" s="12" t="str">
        <f t="shared" si="1655"/>
        <v/>
      </c>
      <c r="N7123" s="13"/>
    </row>
    <row r="7124" spans="1:14" ht="36" hidden="1" customHeight="1">
      <c r="A7124" s="23">
        <v>215</v>
      </c>
      <c r="B7124" s="272">
        <v>2800</v>
      </c>
      <c r="C7124" s="1849" t="s">
        <v>1643</v>
      </c>
      <c r="D7124" s="1850"/>
      <c r="E7124" s="310">
        <f t="shared" ref="E7124:L7124" si="1666">SUM(E7125:E7127)</f>
        <v>0</v>
      </c>
      <c r="F7124" s="274">
        <f t="shared" si="1666"/>
        <v>0</v>
      </c>
      <c r="G7124" s="275">
        <f t="shared" si="1666"/>
        <v>0</v>
      </c>
      <c r="H7124" s="276">
        <f>SUM(H7125:H7127)</f>
        <v>0</v>
      </c>
      <c r="I7124" s="274">
        <f t="shared" si="1666"/>
        <v>0</v>
      </c>
      <c r="J7124" s="275">
        <f t="shared" si="1666"/>
        <v>0</v>
      </c>
      <c r="K7124" s="276">
        <f t="shared" si="1666"/>
        <v>0</v>
      </c>
      <c r="L7124" s="310">
        <f t="shared" si="1666"/>
        <v>0</v>
      </c>
      <c r="M7124" s="12" t="str">
        <f t="shared" si="1655"/>
        <v/>
      </c>
      <c r="N7124" s="13"/>
    </row>
    <row r="7125" spans="1:14" hidden="1">
      <c r="A7125" s="22">
        <v>220</v>
      </c>
      <c r="B7125" s="292"/>
      <c r="C7125" s="279">
        <v>2810</v>
      </c>
      <c r="D7125" s="340" t="s">
        <v>2078</v>
      </c>
      <c r="E7125" s="281">
        <f>F7125+G7125+H7125</f>
        <v>0</v>
      </c>
      <c r="F7125" s="152"/>
      <c r="G7125" s="153"/>
      <c r="H7125" s="1406"/>
      <c r="I7125" s="152"/>
      <c r="J7125" s="153"/>
      <c r="K7125" s="1406"/>
      <c r="L7125" s="281">
        <f>I7125+J7125+K7125</f>
        <v>0</v>
      </c>
      <c r="M7125" s="12" t="str">
        <f t="shared" si="1655"/>
        <v/>
      </c>
      <c r="N7125" s="13"/>
    </row>
    <row r="7126" spans="1:14" hidden="1">
      <c r="A7126" s="23">
        <v>225</v>
      </c>
      <c r="B7126" s="341"/>
      <c r="C7126" s="293">
        <v>2820</v>
      </c>
      <c r="D7126" s="342" t="s">
        <v>2079</v>
      </c>
      <c r="E7126" s="295">
        <f>F7126+G7126+H7126</f>
        <v>0</v>
      </c>
      <c r="F7126" s="158"/>
      <c r="G7126" s="159"/>
      <c r="H7126" s="1408"/>
      <c r="I7126" s="158"/>
      <c r="J7126" s="159"/>
      <c r="K7126" s="1408"/>
      <c r="L7126" s="295">
        <f>I7126+J7126+K7126</f>
        <v>0</v>
      </c>
      <c r="M7126" s="12" t="str">
        <f t="shared" si="1655"/>
        <v/>
      </c>
      <c r="N7126" s="13"/>
    </row>
    <row r="7127" spans="1:14" ht="31.5" hidden="1">
      <c r="A7127" s="23">
        <v>230</v>
      </c>
      <c r="B7127" s="292"/>
      <c r="C7127" s="285">
        <v>2890</v>
      </c>
      <c r="D7127" s="343" t="s">
        <v>2080</v>
      </c>
      <c r="E7127" s="287">
        <f>F7127+G7127+H7127</f>
        <v>0</v>
      </c>
      <c r="F7127" s="173"/>
      <c r="G7127" s="174"/>
      <c r="H7127" s="1409"/>
      <c r="I7127" s="173"/>
      <c r="J7127" s="174"/>
      <c r="K7127" s="1409"/>
      <c r="L7127" s="287">
        <f>I7127+J7127+K7127</f>
        <v>0</v>
      </c>
      <c r="M7127" s="12" t="str">
        <f t="shared" si="1655"/>
        <v/>
      </c>
      <c r="N7127" s="13"/>
    </row>
    <row r="7128" spans="1:14" hidden="1">
      <c r="A7128" s="23">
        <v>245</v>
      </c>
      <c r="B7128" s="272">
        <v>2900</v>
      </c>
      <c r="C7128" s="1845" t="s">
        <v>218</v>
      </c>
      <c r="D7128" s="1846"/>
      <c r="E7128" s="310">
        <f>SUM(E7129:E7136)</f>
        <v>0</v>
      </c>
      <c r="F7128" s="274">
        <f>SUM(F7129:F7136)</f>
        <v>0</v>
      </c>
      <c r="G7128" s="274">
        <f t="shared" ref="G7128:L7128" si="1667">SUM(G7129:G7136)</f>
        <v>0</v>
      </c>
      <c r="H7128" s="274">
        <f t="shared" si="1667"/>
        <v>0</v>
      </c>
      <c r="I7128" s="274">
        <f t="shared" si="1667"/>
        <v>0</v>
      </c>
      <c r="J7128" s="274">
        <f t="shared" si="1667"/>
        <v>0</v>
      </c>
      <c r="K7128" s="274">
        <f t="shared" si="1667"/>
        <v>0</v>
      </c>
      <c r="L7128" s="274">
        <f t="shared" si="1667"/>
        <v>0</v>
      </c>
      <c r="M7128" s="12" t="str">
        <f t="shared" si="1655"/>
        <v/>
      </c>
      <c r="N7128" s="13"/>
    </row>
    <row r="7129" spans="1:14" hidden="1">
      <c r="A7129" s="22">
        <v>220</v>
      </c>
      <c r="B7129" s="346"/>
      <c r="C7129" s="279">
        <v>2910</v>
      </c>
      <c r="D7129" s="347" t="s">
        <v>1935</v>
      </c>
      <c r="E7129" s="281">
        <f>F7129+G7129+H7129</f>
        <v>0</v>
      </c>
      <c r="F7129" s="152">
        <v>0</v>
      </c>
      <c r="G7129" s="153"/>
      <c r="H7129" s="1406"/>
      <c r="I7129" s="152">
        <v>0</v>
      </c>
      <c r="J7129" s="153"/>
      <c r="K7129" s="1406"/>
      <c r="L7129" s="281">
        <f>I7129+J7129+K7129</f>
        <v>0</v>
      </c>
      <c r="M7129" s="12" t="str">
        <f t="shared" si="1655"/>
        <v/>
      </c>
      <c r="N7129" s="13"/>
    </row>
    <row r="7130" spans="1:14" hidden="1">
      <c r="A7130" s="23">
        <v>225</v>
      </c>
      <c r="B7130" s="346"/>
      <c r="C7130" s="279">
        <v>2920</v>
      </c>
      <c r="D7130" s="347" t="s">
        <v>219</v>
      </c>
      <c r="E7130" s="281">
        <f t="shared" ref="E7130:E7136" si="1668">F7130+G7130+H7130</f>
        <v>0</v>
      </c>
      <c r="F7130" s="152"/>
      <c r="G7130" s="153"/>
      <c r="H7130" s="1406"/>
      <c r="I7130" s="152"/>
      <c r="J7130" s="153"/>
      <c r="K7130" s="1406"/>
      <c r="L7130" s="281">
        <f t="shared" ref="L7130:L7136" si="1669">I7130+J7130+K7130</f>
        <v>0</v>
      </c>
      <c r="M7130" s="12" t="str">
        <f t="shared" si="1655"/>
        <v/>
      </c>
      <c r="N7130" s="13"/>
    </row>
    <row r="7131" spans="1:14" ht="31.5" hidden="1">
      <c r="A7131" s="23">
        <v>230</v>
      </c>
      <c r="B7131" s="346"/>
      <c r="C7131" s="324">
        <v>2969</v>
      </c>
      <c r="D7131" s="348" t="s">
        <v>220</v>
      </c>
      <c r="E7131" s="326">
        <f t="shared" si="1668"/>
        <v>0</v>
      </c>
      <c r="F7131" s="445"/>
      <c r="G7131" s="446"/>
      <c r="H7131" s="1413"/>
      <c r="I7131" s="445"/>
      <c r="J7131" s="446"/>
      <c r="K7131" s="1413"/>
      <c r="L7131" s="326">
        <f t="shared" si="1669"/>
        <v>0</v>
      </c>
      <c r="M7131" s="12" t="str">
        <f t="shared" si="1655"/>
        <v/>
      </c>
      <c r="N7131" s="13"/>
    </row>
    <row r="7132" spans="1:14" ht="31.5" hidden="1">
      <c r="A7132" s="23">
        <v>235</v>
      </c>
      <c r="B7132" s="346"/>
      <c r="C7132" s="349">
        <v>2970</v>
      </c>
      <c r="D7132" s="350" t="s">
        <v>221</v>
      </c>
      <c r="E7132" s="351">
        <f t="shared" si="1668"/>
        <v>0</v>
      </c>
      <c r="F7132" s="624"/>
      <c r="G7132" s="625"/>
      <c r="H7132" s="1414"/>
      <c r="I7132" s="624"/>
      <c r="J7132" s="625"/>
      <c r="K7132" s="1414"/>
      <c r="L7132" s="351">
        <f t="shared" si="1669"/>
        <v>0</v>
      </c>
      <c r="M7132" s="12" t="str">
        <f t="shared" si="1655"/>
        <v/>
      </c>
      <c r="N7132" s="13"/>
    </row>
    <row r="7133" spans="1:14" hidden="1">
      <c r="A7133" s="23">
        <v>240</v>
      </c>
      <c r="B7133" s="346"/>
      <c r="C7133" s="333">
        <v>2989</v>
      </c>
      <c r="D7133" s="355" t="s">
        <v>222</v>
      </c>
      <c r="E7133" s="335">
        <f t="shared" si="1668"/>
        <v>0</v>
      </c>
      <c r="F7133" s="589"/>
      <c r="G7133" s="590"/>
      <c r="H7133" s="1415"/>
      <c r="I7133" s="589"/>
      <c r="J7133" s="590"/>
      <c r="K7133" s="1415"/>
      <c r="L7133" s="335">
        <f t="shared" si="1669"/>
        <v>0</v>
      </c>
      <c r="M7133" s="12" t="str">
        <f t="shared" si="1655"/>
        <v/>
      </c>
      <c r="N7133" s="13"/>
    </row>
    <row r="7134" spans="1:14" hidden="1">
      <c r="A7134" s="23">
        <v>245</v>
      </c>
      <c r="B7134" s="292"/>
      <c r="C7134" s="318">
        <v>2990</v>
      </c>
      <c r="D7134" s="356" t="s">
        <v>1954</v>
      </c>
      <c r="E7134" s="320">
        <f>F7134+G7134+H7134</f>
        <v>0</v>
      </c>
      <c r="F7134" s="450"/>
      <c r="G7134" s="451"/>
      <c r="H7134" s="1416"/>
      <c r="I7134" s="450"/>
      <c r="J7134" s="451"/>
      <c r="K7134" s="1416"/>
      <c r="L7134" s="320">
        <f>I7134+J7134+K7134</f>
        <v>0</v>
      </c>
      <c r="M7134" s="12" t="str">
        <f t="shared" si="1655"/>
        <v/>
      </c>
      <c r="N7134" s="13"/>
    </row>
    <row r="7135" spans="1:14" hidden="1">
      <c r="A7135" s="22">
        <v>250</v>
      </c>
      <c r="B7135" s="292"/>
      <c r="C7135" s="318">
        <v>2991</v>
      </c>
      <c r="D7135" s="356" t="s">
        <v>223</v>
      </c>
      <c r="E7135" s="320">
        <f t="shared" si="1668"/>
        <v>0</v>
      </c>
      <c r="F7135" s="450"/>
      <c r="G7135" s="451"/>
      <c r="H7135" s="1416"/>
      <c r="I7135" s="450"/>
      <c r="J7135" s="451"/>
      <c r="K7135" s="1416"/>
      <c r="L7135" s="320">
        <f t="shared" si="1669"/>
        <v>0</v>
      </c>
      <c r="M7135" s="12" t="str">
        <f t="shared" si="1655"/>
        <v/>
      </c>
      <c r="N7135" s="13"/>
    </row>
    <row r="7136" spans="1:14" hidden="1">
      <c r="A7136" s="23">
        <v>255</v>
      </c>
      <c r="B7136" s="292"/>
      <c r="C7136" s="285">
        <v>2992</v>
      </c>
      <c r="D7136" s="357" t="s">
        <v>224</v>
      </c>
      <c r="E7136" s="287">
        <f t="shared" si="1668"/>
        <v>0</v>
      </c>
      <c r="F7136" s="173"/>
      <c r="G7136" s="174"/>
      <c r="H7136" s="1409"/>
      <c r="I7136" s="173"/>
      <c r="J7136" s="174"/>
      <c r="K7136" s="1409"/>
      <c r="L7136" s="287">
        <f t="shared" si="1669"/>
        <v>0</v>
      </c>
      <c r="M7136" s="12" t="str">
        <f t="shared" si="1655"/>
        <v/>
      </c>
      <c r="N7136" s="13"/>
    </row>
    <row r="7137" spans="1:14" hidden="1">
      <c r="A7137" s="23">
        <v>265</v>
      </c>
      <c r="B7137" s="272">
        <v>3300</v>
      </c>
      <c r="C7137" s="358" t="s">
        <v>1985</v>
      </c>
      <c r="D7137" s="1759"/>
      <c r="E7137" s="310">
        <f t="shared" ref="E7137:L7137" si="1670">SUM(E7138:E7142)</f>
        <v>0</v>
      </c>
      <c r="F7137" s="274">
        <f t="shared" si="1670"/>
        <v>0</v>
      </c>
      <c r="G7137" s="275">
        <f t="shared" si="1670"/>
        <v>0</v>
      </c>
      <c r="H7137" s="276">
        <f t="shared" si="1670"/>
        <v>0</v>
      </c>
      <c r="I7137" s="274">
        <f t="shared" si="1670"/>
        <v>0</v>
      </c>
      <c r="J7137" s="275">
        <f t="shared" si="1670"/>
        <v>0</v>
      </c>
      <c r="K7137" s="276">
        <f t="shared" si="1670"/>
        <v>0</v>
      </c>
      <c r="L7137" s="310">
        <f t="shared" si="1670"/>
        <v>0</v>
      </c>
      <c r="M7137" s="12" t="str">
        <f t="shared" ref="M7137:M7190" si="1671">(IF($E7137&lt;&gt;0,$M$2,IF($L7137&lt;&gt;0,$M$2,"")))</f>
        <v/>
      </c>
      <c r="N7137" s="13"/>
    </row>
    <row r="7138" spans="1:14" hidden="1">
      <c r="A7138" s="22">
        <v>270</v>
      </c>
      <c r="B7138" s="291"/>
      <c r="C7138" s="279">
        <v>3301</v>
      </c>
      <c r="D7138" s="359" t="s">
        <v>225</v>
      </c>
      <c r="E7138" s="281">
        <f t="shared" ref="E7138:E7145" si="1672">F7138+G7138+H7138</f>
        <v>0</v>
      </c>
      <c r="F7138" s="482">
        <v>0</v>
      </c>
      <c r="G7138" s="483">
        <v>0</v>
      </c>
      <c r="H7138" s="154">
        <v>0</v>
      </c>
      <c r="I7138" s="482">
        <v>0</v>
      </c>
      <c r="J7138" s="483">
        <v>0</v>
      </c>
      <c r="K7138" s="154">
        <v>0</v>
      </c>
      <c r="L7138" s="281">
        <f t="shared" ref="L7138:L7145" si="1673">I7138+J7138+K7138</f>
        <v>0</v>
      </c>
      <c r="M7138" s="12" t="str">
        <f t="shared" si="1671"/>
        <v/>
      </c>
      <c r="N7138" s="13"/>
    </row>
    <row r="7139" spans="1:14" hidden="1">
      <c r="A7139" s="22">
        <v>290</v>
      </c>
      <c r="B7139" s="291"/>
      <c r="C7139" s="293">
        <v>3302</v>
      </c>
      <c r="D7139" s="360" t="s">
        <v>701</v>
      </c>
      <c r="E7139" s="295">
        <f t="shared" si="1672"/>
        <v>0</v>
      </c>
      <c r="F7139" s="484">
        <v>0</v>
      </c>
      <c r="G7139" s="485">
        <v>0</v>
      </c>
      <c r="H7139" s="160">
        <v>0</v>
      </c>
      <c r="I7139" s="484">
        <v>0</v>
      </c>
      <c r="J7139" s="485">
        <v>0</v>
      </c>
      <c r="K7139" s="160">
        <v>0</v>
      </c>
      <c r="L7139" s="295">
        <f t="shared" si="1673"/>
        <v>0</v>
      </c>
      <c r="M7139" s="12" t="str">
        <f t="shared" si="1671"/>
        <v/>
      </c>
      <c r="N7139" s="13"/>
    </row>
    <row r="7140" spans="1:14" hidden="1">
      <c r="A7140" s="39">
        <v>320</v>
      </c>
      <c r="B7140" s="291"/>
      <c r="C7140" s="293">
        <v>3304</v>
      </c>
      <c r="D7140" s="360" t="s">
        <v>226</v>
      </c>
      <c r="E7140" s="295">
        <f t="shared" si="1672"/>
        <v>0</v>
      </c>
      <c r="F7140" s="484">
        <v>0</v>
      </c>
      <c r="G7140" s="485">
        <v>0</v>
      </c>
      <c r="H7140" s="160">
        <v>0</v>
      </c>
      <c r="I7140" s="484">
        <v>0</v>
      </c>
      <c r="J7140" s="485">
        <v>0</v>
      </c>
      <c r="K7140" s="160">
        <v>0</v>
      </c>
      <c r="L7140" s="295">
        <f t="shared" si="1673"/>
        <v>0</v>
      </c>
      <c r="M7140" s="12" t="str">
        <f t="shared" si="1671"/>
        <v/>
      </c>
      <c r="N7140" s="13"/>
    </row>
    <row r="7141" spans="1:14" ht="47.25" hidden="1">
      <c r="A7141" s="22">
        <v>330</v>
      </c>
      <c r="B7141" s="291"/>
      <c r="C7141" s="285">
        <v>3306</v>
      </c>
      <c r="D7141" s="361" t="s">
        <v>2081</v>
      </c>
      <c r="E7141" s="295">
        <f t="shared" si="1672"/>
        <v>0</v>
      </c>
      <c r="F7141" s="484">
        <v>0</v>
      </c>
      <c r="G7141" s="485">
        <v>0</v>
      </c>
      <c r="H7141" s="160">
        <v>0</v>
      </c>
      <c r="I7141" s="484">
        <v>0</v>
      </c>
      <c r="J7141" s="485">
        <v>0</v>
      </c>
      <c r="K7141" s="160">
        <v>0</v>
      </c>
      <c r="L7141" s="295">
        <f t="shared" si="1673"/>
        <v>0</v>
      </c>
      <c r="M7141" s="12" t="str">
        <f t="shared" si="1671"/>
        <v/>
      </c>
      <c r="N7141" s="13"/>
    </row>
    <row r="7142" spans="1:14" hidden="1">
      <c r="A7142" s="23">
        <v>225</v>
      </c>
      <c r="B7142" s="291"/>
      <c r="C7142" s="285">
        <v>3307</v>
      </c>
      <c r="D7142" s="361" t="s">
        <v>1996</v>
      </c>
      <c r="E7142" s="287">
        <f t="shared" si="1672"/>
        <v>0</v>
      </c>
      <c r="F7142" s="486">
        <v>0</v>
      </c>
      <c r="G7142" s="487">
        <v>0</v>
      </c>
      <c r="H7142" s="175">
        <v>0</v>
      </c>
      <c r="I7142" s="486">
        <v>0</v>
      </c>
      <c r="J7142" s="487">
        <v>0</v>
      </c>
      <c r="K7142" s="175">
        <v>0</v>
      </c>
      <c r="L7142" s="287">
        <f t="shared" si="1673"/>
        <v>0</v>
      </c>
      <c r="M7142" s="12" t="str">
        <f t="shared" si="1671"/>
        <v/>
      </c>
      <c r="N7142" s="13"/>
    </row>
    <row r="7143" spans="1:14" hidden="1">
      <c r="A7143" s="23">
        <v>230</v>
      </c>
      <c r="B7143" s="272">
        <v>3900</v>
      </c>
      <c r="C7143" s="1845" t="s">
        <v>227</v>
      </c>
      <c r="D7143" s="1846"/>
      <c r="E7143" s="310">
        <f t="shared" si="1672"/>
        <v>0</v>
      </c>
      <c r="F7143" s="1458">
        <v>0</v>
      </c>
      <c r="G7143" s="1459">
        <v>0</v>
      </c>
      <c r="H7143" s="1460">
        <v>0</v>
      </c>
      <c r="I7143" s="1458">
        <v>0</v>
      </c>
      <c r="J7143" s="1459">
        <v>0</v>
      </c>
      <c r="K7143" s="1460">
        <v>0</v>
      </c>
      <c r="L7143" s="310">
        <f t="shared" si="1673"/>
        <v>0</v>
      </c>
      <c r="M7143" s="12" t="str">
        <f t="shared" si="1671"/>
        <v/>
      </c>
      <c r="N7143" s="13"/>
    </row>
    <row r="7144" spans="1:14" hidden="1">
      <c r="A7144" s="23">
        <v>245</v>
      </c>
      <c r="B7144" s="272">
        <v>4000</v>
      </c>
      <c r="C7144" s="1845" t="s">
        <v>228</v>
      </c>
      <c r="D7144" s="1846"/>
      <c r="E7144" s="310">
        <f t="shared" si="1672"/>
        <v>0</v>
      </c>
      <c r="F7144" s="1410">
        <v>0</v>
      </c>
      <c r="G7144" s="1411">
        <v>0</v>
      </c>
      <c r="H7144" s="1412">
        <v>0</v>
      </c>
      <c r="I7144" s="1410">
        <v>0</v>
      </c>
      <c r="J7144" s="1411">
        <v>0</v>
      </c>
      <c r="K7144" s="1412">
        <v>0</v>
      </c>
      <c r="L7144" s="310">
        <f t="shared" si="1673"/>
        <v>0</v>
      </c>
      <c r="M7144" s="12" t="str">
        <f t="shared" si="1671"/>
        <v/>
      </c>
      <c r="N7144" s="13"/>
    </row>
    <row r="7145" spans="1:14" hidden="1">
      <c r="A7145" s="22">
        <v>350</v>
      </c>
      <c r="B7145" s="272">
        <v>4100</v>
      </c>
      <c r="C7145" s="1845" t="s">
        <v>229</v>
      </c>
      <c r="D7145" s="1846"/>
      <c r="E7145" s="310">
        <f t="shared" si="1672"/>
        <v>0</v>
      </c>
      <c r="F7145" s="1459">
        <v>0</v>
      </c>
      <c r="G7145" s="1459">
        <v>0</v>
      </c>
      <c r="H7145" s="1460">
        <v>0</v>
      </c>
      <c r="I7145" s="1606">
        <v>0</v>
      </c>
      <c r="J7145" s="1459">
        <v>0</v>
      </c>
      <c r="K7145" s="1459">
        <v>0</v>
      </c>
      <c r="L7145" s="310">
        <f t="shared" si="1673"/>
        <v>0</v>
      </c>
      <c r="M7145" s="12" t="str">
        <f t="shared" si="1671"/>
        <v/>
      </c>
      <c r="N7145" s="13"/>
    </row>
    <row r="7146" spans="1:14" hidden="1">
      <c r="A7146" s="23">
        <v>355</v>
      </c>
      <c r="B7146" s="272">
        <v>4200</v>
      </c>
      <c r="C7146" s="1845" t="s">
        <v>230</v>
      </c>
      <c r="D7146" s="1846"/>
      <c r="E7146" s="310">
        <f t="shared" ref="E7146:L7146" si="1674">SUM(E7147:E7152)</f>
        <v>0</v>
      </c>
      <c r="F7146" s="274">
        <f t="shared" si="1674"/>
        <v>0</v>
      </c>
      <c r="G7146" s="275">
        <f t="shared" si="1674"/>
        <v>0</v>
      </c>
      <c r="H7146" s="276">
        <f>SUM(H7147:H7152)</f>
        <v>0</v>
      </c>
      <c r="I7146" s="274">
        <f t="shared" si="1674"/>
        <v>0</v>
      </c>
      <c r="J7146" s="275">
        <f t="shared" si="1674"/>
        <v>0</v>
      </c>
      <c r="K7146" s="276">
        <f t="shared" si="1674"/>
        <v>0</v>
      </c>
      <c r="L7146" s="310">
        <f t="shared" si="1674"/>
        <v>0</v>
      </c>
      <c r="M7146" s="12" t="str">
        <f t="shared" si="1671"/>
        <v/>
      </c>
      <c r="N7146" s="13"/>
    </row>
    <row r="7147" spans="1:14" hidden="1">
      <c r="A7147" s="23">
        <v>355</v>
      </c>
      <c r="B7147" s="362"/>
      <c r="C7147" s="279">
        <v>4201</v>
      </c>
      <c r="D7147" s="280" t="s">
        <v>231</v>
      </c>
      <c r="E7147" s="281">
        <f t="shared" ref="E7147:E7152" si="1675">F7147+G7147+H7147</f>
        <v>0</v>
      </c>
      <c r="F7147" s="152"/>
      <c r="G7147" s="153"/>
      <c r="H7147" s="1406"/>
      <c r="I7147" s="152"/>
      <c r="J7147" s="153"/>
      <c r="K7147" s="1406"/>
      <c r="L7147" s="281">
        <f t="shared" ref="L7147:L7152" si="1676">I7147+J7147+K7147</f>
        <v>0</v>
      </c>
      <c r="M7147" s="12" t="str">
        <f t="shared" si="1671"/>
        <v/>
      </c>
      <c r="N7147" s="13"/>
    </row>
    <row r="7148" spans="1:14" hidden="1">
      <c r="A7148" s="23">
        <v>375</v>
      </c>
      <c r="B7148" s="362"/>
      <c r="C7148" s="293">
        <v>4202</v>
      </c>
      <c r="D7148" s="363" t="s">
        <v>232</v>
      </c>
      <c r="E7148" s="295">
        <f t="shared" si="1675"/>
        <v>0</v>
      </c>
      <c r="F7148" s="158"/>
      <c r="G7148" s="159"/>
      <c r="H7148" s="1408"/>
      <c r="I7148" s="158"/>
      <c r="J7148" s="159"/>
      <c r="K7148" s="1408"/>
      <c r="L7148" s="295">
        <f t="shared" si="1676"/>
        <v>0</v>
      </c>
      <c r="M7148" s="12" t="str">
        <f t="shared" si="1671"/>
        <v/>
      </c>
      <c r="N7148" s="13"/>
    </row>
    <row r="7149" spans="1:14" hidden="1">
      <c r="A7149" s="23">
        <v>380</v>
      </c>
      <c r="B7149" s="362"/>
      <c r="C7149" s="293">
        <v>4214</v>
      </c>
      <c r="D7149" s="363" t="s">
        <v>233</v>
      </c>
      <c r="E7149" s="295">
        <f t="shared" si="1675"/>
        <v>0</v>
      </c>
      <c r="F7149" s="158">
        <v>0</v>
      </c>
      <c r="G7149" s="159">
        <v>0</v>
      </c>
      <c r="H7149" s="1408">
        <v>0</v>
      </c>
      <c r="I7149" s="158">
        <v>0</v>
      </c>
      <c r="J7149" s="159">
        <v>0</v>
      </c>
      <c r="K7149" s="1408">
        <v>0</v>
      </c>
      <c r="L7149" s="295">
        <f t="shared" si="1676"/>
        <v>0</v>
      </c>
      <c r="M7149" s="12" t="str">
        <f t="shared" si="1671"/>
        <v/>
      </c>
      <c r="N7149" s="13"/>
    </row>
    <row r="7150" spans="1:14" hidden="1">
      <c r="A7150" s="23">
        <v>385</v>
      </c>
      <c r="B7150" s="362"/>
      <c r="C7150" s="293">
        <v>4217</v>
      </c>
      <c r="D7150" s="363" t="s">
        <v>234</v>
      </c>
      <c r="E7150" s="295">
        <f t="shared" si="1675"/>
        <v>0</v>
      </c>
      <c r="F7150" s="158"/>
      <c r="G7150" s="159"/>
      <c r="H7150" s="1408"/>
      <c r="I7150" s="158"/>
      <c r="J7150" s="159"/>
      <c r="K7150" s="1408"/>
      <c r="L7150" s="295">
        <f t="shared" si="1676"/>
        <v>0</v>
      </c>
      <c r="M7150" s="12" t="str">
        <f t="shared" si="1671"/>
        <v/>
      </c>
      <c r="N7150" s="13"/>
    </row>
    <row r="7151" spans="1:14" hidden="1">
      <c r="A7151" s="23">
        <v>390</v>
      </c>
      <c r="B7151" s="362"/>
      <c r="C7151" s="293">
        <v>4218</v>
      </c>
      <c r="D7151" s="294" t="s">
        <v>235</v>
      </c>
      <c r="E7151" s="295">
        <f t="shared" si="1675"/>
        <v>0</v>
      </c>
      <c r="F7151" s="158"/>
      <c r="G7151" s="159"/>
      <c r="H7151" s="1408"/>
      <c r="I7151" s="158"/>
      <c r="J7151" s="159"/>
      <c r="K7151" s="1408"/>
      <c r="L7151" s="295">
        <f t="shared" si="1676"/>
        <v>0</v>
      </c>
      <c r="M7151" s="12" t="str">
        <f t="shared" si="1671"/>
        <v/>
      </c>
      <c r="N7151" s="13"/>
    </row>
    <row r="7152" spans="1:14" hidden="1">
      <c r="A7152" s="23">
        <v>390</v>
      </c>
      <c r="B7152" s="362"/>
      <c r="C7152" s="285">
        <v>4219</v>
      </c>
      <c r="D7152" s="343" t="s">
        <v>236</v>
      </c>
      <c r="E7152" s="287">
        <f t="shared" si="1675"/>
        <v>0</v>
      </c>
      <c r="F7152" s="173">
        <v>0</v>
      </c>
      <c r="G7152" s="174">
        <v>0</v>
      </c>
      <c r="H7152" s="1409">
        <v>0</v>
      </c>
      <c r="I7152" s="173">
        <v>0</v>
      </c>
      <c r="J7152" s="174">
        <v>0</v>
      </c>
      <c r="K7152" s="1409">
        <v>0</v>
      </c>
      <c r="L7152" s="287">
        <f t="shared" si="1676"/>
        <v>0</v>
      </c>
      <c r="M7152" s="12" t="str">
        <f t="shared" si="1671"/>
        <v/>
      </c>
      <c r="N7152" s="13"/>
    </row>
    <row r="7153" spans="1:14" hidden="1">
      <c r="A7153" s="23">
        <v>395</v>
      </c>
      <c r="B7153" s="272">
        <v>4300</v>
      </c>
      <c r="C7153" s="1845" t="s">
        <v>1644</v>
      </c>
      <c r="D7153" s="1846"/>
      <c r="E7153" s="310">
        <f t="shared" ref="E7153:L7153" si="1677">SUM(E7154:E7156)</f>
        <v>0</v>
      </c>
      <c r="F7153" s="274">
        <f t="shared" si="1677"/>
        <v>0</v>
      </c>
      <c r="G7153" s="275">
        <f t="shared" si="1677"/>
        <v>0</v>
      </c>
      <c r="H7153" s="276">
        <f>SUM(H7154:H7156)</f>
        <v>0</v>
      </c>
      <c r="I7153" s="274">
        <f t="shared" si="1677"/>
        <v>0</v>
      </c>
      <c r="J7153" s="275">
        <f t="shared" si="1677"/>
        <v>0</v>
      </c>
      <c r="K7153" s="276">
        <f t="shared" si="1677"/>
        <v>0</v>
      </c>
      <c r="L7153" s="310">
        <f t="shared" si="1677"/>
        <v>0</v>
      </c>
      <c r="M7153" s="12" t="str">
        <f t="shared" si="1671"/>
        <v/>
      </c>
      <c r="N7153" s="13"/>
    </row>
    <row r="7154" spans="1:14" hidden="1">
      <c r="A7154" s="18">
        <v>397</v>
      </c>
      <c r="B7154" s="362"/>
      <c r="C7154" s="279">
        <v>4301</v>
      </c>
      <c r="D7154" s="311" t="s">
        <v>237</v>
      </c>
      <c r="E7154" s="281">
        <f t="shared" ref="E7154:E7159" si="1678">F7154+G7154+H7154</f>
        <v>0</v>
      </c>
      <c r="F7154" s="152">
        <v>0</v>
      </c>
      <c r="G7154" s="153">
        <v>0</v>
      </c>
      <c r="H7154" s="1406">
        <v>0</v>
      </c>
      <c r="I7154" s="152">
        <v>0</v>
      </c>
      <c r="J7154" s="153">
        <v>0</v>
      </c>
      <c r="K7154" s="1406">
        <v>0</v>
      </c>
      <c r="L7154" s="281">
        <f t="shared" ref="L7154:L7159" si="1679">I7154+J7154+K7154</f>
        <v>0</v>
      </c>
      <c r="M7154" s="12" t="str">
        <f t="shared" si="1671"/>
        <v/>
      </c>
      <c r="N7154" s="13"/>
    </row>
    <row r="7155" spans="1:14" hidden="1">
      <c r="A7155" s="14">
        <v>398</v>
      </c>
      <c r="B7155" s="362"/>
      <c r="C7155" s="293">
        <v>4302</v>
      </c>
      <c r="D7155" s="363" t="s">
        <v>238</v>
      </c>
      <c r="E7155" s="295">
        <f t="shared" si="1678"/>
        <v>0</v>
      </c>
      <c r="F7155" s="158"/>
      <c r="G7155" s="159"/>
      <c r="H7155" s="1408"/>
      <c r="I7155" s="158"/>
      <c r="J7155" s="159"/>
      <c r="K7155" s="1408"/>
      <c r="L7155" s="295">
        <f t="shared" si="1679"/>
        <v>0</v>
      </c>
      <c r="M7155" s="12" t="str">
        <f t="shared" si="1671"/>
        <v/>
      </c>
      <c r="N7155" s="13"/>
    </row>
    <row r="7156" spans="1:14" hidden="1">
      <c r="A7156" s="14">
        <v>399</v>
      </c>
      <c r="B7156" s="362"/>
      <c r="C7156" s="285">
        <v>4309</v>
      </c>
      <c r="D7156" s="301" t="s">
        <v>239</v>
      </c>
      <c r="E7156" s="287">
        <f t="shared" si="1678"/>
        <v>0</v>
      </c>
      <c r="F7156" s="173"/>
      <c r="G7156" s="174"/>
      <c r="H7156" s="1409"/>
      <c r="I7156" s="173"/>
      <c r="J7156" s="174"/>
      <c r="K7156" s="1409"/>
      <c r="L7156" s="287">
        <f t="shared" si="1679"/>
        <v>0</v>
      </c>
      <c r="M7156" s="12" t="str">
        <f t="shared" si="1671"/>
        <v/>
      </c>
      <c r="N7156" s="13"/>
    </row>
    <row r="7157" spans="1:14" hidden="1">
      <c r="A7157" s="14">
        <v>400</v>
      </c>
      <c r="B7157" s="272">
        <v>4400</v>
      </c>
      <c r="C7157" s="1845" t="s">
        <v>1641</v>
      </c>
      <c r="D7157" s="1846"/>
      <c r="E7157" s="310">
        <f t="shared" si="1678"/>
        <v>0</v>
      </c>
      <c r="F7157" s="1410">
        <v>0</v>
      </c>
      <c r="G7157" s="1411">
        <v>0</v>
      </c>
      <c r="H7157" s="1412">
        <v>0</v>
      </c>
      <c r="I7157" s="1410">
        <v>0</v>
      </c>
      <c r="J7157" s="1411">
        <v>0</v>
      </c>
      <c r="K7157" s="1412">
        <v>0</v>
      </c>
      <c r="L7157" s="310">
        <f t="shared" si="1679"/>
        <v>0</v>
      </c>
      <c r="M7157" s="12" t="str">
        <f t="shared" si="1671"/>
        <v/>
      </c>
      <c r="N7157" s="13"/>
    </row>
    <row r="7158" spans="1:14" hidden="1">
      <c r="A7158" s="14">
        <v>401</v>
      </c>
      <c r="B7158" s="272">
        <v>4500</v>
      </c>
      <c r="C7158" s="1845" t="s">
        <v>1642</v>
      </c>
      <c r="D7158" s="1846"/>
      <c r="E7158" s="310">
        <f t="shared" si="1678"/>
        <v>0</v>
      </c>
      <c r="F7158" s="1410">
        <v>0</v>
      </c>
      <c r="G7158" s="1411">
        <v>0</v>
      </c>
      <c r="H7158" s="1412">
        <v>0</v>
      </c>
      <c r="I7158" s="1410">
        <v>0</v>
      </c>
      <c r="J7158" s="1411">
        <v>0</v>
      </c>
      <c r="K7158" s="1412">
        <v>0</v>
      </c>
      <c r="L7158" s="310">
        <f t="shared" si="1679"/>
        <v>0</v>
      </c>
      <c r="M7158" s="12" t="str">
        <f t="shared" si="1671"/>
        <v/>
      </c>
      <c r="N7158" s="13"/>
    </row>
    <row r="7159" spans="1:14" hidden="1">
      <c r="A7159" s="40">
        <v>404</v>
      </c>
      <c r="B7159" s="272">
        <v>4600</v>
      </c>
      <c r="C7159" s="1849" t="s">
        <v>240</v>
      </c>
      <c r="D7159" s="1850"/>
      <c r="E7159" s="310">
        <f t="shared" si="1678"/>
        <v>0</v>
      </c>
      <c r="F7159" s="1410">
        <v>0</v>
      </c>
      <c r="G7159" s="1411">
        <v>0</v>
      </c>
      <c r="H7159" s="1412">
        <v>0</v>
      </c>
      <c r="I7159" s="1410">
        <v>0</v>
      </c>
      <c r="J7159" s="1411">
        <v>0</v>
      </c>
      <c r="K7159" s="1412">
        <v>0</v>
      </c>
      <c r="L7159" s="310">
        <f t="shared" si="1679"/>
        <v>0</v>
      </c>
      <c r="M7159" s="12" t="str">
        <f t="shared" si="1671"/>
        <v/>
      </c>
      <c r="N7159" s="13"/>
    </row>
    <row r="7160" spans="1:14" hidden="1">
      <c r="A7160" s="40">
        <v>404</v>
      </c>
      <c r="B7160" s="272">
        <v>4900</v>
      </c>
      <c r="C7160" s="1845" t="s">
        <v>266</v>
      </c>
      <c r="D7160" s="1846"/>
      <c r="E7160" s="310">
        <f t="shared" ref="E7160:L7160" si="1680">+E7161+E7162</f>
        <v>0</v>
      </c>
      <c r="F7160" s="274">
        <f t="shared" si="1680"/>
        <v>0</v>
      </c>
      <c r="G7160" s="275">
        <f t="shared" si="1680"/>
        <v>0</v>
      </c>
      <c r="H7160" s="276">
        <f>+H7161+H7162</f>
        <v>0</v>
      </c>
      <c r="I7160" s="274">
        <f t="shared" si="1680"/>
        <v>0</v>
      </c>
      <c r="J7160" s="275">
        <f t="shared" si="1680"/>
        <v>0</v>
      </c>
      <c r="K7160" s="276">
        <f t="shared" si="1680"/>
        <v>0</v>
      </c>
      <c r="L7160" s="310">
        <f t="shared" si="1680"/>
        <v>0</v>
      </c>
      <c r="M7160" s="12" t="str">
        <f t="shared" si="1671"/>
        <v/>
      </c>
      <c r="N7160" s="13"/>
    </row>
    <row r="7161" spans="1:14" hidden="1">
      <c r="A7161" s="22">
        <v>440</v>
      </c>
      <c r="B7161" s="362"/>
      <c r="C7161" s="279">
        <v>4901</v>
      </c>
      <c r="D7161" s="364" t="s">
        <v>267</v>
      </c>
      <c r="E7161" s="281">
        <f>F7161+G7161+H7161</f>
        <v>0</v>
      </c>
      <c r="F7161" s="152"/>
      <c r="G7161" s="153"/>
      <c r="H7161" s="1406"/>
      <c r="I7161" s="152"/>
      <c r="J7161" s="153"/>
      <c r="K7161" s="1406"/>
      <c r="L7161" s="281">
        <f>I7161+J7161+K7161</f>
        <v>0</v>
      </c>
      <c r="M7161" s="12" t="str">
        <f t="shared" si="1671"/>
        <v/>
      </c>
      <c r="N7161" s="13"/>
    </row>
    <row r="7162" spans="1:14" hidden="1">
      <c r="A7162" s="22">
        <v>450</v>
      </c>
      <c r="B7162" s="362"/>
      <c r="C7162" s="285">
        <v>4902</v>
      </c>
      <c r="D7162" s="301" t="s">
        <v>268</v>
      </c>
      <c r="E7162" s="287">
        <f>F7162+G7162+H7162</f>
        <v>0</v>
      </c>
      <c r="F7162" s="173"/>
      <c r="G7162" s="174"/>
      <c r="H7162" s="1409"/>
      <c r="I7162" s="173"/>
      <c r="J7162" s="174"/>
      <c r="K7162" s="1409"/>
      <c r="L7162" s="287">
        <f>I7162+J7162+K7162</f>
        <v>0</v>
      </c>
      <c r="M7162" s="12" t="str">
        <f t="shared" si="1671"/>
        <v/>
      </c>
      <c r="N7162" s="13"/>
    </row>
    <row r="7163" spans="1:14" hidden="1">
      <c r="A7163" s="22">
        <v>495</v>
      </c>
      <c r="B7163" s="365">
        <v>5100</v>
      </c>
      <c r="C7163" s="1843" t="s">
        <v>241</v>
      </c>
      <c r="D7163" s="1844"/>
      <c r="E7163" s="310">
        <f>F7163+G7163+H7163</f>
        <v>0</v>
      </c>
      <c r="F7163" s="1410">
        <v>0</v>
      </c>
      <c r="G7163" s="1411">
        <v>0</v>
      </c>
      <c r="H7163" s="1412">
        <v>0</v>
      </c>
      <c r="I7163" s="1410">
        <v>0</v>
      </c>
      <c r="J7163" s="1411">
        <v>0</v>
      </c>
      <c r="K7163" s="1412">
        <v>0</v>
      </c>
      <c r="L7163" s="310">
        <f>I7163+J7163+K7163</f>
        <v>0</v>
      </c>
      <c r="M7163" s="12" t="str">
        <f t="shared" si="1671"/>
        <v/>
      </c>
      <c r="N7163" s="13"/>
    </row>
    <row r="7164" spans="1:14" hidden="1">
      <c r="A7164" s="23">
        <v>500</v>
      </c>
      <c r="B7164" s="365">
        <v>5200</v>
      </c>
      <c r="C7164" s="1843" t="s">
        <v>242</v>
      </c>
      <c r="D7164" s="1844"/>
      <c r="E7164" s="310">
        <f t="shared" ref="E7164:L7164" si="1681">SUM(E7165:E7171)</f>
        <v>0</v>
      </c>
      <c r="F7164" s="274">
        <f t="shared" si="1681"/>
        <v>0</v>
      </c>
      <c r="G7164" s="275">
        <f t="shared" si="1681"/>
        <v>0</v>
      </c>
      <c r="H7164" s="276">
        <f>SUM(H7165:H7171)</f>
        <v>0</v>
      </c>
      <c r="I7164" s="274">
        <f t="shared" si="1681"/>
        <v>0</v>
      </c>
      <c r="J7164" s="275">
        <f t="shared" si="1681"/>
        <v>0</v>
      </c>
      <c r="K7164" s="276">
        <f t="shared" si="1681"/>
        <v>0</v>
      </c>
      <c r="L7164" s="310">
        <f t="shared" si="1681"/>
        <v>0</v>
      </c>
      <c r="M7164" s="12" t="str">
        <f t="shared" si="1671"/>
        <v/>
      </c>
      <c r="N7164" s="13"/>
    </row>
    <row r="7165" spans="1:14" hidden="1">
      <c r="A7165" s="23">
        <v>505</v>
      </c>
      <c r="B7165" s="366"/>
      <c r="C7165" s="367">
        <v>5201</v>
      </c>
      <c r="D7165" s="368" t="s">
        <v>243</v>
      </c>
      <c r="E7165" s="281">
        <f t="shared" ref="E7165:E7171" si="1682">F7165+G7165+H7165</f>
        <v>0</v>
      </c>
      <c r="F7165" s="152">
        <v>0</v>
      </c>
      <c r="G7165" s="153">
        <v>0</v>
      </c>
      <c r="H7165" s="1406">
        <v>0</v>
      </c>
      <c r="I7165" s="152">
        <v>0</v>
      </c>
      <c r="J7165" s="153">
        <v>0</v>
      </c>
      <c r="K7165" s="1406">
        <v>0</v>
      </c>
      <c r="L7165" s="281">
        <f t="shared" ref="L7165:L7171" si="1683">I7165+J7165+K7165</f>
        <v>0</v>
      </c>
      <c r="M7165" s="12" t="str">
        <f t="shared" si="1671"/>
        <v/>
      </c>
      <c r="N7165" s="13"/>
    </row>
    <row r="7166" spans="1:14" hidden="1">
      <c r="A7166" s="23">
        <v>510</v>
      </c>
      <c r="B7166" s="366"/>
      <c r="C7166" s="369">
        <v>5202</v>
      </c>
      <c r="D7166" s="370" t="s">
        <v>244</v>
      </c>
      <c r="E7166" s="295">
        <f t="shared" si="1682"/>
        <v>0</v>
      </c>
      <c r="F7166" s="158">
        <v>0</v>
      </c>
      <c r="G7166" s="159">
        <v>0</v>
      </c>
      <c r="H7166" s="1408">
        <v>0</v>
      </c>
      <c r="I7166" s="158">
        <v>0</v>
      </c>
      <c r="J7166" s="159">
        <v>0</v>
      </c>
      <c r="K7166" s="1408">
        <v>0</v>
      </c>
      <c r="L7166" s="295">
        <f t="shared" si="1683"/>
        <v>0</v>
      </c>
      <c r="M7166" s="12" t="str">
        <f t="shared" si="1671"/>
        <v/>
      </c>
      <c r="N7166" s="13"/>
    </row>
    <row r="7167" spans="1:14" hidden="1">
      <c r="A7167" s="23">
        <v>515</v>
      </c>
      <c r="B7167" s="366"/>
      <c r="C7167" s="369">
        <v>5203</v>
      </c>
      <c r="D7167" s="370" t="s">
        <v>608</v>
      </c>
      <c r="E7167" s="295">
        <f t="shared" si="1682"/>
        <v>0</v>
      </c>
      <c r="F7167" s="158">
        <v>0</v>
      </c>
      <c r="G7167" s="159">
        <v>0</v>
      </c>
      <c r="H7167" s="1408">
        <v>0</v>
      </c>
      <c r="I7167" s="158">
        <v>0</v>
      </c>
      <c r="J7167" s="159">
        <v>0</v>
      </c>
      <c r="K7167" s="1408">
        <v>0</v>
      </c>
      <c r="L7167" s="295">
        <f t="shared" si="1683"/>
        <v>0</v>
      </c>
      <c r="M7167" s="12" t="str">
        <f t="shared" si="1671"/>
        <v/>
      </c>
      <c r="N7167" s="13"/>
    </row>
    <row r="7168" spans="1:14" hidden="1">
      <c r="A7168" s="23">
        <v>520</v>
      </c>
      <c r="B7168" s="366"/>
      <c r="C7168" s="369">
        <v>5204</v>
      </c>
      <c r="D7168" s="370" t="s">
        <v>609</v>
      </c>
      <c r="E7168" s="295">
        <f t="shared" si="1682"/>
        <v>0</v>
      </c>
      <c r="F7168" s="158">
        <v>0</v>
      </c>
      <c r="G7168" s="159">
        <v>0</v>
      </c>
      <c r="H7168" s="1408">
        <v>0</v>
      </c>
      <c r="I7168" s="158">
        <v>0</v>
      </c>
      <c r="J7168" s="159">
        <v>0</v>
      </c>
      <c r="K7168" s="1408">
        <v>0</v>
      </c>
      <c r="L7168" s="295">
        <f t="shared" si="1683"/>
        <v>0</v>
      </c>
      <c r="M7168" s="12" t="str">
        <f t="shared" si="1671"/>
        <v/>
      </c>
      <c r="N7168" s="13"/>
    </row>
    <row r="7169" spans="1:14" hidden="1">
      <c r="A7169" s="23">
        <v>525</v>
      </c>
      <c r="B7169" s="366"/>
      <c r="C7169" s="369">
        <v>5205</v>
      </c>
      <c r="D7169" s="370" t="s">
        <v>610</v>
      </c>
      <c r="E7169" s="295">
        <f t="shared" si="1682"/>
        <v>0</v>
      </c>
      <c r="F7169" s="158">
        <v>0</v>
      </c>
      <c r="G7169" s="159">
        <v>0</v>
      </c>
      <c r="H7169" s="1408">
        <v>0</v>
      </c>
      <c r="I7169" s="158">
        <v>0</v>
      </c>
      <c r="J7169" s="159">
        <v>0</v>
      </c>
      <c r="K7169" s="1408">
        <v>0</v>
      </c>
      <c r="L7169" s="295">
        <f t="shared" si="1683"/>
        <v>0</v>
      </c>
      <c r="M7169" s="12" t="str">
        <f t="shared" si="1671"/>
        <v/>
      </c>
      <c r="N7169" s="13"/>
    </row>
    <row r="7170" spans="1:14" hidden="1">
      <c r="A7170" s="22">
        <v>635</v>
      </c>
      <c r="B7170" s="366"/>
      <c r="C7170" s="369">
        <v>5206</v>
      </c>
      <c r="D7170" s="370" t="s">
        <v>611</v>
      </c>
      <c r="E7170" s="295">
        <f t="shared" si="1682"/>
        <v>0</v>
      </c>
      <c r="F7170" s="158">
        <v>0</v>
      </c>
      <c r="G7170" s="159">
        <v>0</v>
      </c>
      <c r="H7170" s="1408">
        <v>0</v>
      </c>
      <c r="I7170" s="158">
        <v>0</v>
      </c>
      <c r="J7170" s="159">
        <v>0</v>
      </c>
      <c r="K7170" s="1408">
        <v>0</v>
      </c>
      <c r="L7170" s="295">
        <f t="shared" si="1683"/>
        <v>0</v>
      </c>
      <c r="M7170" s="12" t="str">
        <f t="shared" si="1671"/>
        <v/>
      </c>
      <c r="N7170" s="13"/>
    </row>
    <row r="7171" spans="1:14" hidden="1">
      <c r="A7171" s="23">
        <v>640</v>
      </c>
      <c r="B7171" s="366"/>
      <c r="C7171" s="371">
        <v>5219</v>
      </c>
      <c r="D7171" s="372" t="s">
        <v>612</v>
      </c>
      <c r="E7171" s="287">
        <f t="shared" si="1682"/>
        <v>0</v>
      </c>
      <c r="F7171" s="173">
        <v>0</v>
      </c>
      <c r="G7171" s="174">
        <v>0</v>
      </c>
      <c r="H7171" s="1409">
        <v>0</v>
      </c>
      <c r="I7171" s="173">
        <v>0</v>
      </c>
      <c r="J7171" s="174">
        <v>0</v>
      </c>
      <c r="K7171" s="1409">
        <v>0</v>
      </c>
      <c r="L7171" s="287">
        <f t="shared" si="1683"/>
        <v>0</v>
      </c>
      <c r="M7171" s="12" t="str">
        <f t="shared" si="1671"/>
        <v/>
      </c>
      <c r="N7171" s="13"/>
    </row>
    <row r="7172" spans="1:14" hidden="1">
      <c r="A7172" s="23">
        <v>645</v>
      </c>
      <c r="B7172" s="365">
        <v>5300</v>
      </c>
      <c r="C7172" s="1843" t="s">
        <v>613</v>
      </c>
      <c r="D7172" s="1844"/>
      <c r="E7172" s="310">
        <f t="shared" ref="E7172:L7172" si="1684">SUM(E7173:E7174)</f>
        <v>0</v>
      </c>
      <c r="F7172" s="274">
        <f t="shared" si="1684"/>
        <v>0</v>
      </c>
      <c r="G7172" s="275">
        <f t="shared" si="1684"/>
        <v>0</v>
      </c>
      <c r="H7172" s="276">
        <f>SUM(H7173:H7174)</f>
        <v>0</v>
      </c>
      <c r="I7172" s="274">
        <f t="shared" si="1684"/>
        <v>0</v>
      </c>
      <c r="J7172" s="275">
        <f t="shared" si="1684"/>
        <v>0</v>
      </c>
      <c r="K7172" s="276">
        <f t="shared" si="1684"/>
        <v>0</v>
      </c>
      <c r="L7172" s="310">
        <f t="shared" si="1684"/>
        <v>0</v>
      </c>
      <c r="M7172" s="12" t="str">
        <f t="shared" si="1671"/>
        <v/>
      </c>
      <c r="N7172" s="13"/>
    </row>
    <row r="7173" spans="1:14" hidden="1">
      <c r="A7173" s="23">
        <v>650</v>
      </c>
      <c r="B7173" s="366"/>
      <c r="C7173" s="367">
        <v>5301</v>
      </c>
      <c r="D7173" s="368" t="s">
        <v>300</v>
      </c>
      <c r="E7173" s="281">
        <f>F7173+G7173+H7173</f>
        <v>0</v>
      </c>
      <c r="F7173" s="152">
        <v>0</v>
      </c>
      <c r="G7173" s="153">
        <v>0</v>
      </c>
      <c r="H7173" s="1406">
        <v>0</v>
      </c>
      <c r="I7173" s="152">
        <v>0</v>
      </c>
      <c r="J7173" s="153">
        <v>0</v>
      </c>
      <c r="K7173" s="1406">
        <v>0</v>
      </c>
      <c r="L7173" s="281">
        <f>I7173+J7173+K7173</f>
        <v>0</v>
      </c>
      <c r="M7173" s="12" t="str">
        <f t="shared" si="1671"/>
        <v/>
      </c>
      <c r="N7173" s="13"/>
    </row>
    <row r="7174" spans="1:14" hidden="1">
      <c r="A7174" s="22">
        <v>655</v>
      </c>
      <c r="B7174" s="366"/>
      <c r="C7174" s="371">
        <v>5309</v>
      </c>
      <c r="D7174" s="372" t="s">
        <v>614</v>
      </c>
      <c r="E7174" s="287">
        <f>F7174+G7174+H7174</f>
        <v>0</v>
      </c>
      <c r="F7174" s="173">
        <v>0</v>
      </c>
      <c r="G7174" s="174">
        <v>0</v>
      </c>
      <c r="H7174" s="1409">
        <v>0</v>
      </c>
      <c r="I7174" s="173">
        <v>0</v>
      </c>
      <c r="J7174" s="174">
        <v>0</v>
      </c>
      <c r="K7174" s="1409">
        <v>0</v>
      </c>
      <c r="L7174" s="287">
        <f>I7174+J7174+K7174</f>
        <v>0</v>
      </c>
      <c r="M7174" s="12" t="str">
        <f t="shared" si="1671"/>
        <v/>
      </c>
      <c r="N7174" s="13"/>
    </row>
    <row r="7175" spans="1:14" hidden="1">
      <c r="A7175" s="22">
        <v>665</v>
      </c>
      <c r="B7175" s="365">
        <v>5400</v>
      </c>
      <c r="C7175" s="1843" t="s">
        <v>671</v>
      </c>
      <c r="D7175" s="1844"/>
      <c r="E7175" s="310">
        <f>F7175+G7175+H7175</f>
        <v>0</v>
      </c>
      <c r="F7175" s="1410"/>
      <c r="G7175" s="1411">
        <v>0</v>
      </c>
      <c r="H7175" s="1412">
        <v>0</v>
      </c>
      <c r="I7175" s="1410">
        <v>0</v>
      </c>
      <c r="J7175" s="1411"/>
      <c r="K7175" s="1412">
        <v>0</v>
      </c>
      <c r="L7175" s="310">
        <f>I7175+J7175+K7175</f>
        <v>0</v>
      </c>
      <c r="M7175" s="12" t="str">
        <f t="shared" si="1671"/>
        <v/>
      </c>
      <c r="N7175" s="13"/>
    </row>
    <row r="7176" spans="1:14" hidden="1">
      <c r="A7176" s="22">
        <v>675</v>
      </c>
      <c r="B7176" s="272">
        <v>5500</v>
      </c>
      <c r="C7176" s="1845" t="s">
        <v>672</v>
      </c>
      <c r="D7176" s="1846"/>
      <c r="E7176" s="310">
        <f t="shared" ref="E7176:L7176" si="1685">SUM(E7177:E7180)</f>
        <v>0</v>
      </c>
      <c r="F7176" s="274">
        <f t="shared" si="1685"/>
        <v>0</v>
      </c>
      <c r="G7176" s="275">
        <f t="shared" si="1685"/>
        <v>0</v>
      </c>
      <c r="H7176" s="276">
        <f>SUM(H7177:H7180)</f>
        <v>0</v>
      </c>
      <c r="I7176" s="274">
        <f t="shared" si="1685"/>
        <v>0</v>
      </c>
      <c r="J7176" s="275">
        <f t="shared" si="1685"/>
        <v>0</v>
      </c>
      <c r="K7176" s="276">
        <f t="shared" si="1685"/>
        <v>0</v>
      </c>
      <c r="L7176" s="310">
        <f t="shared" si="1685"/>
        <v>0</v>
      </c>
      <c r="M7176" s="12" t="str">
        <f t="shared" si="1671"/>
        <v/>
      </c>
      <c r="N7176" s="13"/>
    </row>
    <row r="7177" spans="1:14" hidden="1">
      <c r="A7177" s="22">
        <v>685</v>
      </c>
      <c r="B7177" s="362"/>
      <c r="C7177" s="279">
        <v>5501</v>
      </c>
      <c r="D7177" s="311" t="s">
        <v>673</v>
      </c>
      <c r="E7177" s="281">
        <f>F7177+G7177+H7177</f>
        <v>0</v>
      </c>
      <c r="F7177" s="152">
        <v>0</v>
      </c>
      <c r="G7177" s="153">
        <v>0</v>
      </c>
      <c r="H7177" s="1406">
        <v>0</v>
      </c>
      <c r="I7177" s="152">
        <v>0</v>
      </c>
      <c r="J7177" s="153">
        <v>0</v>
      </c>
      <c r="K7177" s="1406">
        <v>0</v>
      </c>
      <c r="L7177" s="281">
        <f>I7177+J7177+K7177</f>
        <v>0</v>
      </c>
      <c r="M7177" s="12" t="str">
        <f t="shared" si="1671"/>
        <v/>
      </c>
      <c r="N7177" s="13"/>
    </row>
    <row r="7178" spans="1:14" hidden="1">
      <c r="A7178" s="23">
        <v>690</v>
      </c>
      <c r="B7178" s="362"/>
      <c r="C7178" s="293">
        <v>5502</v>
      </c>
      <c r="D7178" s="294" t="s">
        <v>674</v>
      </c>
      <c r="E7178" s="295">
        <f>F7178+G7178+H7178</f>
        <v>0</v>
      </c>
      <c r="F7178" s="158"/>
      <c r="G7178" s="159"/>
      <c r="H7178" s="1408"/>
      <c r="I7178" s="158"/>
      <c r="J7178" s="159"/>
      <c r="K7178" s="1408"/>
      <c r="L7178" s="295">
        <f>I7178+J7178+K7178</f>
        <v>0</v>
      </c>
      <c r="M7178" s="12" t="str">
        <f t="shared" si="1671"/>
        <v/>
      </c>
      <c r="N7178" s="13"/>
    </row>
    <row r="7179" spans="1:14" hidden="1">
      <c r="A7179" s="23">
        <v>695</v>
      </c>
      <c r="B7179" s="362"/>
      <c r="C7179" s="293">
        <v>5503</v>
      </c>
      <c r="D7179" s="363" t="s">
        <v>675</v>
      </c>
      <c r="E7179" s="295">
        <f>F7179+G7179+H7179</f>
        <v>0</v>
      </c>
      <c r="F7179" s="158"/>
      <c r="G7179" s="159"/>
      <c r="H7179" s="1408"/>
      <c r="I7179" s="158"/>
      <c r="J7179" s="159"/>
      <c r="K7179" s="1408"/>
      <c r="L7179" s="295">
        <f>I7179+J7179+K7179</f>
        <v>0</v>
      </c>
      <c r="M7179" s="12" t="str">
        <f t="shared" si="1671"/>
        <v/>
      </c>
      <c r="N7179" s="13"/>
    </row>
    <row r="7180" spans="1:14" hidden="1">
      <c r="A7180" s="22">
        <v>700</v>
      </c>
      <c r="B7180" s="362"/>
      <c r="C7180" s="285">
        <v>5504</v>
      </c>
      <c r="D7180" s="339" t="s">
        <v>676</v>
      </c>
      <c r="E7180" s="287">
        <f>F7180+G7180+H7180</f>
        <v>0</v>
      </c>
      <c r="F7180" s="173"/>
      <c r="G7180" s="174"/>
      <c r="H7180" s="1409"/>
      <c r="I7180" s="173"/>
      <c r="J7180" s="174"/>
      <c r="K7180" s="1409"/>
      <c r="L7180" s="287">
        <f>I7180+J7180+K7180</f>
        <v>0</v>
      </c>
      <c r="M7180" s="12" t="str">
        <f t="shared" si="1671"/>
        <v/>
      </c>
      <c r="N7180" s="13"/>
    </row>
    <row r="7181" spans="1:14" hidden="1">
      <c r="A7181" s="22">
        <v>710</v>
      </c>
      <c r="B7181" s="365">
        <v>5700</v>
      </c>
      <c r="C7181" s="1847" t="s">
        <v>898</v>
      </c>
      <c r="D7181" s="1848"/>
      <c r="E7181" s="310">
        <f>SUM(E7182:E7184)</f>
        <v>0</v>
      </c>
      <c r="F7181" s="1458">
        <v>0</v>
      </c>
      <c r="G7181" s="1458">
        <v>0</v>
      </c>
      <c r="H7181" s="1458">
        <v>0</v>
      </c>
      <c r="I7181" s="1458">
        <v>0</v>
      </c>
      <c r="J7181" s="1458">
        <v>0</v>
      </c>
      <c r="K7181" s="1458">
        <v>0</v>
      </c>
      <c r="L7181" s="310">
        <f>SUM(L7182:L7184)</f>
        <v>0</v>
      </c>
      <c r="M7181" s="12" t="str">
        <f t="shared" si="1671"/>
        <v/>
      </c>
      <c r="N7181" s="13"/>
    </row>
    <row r="7182" spans="1:14" hidden="1">
      <c r="A7182" s="23">
        <v>715</v>
      </c>
      <c r="B7182" s="366"/>
      <c r="C7182" s="367">
        <v>5701</v>
      </c>
      <c r="D7182" s="368" t="s">
        <v>677</v>
      </c>
      <c r="E7182" s="281">
        <f>F7182+G7182+H7182</f>
        <v>0</v>
      </c>
      <c r="F7182" s="1459">
        <v>0</v>
      </c>
      <c r="G7182" s="1459">
        <v>0</v>
      </c>
      <c r="H7182" s="1460">
        <v>0</v>
      </c>
      <c r="I7182" s="1606">
        <v>0</v>
      </c>
      <c r="J7182" s="1459">
        <v>0</v>
      </c>
      <c r="K7182" s="1459">
        <v>0</v>
      </c>
      <c r="L7182" s="281">
        <f>I7182+J7182+K7182</f>
        <v>0</v>
      </c>
      <c r="M7182" s="12" t="str">
        <f t="shared" si="1671"/>
        <v/>
      </c>
      <c r="N7182" s="13"/>
    </row>
    <row r="7183" spans="1:14" hidden="1">
      <c r="A7183" s="23">
        <v>720</v>
      </c>
      <c r="B7183" s="366"/>
      <c r="C7183" s="373">
        <v>5702</v>
      </c>
      <c r="D7183" s="374" t="s">
        <v>678</v>
      </c>
      <c r="E7183" s="314">
        <f>F7183+G7183+H7183</f>
        <v>0</v>
      </c>
      <c r="F7183" s="1459">
        <v>0</v>
      </c>
      <c r="G7183" s="1459">
        <v>0</v>
      </c>
      <c r="H7183" s="1460">
        <v>0</v>
      </c>
      <c r="I7183" s="1606">
        <v>0</v>
      </c>
      <c r="J7183" s="1459">
        <v>0</v>
      </c>
      <c r="K7183" s="1459">
        <v>0</v>
      </c>
      <c r="L7183" s="314">
        <f>I7183+J7183+K7183</f>
        <v>0</v>
      </c>
      <c r="M7183" s="12" t="str">
        <f t="shared" si="1671"/>
        <v/>
      </c>
      <c r="N7183" s="13"/>
    </row>
    <row r="7184" spans="1:14" hidden="1">
      <c r="A7184" s="23">
        <v>725</v>
      </c>
      <c r="B7184" s="292"/>
      <c r="C7184" s="375">
        <v>4071</v>
      </c>
      <c r="D7184" s="376" t="s">
        <v>679</v>
      </c>
      <c r="E7184" s="377">
        <f>F7184+G7184+H7184</f>
        <v>0</v>
      </c>
      <c r="F7184" s="1459">
        <v>0</v>
      </c>
      <c r="G7184" s="1459">
        <v>0</v>
      </c>
      <c r="H7184" s="1460">
        <v>0</v>
      </c>
      <c r="I7184" s="1606">
        <v>0</v>
      </c>
      <c r="J7184" s="1459">
        <v>0</v>
      </c>
      <c r="K7184" s="1459">
        <v>0</v>
      </c>
      <c r="L7184" s="377">
        <f>I7184+J7184+K7184</f>
        <v>0</v>
      </c>
      <c r="M7184" s="12" t="str">
        <f t="shared" si="1671"/>
        <v/>
      </c>
      <c r="N7184" s="13"/>
    </row>
    <row r="7185" spans="1:14" hidden="1">
      <c r="A7185" s="23">
        <v>730</v>
      </c>
      <c r="B7185" s="571"/>
      <c r="C7185" s="1841" t="s">
        <v>680</v>
      </c>
      <c r="D7185" s="1842"/>
      <c r="E7185" s="1426"/>
      <c r="F7185" s="1426"/>
      <c r="G7185" s="1426"/>
      <c r="H7185" s="1426"/>
      <c r="I7185" s="1426"/>
      <c r="J7185" s="1426"/>
      <c r="K7185" s="1426"/>
      <c r="L7185" s="1427"/>
      <c r="M7185" s="12" t="str">
        <f t="shared" si="1671"/>
        <v/>
      </c>
      <c r="N7185" s="13"/>
    </row>
    <row r="7186" spans="1:14" hidden="1">
      <c r="A7186" s="23">
        <v>735</v>
      </c>
      <c r="B7186" s="381">
        <v>98</v>
      </c>
      <c r="C7186" s="1841" t="s">
        <v>680</v>
      </c>
      <c r="D7186" s="1842"/>
      <c r="E7186" s="382">
        <f>F7186+G7186+H7186</f>
        <v>0</v>
      </c>
      <c r="F7186" s="1417"/>
      <c r="G7186" s="1418"/>
      <c r="H7186" s="1419"/>
      <c r="I7186" s="1448">
        <v>0</v>
      </c>
      <c r="J7186" s="1449">
        <v>0</v>
      </c>
      <c r="K7186" s="1450">
        <v>0</v>
      </c>
      <c r="L7186" s="382">
        <f>I7186+J7186+K7186</f>
        <v>0</v>
      </c>
      <c r="M7186" s="12" t="str">
        <f t="shared" si="1671"/>
        <v/>
      </c>
      <c r="N7186" s="13"/>
    </row>
    <row r="7187" spans="1:14" hidden="1">
      <c r="A7187" s="23">
        <v>740</v>
      </c>
      <c r="B7187" s="1421"/>
      <c r="C7187" s="1422"/>
      <c r="D7187" s="1423"/>
      <c r="E7187" s="269"/>
      <c r="F7187" s="269"/>
      <c r="G7187" s="269"/>
      <c r="H7187" s="269"/>
      <c r="I7187" s="269"/>
      <c r="J7187" s="269"/>
      <c r="K7187" s="269"/>
      <c r="L7187" s="270"/>
      <c r="M7187" s="12" t="str">
        <f t="shared" si="1671"/>
        <v/>
      </c>
      <c r="N7187" s="73" t="str">
        <f>LEFT(C7069,1)</f>
        <v>7</v>
      </c>
    </row>
    <row r="7188" spans="1:14" hidden="1">
      <c r="A7188" s="23">
        <v>745</v>
      </c>
      <c r="B7188" s="1424"/>
      <c r="C7188" s="111"/>
      <c r="D7188" s="1425"/>
      <c r="E7188" s="218"/>
      <c r="F7188" s="218"/>
      <c r="G7188" s="218"/>
      <c r="H7188" s="218"/>
      <c r="I7188" s="218"/>
      <c r="J7188" s="218"/>
      <c r="K7188" s="218"/>
      <c r="L7188" s="389"/>
      <c r="M7188" s="7" t="str">
        <f t="shared" si="1671"/>
        <v/>
      </c>
    </row>
    <row r="7189" spans="1:14" hidden="1">
      <c r="A7189" s="22">
        <v>750</v>
      </c>
      <c r="B7189" s="1424"/>
      <c r="C7189" s="111"/>
      <c r="D7189" s="1425"/>
      <c r="E7189" s="218"/>
      <c r="F7189" s="218"/>
      <c r="G7189" s="218"/>
      <c r="H7189" s="218"/>
      <c r="I7189" s="218"/>
      <c r="J7189" s="218"/>
      <c r="K7189" s="218"/>
      <c r="L7189" s="389"/>
      <c r="M7189" s="7" t="str">
        <f t="shared" si="1671"/>
        <v/>
      </c>
    </row>
    <row r="7190" spans="1:14" ht="19.5" hidden="1" thickBot="1">
      <c r="A7190" s="23">
        <v>755</v>
      </c>
      <c r="B7190" s="1451"/>
      <c r="C7190" s="393" t="s">
        <v>726</v>
      </c>
      <c r="D7190" s="1420">
        <f>+B7190</f>
        <v>0</v>
      </c>
      <c r="E7190" s="395">
        <f t="shared" ref="E7190:L7190" si="1686">SUM(E7072,E7075,E7081,E7089,E7090,E7108,E7112,E7118,E7121,E7122,E7123,E7124,E7128,E7137,E7143,E7144,E7145,E7146,E7153,E7157,E7158,E7159,E7160,E7163,E7164,E7172,E7175,E7176,E7181)+E7186</f>
        <v>0</v>
      </c>
      <c r="F7190" s="396">
        <f t="shared" si="1686"/>
        <v>0</v>
      </c>
      <c r="G7190" s="397">
        <f t="shared" si="1686"/>
        <v>0</v>
      </c>
      <c r="H7190" s="398">
        <f t="shared" si="1686"/>
        <v>0</v>
      </c>
      <c r="I7190" s="396">
        <f t="shared" si="1686"/>
        <v>0</v>
      </c>
      <c r="J7190" s="397">
        <f t="shared" si="1686"/>
        <v>0</v>
      </c>
      <c r="K7190" s="398">
        <f t="shared" si="1686"/>
        <v>0</v>
      </c>
      <c r="L7190" s="395">
        <f t="shared" si="1686"/>
        <v>0</v>
      </c>
      <c r="M7190" s="1652" t="str">
        <f t="shared" si="1671"/>
        <v/>
      </c>
      <c r="N7190" s="65"/>
    </row>
    <row r="7191" spans="1:14" ht="18.75" hidden="1">
      <c r="A7191" s="23">
        <v>760</v>
      </c>
      <c r="B7191" s="79" t="s">
        <v>120</v>
      </c>
      <c r="C7191" s="1"/>
      <c r="L7191" s="6"/>
      <c r="M7191" s="1652" t="str">
        <f>(IF($E7190&lt;&gt;0,$M$2,IF($L7190&lt;&gt;0,$M$2,"")))</f>
        <v/>
      </c>
      <c r="N7191" s="65"/>
    </row>
    <row r="7192" spans="1:14" ht="18.75" hidden="1">
      <c r="A7192" s="22">
        <v>765</v>
      </c>
      <c r="B7192" s="1355"/>
      <c r="C7192" s="1355"/>
      <c r="D7192" s="1356"/>
      <c r="E7192" s="1355"/>
      <c r="F7192" s="1355"/>
      <c r="G7192" s="1355"/>
      <c r="H7192" s="1355"/>
      <c r="I7192" s="1355"/>
      <c r="J7192" s="1355"/>
      <c r="K7192" s="1355"/>
      <c r="L7192" s="1357"/>
      <c r="M7192" s="1652" t="str">
        <f>(IF($E7190&lt;&gt;0,$M$2,IF($L7190&lt;&gt;0,$M$2,"")))</f>
        <v/>
      </c>
      <c r="N7192" s="65"/>
    </row>
    <row r="7193" spans="1:14" ht="18.75" hidden="1">
      <c r="A7193" s="22">
        <v>775</v>
      </c>
      <c r="B7193" s="65"/>
      <c r="C7193" s="65"/>
      <c r="D7193" s="65"/>
      <c r="E7193" s="65"/>
      <c r="F7193" s="65"/>
      <c r="G7193" s="65"/>
      <c r="H7193" s="65"/>
      <c r="I7193" s="65"/>
      <c r="J7193" s="65"/>
      <c r="K7193" s="65"/>
      <c r="L7193" s="77"/>
      <c r="M7193" s="74" t="str">
        <f>(IF(E7190&lt;&gt;0,$G$2,IF(L7190&lt;&gt;0,$G$2,"")))</f>
        <v/>
      </c>
      <c r="N7193" s="65"/>
    </row>
    <row r="7194" spans="1:14" hidden="1">
      <c r="A7194" s="23">
        <v>780</v>
      </c>
      <c r="B7194" s="6"/>
      <c r="C7194" s="6"/>
      <c r="D7194" s="517"/>
      <c r="E7194" s="38"/>
      <c r="F7194" s="38"/>
      <c r="G7194" s="38"/>
      <c r="H7194" s="38"/>
      <c r="I7194" s="38"/>
      <c r="J7194" s="38"/>
      <c r="K7194" s="38"/>
      <c r="L7194" s="38"/>
      <c r="M7194" s="7" t="str">
        <f>(IF($E7330&lt;&gt;0,$M$2,IF($L7330&lt;&gt;0,$M$2,"")))</f>
        <v/>
      </c>
    </row>
    <row r="7195" spans="1:14" hidden="1">
      <c r="A7195" s="23">
        <v>785</v>
      </c>
      <c r="B7195" s="6"/>
      <c r="C7195" s="1353"/>
      <c r="D7195" s="1354"/>
      <c r="E7195" s="38"/>
      <c r="F7195" s="38"/>
      <c r="G7195" s="38"/>
      <c r="H7195" s="38"/>
      <c r="I7195" s="38"/>
      <c r="J7195" s="38"/>
      <c r="K7195" s="38"/>
      <c r="L7195" s="38"/>
      <c r="M7195" s="7" t="str">
        <f>(IF($E7330&lt;&gt;0,$M$2,IF($L7330&lt;&gt;0,$M$2,"")))</f>
        <v/>
      </c>
    </row>
    <row r="7196" spans="1:14" hidden="1">
      <c r="A7196" s="23">
        <v>790</v>
      </c>
      <c r="B7196" s="1865" t="str">
        <f>$B$7</f>
        <v>ОТЧЕТНИ ДАННИ ПО ЕБК ЗА ИЗПЪЛНЕНИЕТО НА БЮДЖЕТА</v>
      </c>
      <c r="C7196" s="1866"/>
      <c r="D7196" s="1866"/>
      <c r="E7196" s="242"/>
      <c r="F7196" s="242"/>
      <c r="G7196" s="237"/>
      <c r="H7196" s="237"/>
      <c r="I7196" s="237"/>
      <c r="J7196" s="237"/>
      <c r="K7196" s="237"/>
      <c r="L7196" s="237"/>
      <c r="M7196" s="7" t="str">
        <f>(IF($E7330&lt;&gt;0,$M$2,IF($L7330&lt;&gt;0,$M$2,"")))</f>
        <v/>
      </c>
    </row>
    <row r="7197" spans="1:14" hidden="1">
      <c r="A7197" s="23">
        <v>795</v>
      </c>
      <c r="B7197" s="228"/>
      <c r="C7197" s="391"/>
      <c r="D7197" s="400"/>
      <c r="E7197" s="406" t="s">
        <v>457</v>
      </c>
      <c r="F7197" s="406" t="s">
        <v>819</v>
      </c>
      <c r="G7197" s="237"/>
      <c r="H7197" s="1350" t="s">
        <v>1234</v>
      </c>
      <c r="I7197" s="1351"/>
      <c r="J7197" s="1352"/>
      <c r="K7197" s="237"/>
      <c r="L7197" s="237"/>
      <c r="M7197" s="7" t="str">
        <f>(IF($E7330&lt;&gt;0,$M$2,IF($L7330&lt;&gt;0,$M$2,"")))</f>
        <v/>
      </c>
    </row>
    <row r="7198" spans="1:14" ht="18.75" hidden="1">
      <c r="A7198" s="22">
        <v>805</v>
      </c>
      <c r="B7198" s="1867" t="str">
        <f>$B$9</f>
        <v>ДГ Радост Каблешково</v>
      </c>
      <c r="C7198" s="1868"/>
      <c r="D7198" s="1869"/>
      <c r="E7198" s="115">
        <f>$E$9</f>
        <v>45658</v>
      </c>
      <c r="F7198" s="226">
        <f>$F$9</f>
        <v>45747</v>
      </c>
      <c r="G7198" s="237"/>
      <c r="H7198" s="237"/>
      <c r="I7198" s="237"/>
      <c r="J7198" s="237"/>
      <c r="K7198" s="237"/>
      <c r="L7198" s="237"/>
      <c r="M7198" s="7" t="str">
        <f>(IF($E7330&lt;&gt;0,$M$2,IF($L7330&lt;&gt;0,$M$2,"")))</f>
        <v/>
      </c>
    </row>
    <row r="7199" spans="1:14" hidden="1">
      <c r="A7199" s="23">
        <v>810</v>
      </c>
      <c r="B7199" s="227" t="str">
        <f>$B$10</f>
        <v>(наименование на разпоредителя с бюджет)</v>
      </c>
      <c r="C7199" s="228"/>
      <c r="D7199" s="229"/>
      <c r="E7199" s="237"/>
      <c r="F7199" s="237"/>
      <c r="G7199" s="237"/>
      <c r="H7199" s="237"/>
      <c r="I7199" s="237"/>
      <c r="J7199" s="237"/>
      <c r="K7199" s="237"/>
      <c r="L7199" s="237"/>
      <c r="M7199" s="7" t="str">
        <f>(IF($E7330&lt;&gt;0,$M$2,IF($L7330&lt;&gt;0,$M$2,"")))</f>
        <v/>
      </c>
    </row>
    <row r="7200" spans="1:14" hidden="1">
      <c r="A7200" s="23">
        <v>815</v>
      </c>
      <c r="B7200" s="227"/>
      <c r="C7200" s="228"/>
      <c r="D7200" s="229"/>
      <c r="E7200" s="237"/>
      <c r="F7200" s="237"/>
      <c r="G7200" s="237"/>
      <c r="H7200" s="237"/>
      <c r="I7200" s="237"/>
      <c r="J7200" s="237"/>
      <c r="K7200" s="237"/>
      <c r="L7200" s="237"/>
      <c r="M7200" s="7" t="str">
        <f>(IF($E7330&lt;&gt;0,$M$2,IF($L7330&lt;&gt;0,$M$2,"")))</f>
        <v/>
      </c>
    </row>
    <row r="7201" spans="1:14" ht="19.5" hidden="1">
      <c r="A7201" s="28">
        <v>525</v>
      </c>
      <c r="B7201" s="1870" t="str">
        <f>$B$12</f>
        <v>Поморие</v>
      </c>
      <c r="C7201" s="1871"/>
      <c r="D7201" s="1872"/>
      <c r="E7201" s="410" t="s">
        <v>874</v>
      </c>
      <c r="F7201" s="1348" t="str">
        <f>$F$12</f>
        <v>5207</v>
      </c>
      <c r="G7201" s="237"/>
      <c r="H7201" s="237"/>
      <c r="I7201" s="237"/>
      <c r="J7201" s="237"/>
      <c r="K7201" s="237"/>
      <c r="L7201" s="237"/>
      <c r="M7201" s="7" t="str">
        <f>(IF($E7330&lt;&gt;0,$M$2,IF($L7330&lt;&gt;0,$M$2,"")))</f>
        <v/>
      </c>
    </row>
    <row r="7202" spans="1:14" hidden="1">
      <c r="A7202" s="22">
        <v>820</v>
      </c>
      <c r="B7202" s="233" t="str">
        <f>$B$13</f>
        <v>(наименование на първостепенния разпоредител с бюджет)</v>
      </c>
      <c r="C7202" s="228"/>
      <c r="D7202" s="229"/>
      <c r="E7202" s="1349"/>
      <c r="F7202" s="242"/>
      <c r="G7202" s="237"/>
      <c r="H7202" s="237"/>
      <c r="I7202" s="237"/>
      <c r="J7202" s="237"/>
      <c r="K7202" s="237"/>
      <c r="L7202" s="237"/>
      <c r="M7202" s="7" t="str">
        <f>(IF($E7330&lt;&gt;0,$M$2,IF($L7330&lt;&gt;0,$M$2,"")))</f>
        <v/>
      </c>
    </row>
    <row r="7203" spans="1:14" ht="19.5" hidden="1">
      <c r="A7203" s="23">
        <v>821</v>
      </c>
      <c r="B7203" s="236"/>
      <c r="C7203" s="237"/>
      <c r="D7203" s="124" t="s">
        <v>875</v>
      </c>
      <c r="E7203" s="238">
        <f>$E$15</f>
        <v>0</v>
      </c>
      <c r="F7203" s="414" t="str">
        <f>$F$15</f>
        <v>БЮДЖЕТ</v>
      </c>
      <c r="G7203" s="218"/>
      <c r="H7203" s="218"/>
      <c r="I7203" s="218"/>
      <c r="J7203" s="218"/>
      <c r="K7203" s="218"/>
      <c r="L7203" s="218"/>
      <c r="M7203" s="7" t="str">
        <f>(IF($E7330&lt;&gt;0,$M$2,IF($L7330&lt;&gt;0,$M$2,"")))</f>
        <v/>
      </c>
    </row>
    <row r="7204" spans="1:14" hidden="1">
      <c r="A7204" s="23">
        <v>822</v>
      </c>
      <c r="B7204" s="228"/>
      <c r="C7204" s="391"/>
      <c r="D7204" s="400"/>
      <c r="E7204" s="237"/>
      <c r="F7204" s="409"/>
      <c r="G7204" s="409"/>
      <c r="H7204" s="409"/>
      <c r="I7204" s="409"/>
      <c r="J7204" s="409"/>
      <c r="K7204" s="409"/>
      <c r="L7204" s="1365" t="s">
        <v>458</v>
      </c>
      <c r="M7204" s="7" t="str">
        <f>(IF($E7330&lt;&gt;0,$M$2,IF($L7330&lt;&gt;0,$M$2,"")))</f>
        <v/>
      </c>
    </row>
    <row r="7205" spans="1:14" ht="24.95" hidden="1" customHeight="1">
      <c r="A7205" s="23">
        <v>823</v>
      </c>
      <c r="B7205" s="247"/>
      <c r="C7205" s="248"/>
      <c r="D7205" s="249" t="s">
        <v>698</v>
      </c>
      <c r="E7205" s="1853" t="str">
        <f>CONCATENATE("Уточнен план ",$C$3)</f>
        <v>Уточнен план 2025</v>
      </c>
      <c r="F7205" s="1854"/>
      <c r="G7205" s="1854"/>
      <c r="H7205" s="1855"/>
      <c r="I7205" s="1856" t="str">
        <f>CONCATENATE("Отчет ",$C$3)</f>
        <v>Отчет 2025</v>
      </c>
      <c r="J7205" s="1857"/>
      <c r="K7205" s="1857"/>
      <c r="L7205" s="1858"/>
      <c r="M7205" s="7" t="str">
        <f>(IF($E7330&lt;&gt;0,$M$2,IF($L7330&lt;&gt;0,$M$2,"")))</f>
        <v/>
      </c>
    </row>
    <row r="7206" spans="1:14" ht="54.95" hidden="1" customHeight="1" thickBot="1">
      <c r="A7206" s="23">
        <v>825</v>
      </c>
      <c r="B7206" s="250" t="s">
        <v>62</v>
      </c>
      <c r="C7206" s="251" t="s">
        <v>459</v>
      </c>
      <c r="D7206" s="252" t="s">
        <v>699</v>
      </c>
      <c r="E7206" s="1391" t="str">
        <f>$E$20</f>
        <v>Уточнен план                Общо</v>
      </c>
      <c r="F7206" s="1395" t="str">
        <f>$F$20</f>
        <v>държавни дейности</v>
      </c>
      <c r="G7206" s="1396" t="str">
        <f>$G$20</f>
        <v>местни дейности</v>
      </c>
      <c r="H7206" s="1397" t="str">
        <f>$H$20</f>
        <v>дофинансиране</v>
      </c>
      <c r="I7206" s="253" t="str">
        <f>$I$20</f>
        <v>държавни дейности -ОТЧЕТ</v>
      </c>
      <c r="J7206" s="254" t="str">
        <f>$J$20</f>
        <v>местни дейности - ОТЧЕТ</v>
      </c>
      <c r="K7206" s="255" t="str">
        <f>$K$20</f>
        <v>дофинансиране - ОТЧЕТ</v>
      </c>
      <c r="L7206" s="1570" t="str">
        <f>$L$20</f>
        <v>ОТЧЕТ                                    ОБЩО</v>
      </c>
      <c r="M7206" s="7" t="str">
        <f>(IF($E7330&lt;&gt;0,$M$2,IF($L7330&lt;&gt;0,$M$2,"")))</f>
        <v/>
      </c>
    </row>
    <row r="7207" spans="1:14" ht="18.75" hidden="1">
      <c r="A7207" s="23"/>
      <c r="B7207" s="258"/>
      <c r="C7207" s="259"/>
      <c r="D7207" s="260" t="s">
        <v>728</v>
      </c>
      <c r="E7207" s="1442" t="str">
        <f>$E$21</f>
        <v>(1)</v>
      </c>
      <c r="F7207" s="143" t="str">
        <f>$F$21</f>
        <v>(2)</v>
      </c>
      <c r="G7207" s="144" t="str">
        <f>$G$21</f>
        <v>(3)</v>
      </c>
      <c r="H7207" s="145" t="str">
        <f>$H$21</f>
        <v>(4)</v>
      </c>
      <c r="I7207" s="261" t="str">
        <f>$I$21</f>
        <v>(5)</v>
      </c>
      <c r="J7207" s="262" t="str">
        <f>$J$21</f>
        <v>(6)</v>
      </c>
      <c r="K7207" s="263" t="str">
        <f>$K$21</f>
        <v>(7)</v>
      </c>
      <c r="L7207" s="264" t="str">
        <f>$L$21</f>
        <v>(8)</v>
      </c>
      <c r="M7207" s="7" t="str">
        <f>(IF($E7330&lt;&gt;0,$M$2,IF($L7330&lt;&gt;0,$M$2,"")))</f>
        <v/>
      </c>
    </row>
    <row r="7208" spans="1:14" hidden="1">
      <c r="A7208" s="23"/>
      <c r="B7208" s="1439"/>
      <c r="C7208" s="1540" t="e">
        <f>VLOOKUP(D7208,OP_LIST2,2,FALSE)</f>
        <v>#N/A</v>
      </c>
      <c r="D7208" s="1445"/>
      <c r="E7208" s="389"/>
      <c r="F7208" s="1429"/>
      <c r="G7208" s="1430"/>
      <c r="H7208" s="1431"/>
      <c r="I7208" s="1429"/>
      <c r="J7208" s="1430"/>
      <c r="K7208" s="1431"/>
      <c r="L7208" s="1428"/>
      <c r="M7208" s="7" t="str">
        <f>(IF($E7330&lt;&gt;0,$M$2,IF($L7330&lt;&gt;0,$M$2,"")))</f>
        <v/>
      </c>
    </row>
    <row r="7209" spans="1:14" hidden="1">
      <c r="A7209" s="23"/>
      <c r="B7209" s="1608" t="s">
        <v>2003</v>
      </c>
      <c r="C7209" s="1446">
        <f>VLOOKUP(D7210,EBK_DEIN2,2,FALSE)</f>
        <v>7740</v>
      </c>
      <c r="D7209" s="1445" t="s">
        <v>777</v>
      </c>
      <c r="E7209" s="389"/>
      <c r="F7209" s="1432"/>
      <c r="G7209" s="1433"/>
      <c r="H7209" s="1434"/>
      <c r="I7209" s="1432"/>
      <c r="J7209" s="1433"/>
      <c r="K7209" s="1434"/>
      <c r="L7209" s="1428"/>
      <c r="M7209" s="7" t="str">
        <f>(IF($E7330&lt;&gt;0,$M$2,IF($L7330&lt;&gt;0,$M$2,"")))</f>
        <v/>
      </c>
    </row>
    <row r="7210" spans="1:14" ht="31.5" hidden="1">
      <c r="A7210" s="23"/>
      <c r="B7210" s="1438"/>
      <c r="C7210" s="1531">
        <f>+C7209</f>
        <v>7740</v>
      </c>
      <c r="D7210" s="1440" t="s">
        <v>496</v>
      </c>
      <c r="E7210" s="389"/>
      <c r="F7210" s="1432"/>
      <c r="G7210" s="1433"/>
      <c r="H7210" s="1434"/>
      <c r="I7210" s="1432"/>
      <c r="J7210" s="1433"/>
      <c r="K7210" s="1434"/>
      <c r="L7210" s="1428"/>
      <c r="M7210" s="7" t="str">
        <f>(IF($E7330&lt;&gt;0,$M$2,IF($L7330&lt;&gt;0,$M$2,"")))</f>
        <v/>
      </c>
    </row>
    <row r="7211" spans="1:14" hidden="1">
      <c r="A7211" s="23"/>
      <c r="B7211" s="1443"/>
      <c r="C7211" s="1441"/>
      <c r="D7211" s="1444" t="s">
        <v>700</v>
      </c>
      <c r="E7211" s="389"/>
      <c r="F7211" s="1435"/>
      <c r="G7211" s="1436"/>
      <c r="H7211" s="1437"/>
      <c r="I7211" s="1435"/>
      <c r="J7211" s="1436"/>
      <c r="K7211" s="1437"/>
      <c r="L7211" s="1428"/>
      <c r="M7211" s="7" t="str">
        <f>(IF($E7330&lt;&gt;0,$M$2,IF($L7330&lt;&gt;0,$M$2,"")))</f>
        <v/>
      </c>
    </row>
    <row r="7212" spans="1:14" hidden="1">
      <c r="A7212" s="23"/>
      <c r="B7212" s="272">
        <v>100</v>
      </c>
      <c r="C7212" s="1859" t="s">
        <v>729</v>
      </c>
      <c r="D7212" s="1860"/>
      <c r="E7212" s="273">
        <f t="shared" ref="E7212:L7212" si="1687">SUM(E7213:E7214)</f>
        <v>0</v>
      </c>
      <c r="F7212" s="274">
        <f t="shared" si="1687"/>
        <v>0</v>
      </c>
      <c r="G7212" s="275">
        <f t="shared" si="1687"/>
        <v>0</v>
      </c>
      <c r="H7212" s="276">
        <f>SUM(H7213:H7214)</f>
        <v>0</v>
      </c>
      <c r="I7212" s="274">
        <f t="shared" si="1687"/>
        <v>0</v>
      </c>
      <c r="J7212" s="275">
        <f t="shared" si="1687"/>
        <v>0</v>
      </c>
      <c r="K7212" s="276">
        <f t="shared" si="1687"/>
        <v>0</v>
      </c>
      <c r="L7212" s="273">
        <f t="shared" si="1687"/>
        <v>0</v>
      </c>
      <c r="M7212" s="12" t="str">
        <f>(IF($E7212&lt;&gt;0,$M$2,IF($L7212&lt;&gt;0,$M$2,"")))</f>
        <v/>
      </c>
      <c r="N7212" s="13"/>
    </row>
    <row r="7213" spans="1:14" hidden="1">
      <c r="A7213" s="23"/>
      <c r="B7213" s="278"/>
      <c r="C7213" s="279">
        <v>101</v>
      </c>
      <c r="D7213" s="280" t="s">
        <v>730</v>
      </c>
      <c r="E7213" s="281">
        <f>F7213+G7213+H7213</f>
        <v>0</v>
      </c>
      <c r="F7213" s="152">
        <v>0</v>
      </c>
      <c r="G7213" s="153">
        <v>0</v>
      </c>
      <c r="H7213" s="1406">
        <v>0</v>
      </c>
      <c r="I7213" s="152">
        <v>0</v>
      </c>
      <c r="J7213" s="153">
        <v>0</v>
      </c>
      <c r="K7213" s="1406">
        <v>0</v>
      </c>
      <c r="L7213" s="281">
        <f>I7213+J7213+K7213</f>
        <v>0</v>
      </c>
      <c r="M7213" s="12" t="str">
        <f t="shared" ref="M7213:M7276" si="1688">(IF($E7213&lt;&gt;0,$M$2,IF($L7213&lt;&gt;0,$M$2,"")))</f>
        <v/>
      </c>
      <c r="N7213" s="13"/>
    </row>
    <row r="7214" spans="1:14" hidden="1">
      <c r="A7214" s="10"/>
      <c r="B7214" s="278"/>
      <c r="C7214" s="285">
        <v>102</v>
      </c>
      <c r="D7214" s="286" t="s">
        <v>731</v>
      </c>
      <c r="E7214" s="287">
        <f>F7214+G7214+H7214</f>
        <v>0</v>
      </c>
      <c r="F7214" s="173">
        <v>0</v>
      </c>
      <c r="G7214" s="174">
        <v>0</v>
      </c>
      <c r="H7214" s="1409">
        <v>0</v>
      </c>
      <c r="I7214" s="173">
        <v>0</v>
      </c>
      <c r="J7214" s="174">
        <v>0</v>
      </c>
      <c r="K7214" s="1409">
        <v>0</v>
      </c>
      <c r="L7214" s="287">
        <f>I7214+J7214+K7214</f>
        <v>0</v>
      </c>
      <c r="M7214" s="12" t="str">
        <f t="shared" si="1688"/>
        <v/>
      </c>
      <c r="N7214" s="13"/>
    </row>
    <row r="7215" spans="1:14" hidden="1">
      <c r="A7215" s="10"/>
      <c r="B7215" s="272">
        <v>200</v>
      </c>
      <c r="C7215" s="1851" t="s">
        <v>732</v>
      </c>
      <c r="D7215" s="1852"/>
      <c r="E7215" s="273">
        <f t="shared" ref="E7215:L7215" si="1689">SUM(E7216:E7220)</f>
        <v>0</v>
      </c>
      <c r="F7215" s="274">
        <f t="shared" si="1689"/>
        <v>0</v>
      </c>
      <c r="G7215" s="275">
        <f t="shared" si="1689"/>
        <v>0</v>
      </c>
      <c r="H7215" s="276">
        <f>SUM(H7216:H7220)</f>
        <v>0</v>
      </c>
      <c r="I7215" s="274">
        <f t="shared" si="1689"/>
        <v>0</v>
      </c>
      <c r="J7215" s="275">
        <f t="shared" si="1689"/>
        <v>0</v>
      </c>
      <c r="K7215" s="276">
        <f t="shared" si="1689"/>
        <v>0</v>
      </c>
      <c r="L7215" s="273">
        <f t="shared" si="1689"/>
        <v>0</v>
      </c>
      <c r="M7215" s="12" t="str">
        <f t="shared" si="1688"/>
        <v/>
      </c>
      <c r="N7215" s="13"/>
    </row>
    <row r="7216" spans="1:14" hidden="1">
      <c r="A7216" s="10"/>
      <c r="B7216" s="291"/>
      <c r="C7216" s="279">
        <v>201</v>
      </c>
      <c r="D7216" s="280" t="s">
        <v>733</v>
      </c>
      <c r="E7216" s="281">
        <f>F7216+G7216+H7216</f>
        <v>0</v>
      </c>
      <c r="F7216" s="152">
        <v>0</v>
      </c>
      <c r="G7216" s="153">
        <v>0</v>
      </c>
      <c r="H7216" s="1406">
        <v>0</v>
      </c>
      <c r="I7216" s="152">
        <v>0</v>
      </c>
      <c r="J7216" s="153">
        <v>0</v>
      </c>
      <c r="K7216" s="1406">
        <v>0</v>
      </c>
      <c r="L7216" s="281">
        <f>I7216+J7216+K7216</f>
        <v>0</v>
      </c>
      <c r="M7216" s="12" t="str">
        <f t="shared" si="1688"/>
        <v/>
      </c>
      <c r="N7216" s="13"/>
    </row>
    <row r="7217" spans="1:14" hidden="1">
      <c r="A7217" s="10"/>
      <c r="B7217" s="292"/>
      <c r="C7217" s="293">
        <v>202</v>
      </c>
      <c r="D7217" s="294" t="s">
        <v>734</v>
      </c>
      <c r="E7217" s="295">
        <f>F7217+G7217+H7217</f>
        <v>0</v>
      </c>
      <c r="F7217" s="158">
        <v>0</v>
      </c>
      <c r="G7217" s="159">
        <v>0</v>
      </c>
      <c r="H7217" s="1408">
        <v>0</v>
      </c>
      <c r="I7217" s="158">
        <v>0</v>
      </c>
      <c r="J7217" s="159">
        <v>0</v>
      </c>
      <c r="K7217" s="1408">
        <v>0</v>
      </c>
      <c r="L7217" s="295">
        <f>I7217+J7217+K7217</f>
        <v>0</v>
      </c>
      <c r="M7217" s="12" t="str">
        <f t="shared" si="1688"/>
        <v/>
      </c>
      <c r="N7217" s="13"/>
    </row>
    <row r="7218" spans="1:14" ht="31.5" hidden="1">
      <c r="A7218" s="10"/>
      <c r="B7218" s="299"/>
      <c r="C7218" s="293">
        <v>205</v>
      </c>
      <c r="D7218" s="294" t="s">
        <v>585</v>
      </c>
      <c r="E7218" s="295">
        <f>F7218+G7218+H7218</f>
        <v>0</v>
      </c>
      <c r="F7218" s="158">
        <v>0</v>
      </c>
      <c r="G7218" s="159">
        <v>0</v>
      </c>
      <c r="H7218" s="1408">
        <v>0</v>
      </c>
      <c r="I7218" s="158">
        <v>0</v>
      </c>
      <c r="J7218" s="159">
        <v>0</v>
      </c>
      <c r="K7218" s="1408">
        <v>0</v>
      </c>
      <c r="L7218" s="295">
        <f>I7218+J7218+K7218</f>
        <v>0</v>
      </c>
      <c r="M7218" s="12" t="str">
        <f t="shared" si="1688"/>
        <v/>
      </c>
      <c r="N7218" s="13"/>
    </row>
    <row r="7219" spans="1:14" hidden="1">
      <c r="A7219" s="10"/>
      <c r="B7219" s="299"/>
      <c r="C7219" s="293">
        <v>208</v>
      </c>
      <c r="D7219" s="300" t="s">
        <v>586</v>
      </c>
      <c r="E7219" s="295">
        <f>F7219+G7219+H7219</f>
        <v>0</v>
      </c>
      <c r="F7219" s="158">
        <v>0</v>
      </c>
      <c r="G7219" s="159">
        <v>0</v>
      </c>
      <c r="H7219" s="1408">
        <v>0</v>
      </c>
      <c r="I7219" s="158">
        <v>0</v>
      </c>
      <c r="J7219" s="159">
        <v>0</v>
      </c>
      <c r="K7219" s="1408">
        <v>0</v>
      </c>
      <c r="L7219" s="295">
        <f>I7219+J7219+K7219</f>
        <v>0</v>
      </c>
      <c r="M7219" s="12" t="str">
        <f t="shared" si="1688"/>
        <v/>
      </c>
      <c r="N7219" s="13"/>
    </row>
    <row r="7220" spans="1:14" hidden="1">
      <c r="A7220" s="10"/>
      <c r="B7220" s="291"/>
      <c r="C7220" s="285">
        <v>209</v>
      </c>
      <c r="D7220" s="301" t="s">
        <v>587</v>
      </c>
      <c r="E7220" s="287">
        <f>F7220+G7220+H7220</f>
        <v>0</v>
      </c>
      <c r="F7220" s="173">
        <v>0</v>
      </c>
      <c r="G7220" s="174">
        <v>0</v>
      </c>
      <c r="H7220" s="1409">
        <v>0</v>
      </c>
      <c r="I7220" s="173">
        <v>0</v>
      </c>
      <c r="J7220" s="174">
        <v>0</v>
      </c>
      <c r="K7220" s="1409">
        <v>0</v>
      </c>
      <c r="L7220" s="287">
        <f>I7220+J7220+K7220</f>
        <v>0</v>
      </c>
      <c r="M7220" s="12" t="str">
        <f t="shared" si="1688"/>
        <v/>
      </c>
      <c r="N7220" s="13"/>
    </row>
    <row r="7221" spans="1:14" hidden="1">
      <c r="A7221" s="10"/>
      <c r="B7221" s="272">
        <v>500</v>
      </c>
      <c r="C7221" s="1861" t="s">
        <v>188</v>
      </c>
      <c r="D7221" s="1862"/>
      <c r="E7221" s="273">
        <f t="shared" ref="E7221:L7221" si="1690">SUM(E7222:E7228)</f>
        <v>0</v>
      </c>
      <c r="F7221" s="274">
        <f t="shared" si="1690"/>
        <v>0</v>
      </c>
      <c r="G7221" s="275">
        <f t="shared" si="1690"/>
        <v>0</v>
      </c>
      <c r="H7221" s="276">
        <f>SUM(H7222:H7228)</f>
        <v>0</v>
      </c>
      <c r="I7221" s="274">
        <f t="shared" si="1690"/>
        <v>0</v>
      </c>
      <c r="J7221" s="275">
        <f t="shared" si="1690"/>
        <v>0</v>
      </c>
      <c r="K7221" s="276">
        <f t="shared" si="1690"/>
        <v>0</v>
      </c>
      <c r="L7221" s="273">
        <f t="shared" si="1690"/>
        <v>0</v>
      </c>
      <c r="M7221" s="12" t="str">
        <f t="shared" si="1688"/>
        <v/>
      </c>
      <c r="N7221" s="13"/>
    </row>
    <row r="7222" spans="1:14" ht="18" hidden="1" customHeight="1">
      <c r="A7222" s="10"/>
      <c r="B7222" s="291"/>
      <c r="C7222" s="302">
        <v>551</v>
      </c>
      <c r="D7222" s="303" t="s">
        <v>189</v>
      </c>
      <c r="E7222" s="281">
        <f t="shared" ref="E7222:E7229" si="1691">F7222+G7222+H7222</f>
        <v>0</v>
      </c>
      <c r="F7222" s="152">
        <v>0</v>
      </c>
      <c r="G7222" s="153">
        <v>0</v>
      </c>
      <c r="H7222" s="1406">
        <v>0</v>
      </c>
      <c r="I7222" s="152">
        <v>0</v>
      </c>
      <c r="J7222" s="153">
        <v>0</v>
      </c>
      <c r="K7222" s="1406">
        <v>0</v>
      </c>
      <c r="L7222" s="281">
        <f t="shared" ref="L7222:L7229" si="1692">I7222+J7222+K7222</f>
        <v>0</v>
      </c>
      <c r="M7222" s="12" t="str">
        <f t="shared" si="1688"/>
        <v/>
      </c>
      <c r="N7222" s="13"/>
    </row>
    <row r="7223" spans="1:14" hidden="1">
      <c r="A7223" s="10"/>
      <c r="B7223" s="291"/>
      <c r="C7223" s="304">
        <v>552</v>
      </c>
      <c r="D7223" s="305" t="s">
        <v>893</v>
      </c>
      <c r="E7223" s="295">
        <f t="shared" si="1691"/>
        <v>0</v>
      </c>
      <c r="F7223" s="158">
        <v>0</v>
      </c>
      <c r="G7223" s="159">
        <v>0</v>
      </c>
      <c r="H7223" s="1408">
        <v>0</v>
      </c>
      <c r="I7223" s="158">
        <v>0</v>
      </c>
      <c r="J7223" s="159">
        <v>0</v>
      </c>
      <c r="K7223" s="1408">
        <v>0</v>
      </c>
      <c r="L7223" s="295">
        <f t="shared" si="1692"/>
        <v>0</v>
      </c>
      <c r="M7223" s="12" t="str">
        <f t="shared" si="1688"/>
        <v/>
      </c>
      <c r="N7223" s="13"/>
    </row>
    <row r="7224" spans="1:14" hidden="1">
      <c r="A7224" s="10"/>
      <c r="B7224" s="306"/>
      <c r="C7224" s="304">
        <v>558</v>
      </c>
      <c r="D7224" s="307" t="s">
        <v>855</v>
      </c>
      <c r="E7224" s="295">
        <f>F7224+G7224+H7224</f>
        <v>0</v>
      </c>
      <c r="F7224" s="484">
        <v>0</v>
      </c>
      <c r="G7224" s="485">
        <v>0</v>
      </c>
      <c r="H7224" s="160">
        <v>0</v>
      </c>
      <c r="I7224" s="484">
        <v>0</v>
      </c>
      <c r="J7224" s="485">
        <v>0</v>
      </c>
      <c r="K7224" s="160">
        <v>0</v>
      </c>
      <c r="L7224" s="295">
        <f>I7224+J7224+K7224</f>
        <v>0</v>
      </c>
      <c r="M7224" s="12" t="str">
        <f t="shared" si="1688"/>
        <v/>
      </c>
      <c r="N7224" s="13"/>
    </row>
    <row r="7225" spans="1:14" hidden="1">
      <c r="A7225" s="10"/>
      <c r="B7225" s="306"/>
      <c r="C7225" s="304">
        <v>560</v>
      </c>
      <c r="D7225" s="307" t="s">
        <v>190</v>
      </c>
      <c r="E7225" s="295">
        <f t="shared" si="1691"/>
        <v>0</v>
      </c>
      <c r="F7225" s="158">
        <v>0</v>
      </c>
      <c r="G7225" s="159">
        <v>0</v>
      </c>
      <c r="H7225" s="1408">
        <v>0</v>
      </c>
      <c r="I7225" s="158">
        <v>0</v>
      </c>
      <c r="J7225" s="159">
        <v>0</v>
      </c>
      <c r="K7225" s="1408">
        <v>0</v>
      </c>
      <c r="L7225" s="295">
        <f t="shared" si="1692"/>
        <v>0</v>
      </c>
      <c r="M7225" s="12" t="str">
        <f t="shared" si="1688"/>
        <v/>
      </c>
      <c r="N7225" s="13"/>
    </row>
    <row r="7226" spans="1:14" hidden="1">
      <c r="A7226" s="10"/>
      <c r="B7226" s="306"/>
      <c r="C7226" s="304">
        <v>580</v>
      </c>
      <c r="D7226" s="305" t="s">
        <v>191</v>
      </c>
      <c r="E7226" s="295">
        <f t="shared" si="1691"/>
        <v>0</v>
      </c>
      <c r="F7226" s="158">
        <v>0</v>
      </c>
      <c r="G7226" s="159">
        <v>0</v>
      </c>
      <c r="H7226" s="1408">
        <v>0</v>
      </c>
      <c r="I7226" s="158">
        <v>0</v>
      </c>
      <c r="J7226" s="159">
        <v>0</v>
      </c>
      <c r="K7226" s="1408">
        <v>0</v>
      </c>
      <c r="L7226" s="295">
        <f t="shared" si="1692"/>
        <v>0</v>
      </c>
      <c r="M7226" s="12" t="str">
        <f t="shared" si="1688"/>
        <v/>
      </c>
      <c r="N7226" s="13"/>
    </row>
    <row r="7227" spans="1:14" hidden="1">
      <c r="A7227" s="10"/>
      <c r="B7227" s="291"/>
      <c r="C7227" s="304">
        <v>588</v>
      </c>
      <c r="D7227" s="305" t="s">
        <v>857</v>
      </c>
      <c r="E7227" s="295">
        <f>F7227+G7227+H7227</f>
        <v>0</v>
      </c>
      <c r="F7227" s="484">
        <v>0</v>
      </c>
      <c r="G7227" s="485">
        <v>0</v>
      </c>
      <c r="H7227" s="160">
        <v>0</v>
      </c>
      <c r="I7227" s="484">
        <v>0</v>
      </c>
      <c r="J7227" s="485">
        <v>0</v>
      </c>
      <c r="K7227" s="160">
        <v>0</v>
      </c>
      <c r="L7227" s="295">
        <f>I7227+J7227+K7227</f>
        <v>0</v>
      </c>
      <c r="M7227" s="12" t="str">
        <f t="shared" si="1688"/>
        <v/>
      </c>
      <c r="N7227" s="13"/>
    </row>
    <row r="7228" spans="1:14" ht="31.5" hidden="1">
      <c r="A7228" s="10"/>
      <c r="B7228" s="291"/>
      <c r="C7228" s="308">
        <v>590</v>
      </c>
      <c r="D7228" s="309" t="s">
        <v>192</v>
      </c>
      <c r="E7228" s="287">
        <f t="shared" si="1691"/>
        <v>0</v>
      </c>
      <c r="F7228" s="173"/>
      <c r="G7228" s="174"/>
      <c r="H7228" s="1409"/>
      <c r="I7228" s="173"/>
      <c r="J7228" s="174"/>
      <c r="K7228" s="1409"/>
      <c r="L7228" s="287">
        <f t="shared" si="1692"/>
        <v>0</v>
      </c>
      <c r="M7228" s="12" t="str">
        <f t="shared" si="1688"/>
        <v/>
      </c>
      <c r="N7228" s="13"/>
    </row>
    <row r="7229" spans="1:14" hidden="1">
      <c r="A7229" s="22">
        <v>5</v>
      </c>
      <c r="B7229" s="272">
        <v>800</v>
      </c>
      <c r="C7229" s="1863" t="s">
        <v>193</v>
      </c>
      <c r="D7229" s="1864"/>
      <c r="E7229" s="310">
        <f t="shared" si="1691"/>
        <v>0</v>
      </c>
      <c r="F7229" s="1410"/>
      <c r="G7229" s="1411"/>
      <c r="H7229" s="1412"/>
      <c r="I7229" s="1410"/>
      <c r="J7229" s="1411"/>
      <c r="K7229" s="1412"/>
      <c r="L7229" s="310">
        <f t="shared" si="1692"/>
        <v>0</v>
      </c>
      <c r="M7229" s="12" t="str">
        <f t="shared" si="1688"/>
        <v/>
      </c>
      <c r="N7229" s="13"/>
    </row>
    <row r="7230" spans="1:14" hidden="1">
      <c r="A7230" s="23">
        <v>10</v>
      </c>
      <c r="B7230" s="272">
        <v>1000</v>
      </c>
      <c r="C7230" s="1851" t="s">
        <v>194</v>
      </c>
      <c r="D7230" s="1852"/>
      <c r="E7230" s="310">
        <f t="shared" ref="E7230:L7230" si="1693">SUM(E7231:E7247)</f>
        <v>0</v>
      </c>
      <c r="F7230" s="274">
        <f t="shared" si="1693"/>
        <v>0</v>
      </c>
      <c r="G7230" s="275">
        <f t="shared" si="1693"/>
        <v>0</v>
      </c>
      <c r="H7230" s="276">
        <f>SUM(H7231:H7247)</f>
        <v>0</v>
      </c>
      <c r="I7230" s="274">
        <f t="shared" si="1693"/>
        <v>0</v>
      </c>
      <c r="J7230" s="275">
        <f t="shared" si="1693"/>
        <v>0</v>
      </c>
      <c r="K7230" s="276">
        <f t="shared" si="1693"/>
        <v>0</v>
      </c>
      <c r="L7230" s="310">
        <f t="shared" si="1693"/>
        <v>0</v>
      </c>
      <c r="M7230" s="12" t="str">
        <f t="shared" si="1688"/>
        <v/>
      </c>
      <c r="N7230" s="13"/>
    </row>
    <row r="7231" spans="1:14" hidden="1">
      <c r="A7231" s="23">
        <v>15</v>
      </c>
      <c r="B7231" s="292"/>
      <c r="C7231" s="279">
        <v>1011</v>
      </c>
      <c r="D7231" s="311" t="s">
        <v>195</v>
      </c>
      <c r="E7231" s="281">
        <f t="shared" ref="E7231:E7247" si="1694">F7231+G7231+H7231</f>
        <v>0</v>
      </c>
      <c r="F7231" s="152">
        <v>0</v>
      </c>
      <c r="G7231" s="153">
        <v>0</v>
      </c>
      <c r="H7231" s="1406">
        <v>0</v>
      </c>
      <c r="I7231" s="152">
        <v>0</v>
      </c>
      <c r="J7231" s="153">
        <v>0</v>
      </c>
      <c r="K7231" s="1406">
        <v>0</v>
      </c>
      <c r="L7231" s="281">
        <f t="shared" ref="L7231:L7247" si="1695">I7231+J7231+K7231</f>
        <v>0</v>
      </c>
      <c r="M7231" s="12" t="str">
        <f t="shared" si="1688"/>
        <v/>
      </c>
      <c r="N7231" s="13"/>
    </row>
    <row r="7232" spans="1:14" hidden="1">
      <c r="A7232" s="22">
        <v>35</v>
      </c>
      <c r="B7232" s="292"/>
      <c r="C7232" s="293">
        <v>1012</v>
      </c>
      <c r="D7232" s="294" t="s">
        <v>196</v>
      </c>
      <c r="E7232" s="295">
        <f t="shared" si="1694"/>
        <v>0</v>
      </c>
      <c r="F7232" s="158">
        <v>0</v>
      </c>
      <c r="G7232" s="159">
        <v>0</v>
      </c>
      <c r="H7232" s="1408">
        <v>0</v>
      </c>
      <c r="I7232" s="158">
        <v>0</v>
      </c>
      <c r="J7232" s="159">
        <v>0</v>
      </c>
      <c r="K7232" s="1408">
        <v>0</v>
      </c>
      <c r="L7232" s="295">
        <f t="shared" si="1695"/>
        <v>0</v>
      </c>
      <c r="M7232" s="12" t="str">
        <f t="shared" si="1688"/>
        <v/>
      </c>
      <c r="N7232" s="13"/>
    </row>
    <row r="7233" spans="1:14" hidden="1">
      <c r="A7233" s="23">
        <v>40</v>
      </c>
      <c r="B7233" s="292"/>
      <c r="C7233" s="293">
        <v>1013</v>
      </c>
      <c r="D7233" s="294" t="s">
        <v>197</v>
      </c>
      <c r="E7233" s="295">
        <f t="shared" si="1694"/>
        <v>0</v>
      </c>
      <c r="F7233" s="158">
        <v>0</v>
      </c>
      <c r="G7233" s="159">
        <v>0</v>
      </c>
      <c r="H7233" s="1408">
        <v>0</v>
      </c>
      <c r="I7233" s="158">
        <v>0</v>
      </c>
      <c r="J7233" s="159">
        <v>0</v>
      </c>
      <c r="K7233" s="1408">
        <v>0</v>
      </c>
      <c r="L7233" s="295">
        <f t="shared" si="1695"/>
        <v>0</v>
      </c>
      <c r="M7233" s="12" t="str">
        <f t="shared" si="1688"/>
        <v/>
      </c>
      <c r="N7233" s="13"/>
    </row>
    <row r="7234" spans="1:14" hidden="1">
      <c r="A7234" s="23">
        <v>45</v>
      </c>
      <c r="B7234" s="292"/>
      <c r="C7234" s="293">
        <v>1014</v>
      </c>
      <c r="D7234" s="294" t="s">
        <v>198</v>
      </c>
      <c r="E7234" s="295">
        <f t="shared" si="1694"/>
        <v>0</v>
      </c>
      <c r="F7234" s="158">
        <v>0</v>
      </c>
      <c r="G7234" s="159">
        <v>0</v>
      </c>
      <c r="H7234" s="1408">
        <v>0</v>
      </c>
      <c r="I7234" s="158">
        <v>0</v>
      </c>
      <c r="J7234" s="159">
        <v>0</v>
      </c>
      <c r="K7234" s="1408">
        <v>0</v>
      </c>
      <c r="L7234" s="295">
        <f t="shared" si="1695"/>
        <v>0</v>
      </c>
      <c r="M7234" s="12" t="str">
        <f t="shared" si="1688"/>
        <v/>
      </c>
      <c r="N7234" s="13"/>
    </row>
    <row r="7235" spans="1:14" hidden="1">
      <c r="A7235" s="23">
        <v>50</v>
      </c>
      <c r="B7235" s="292"/>
      <c r="C7235" s="293">
        <v>1015</v>
      </c>
      <c r="D7235" s="294" t="s">
        <v>199</v>
      </c>
      <c r="E7235" s="295">
        <f t="shared" si="1694"/>
        <v>0</v>
      </c>
      <c r="F7235" s="158">
        <v>0</v>
      </c>
      <c r="G7235" s="159">
        <v>0</v>
      </c>
      <c r="H7235" s="1408">
        <v>0</v>
      </c>
      <c r="I7235" s="158">
        <v>0</v>
      </c>
      <c r="J7235" s="159">
        <v>0</v>
      </c>
      <c r="K7235" s="1408">
        <v>0</v>
      </c>
      <c r="L7235" s="295">
        <f t="shared" si="1695"/>
        <v>0</v>
      </c>
      <c r="M7235" s="12" t="str">
        <f t="shared" si="1688"/>
        <v/>
      </c>
      <c r="N7235" s="13"/>
    </row>
    <row r="7236" spans="1:14" hidden="1">
      <c r="A7236" s="23">
        <v>55</v>
      </c>
      <c r="B7236" s="292"/>
      <c r="C7236" s="312">
        <v>1016</v>
      </c>
      <c r="D7236" s="313" t="s">
        <v>200</v>
      </c>
      <c r="E7236" s="314">
        <f t="shared" si="1694"/>
        <v>0</v>
      </c>
      <c r="F7236" s="164">
        <v>0</v>
      </c>
      <c r="G7236" s="165">
        <v>0</v>
      </c>
      <c r="H7236" s="1407">
        <v>0</v>
      </c>
      <c r="I7236" s="164">
        <v>0</v>
      </c>
      <c r="J7236" s="165">
        <v>0</v>
      </c>
      <c r="K7236" s="1407">
        <v>0</v>
      </c>
      <c r="L7236" s="314">
        <f t="shared" si="1695"/>
        <v>0</v>
      </c>
      <c r="M7236" s="12" t="str">
        <f t="shared" si="1688"/>
        <v/>
      </c>
      <c r="N7236" s="13"/>
    </row>
    <row r="7237" spans="1:14" hidden="1">
      <c r="A7237" s="23">
        <v>60</v>
      </c>
      <c r="B7237" s="278"/>
      <c r="C7237" s="318">
        <v>1020</v>
      </c>
      <c r="D7237" s="319" t="s">
        <v>201</v>
      </c>
      <c r="E7237" s="320">
        <f t="shared" si="1694"/>
        <v>0</v>
      </c>
      <c r="F7237" s="450">
        <v>0</v>
      </c>
      <c r="G7237" s="451">
        <v>0</v>
      </c>
      <c r="H7237" s="1416">
        <v>0</v>
      </c>
      <c r="I7237" s="450">
        <v>0</v>
      </c>
      <c r="J7237" s="451">
        <v>0</v>
      </c>
      <c r="K7237" s="1416">
        <v>0</v>
      </c>
      <c r="L7237" s="320">
        <f t="shared" si="1695"/>
        <v>0</v>
      </c>
      <c r="M7237" s="12" t="str">
        <f t="shared" si="1688"/>
        <v/>
      </c>
      <c r="N7237" s="13"/>
    </row>
    <row r="7238" spans="1:14" hidden="1">
      <c r="A7238" s="22">
        <v>65</v>
      </c>
      <c r="B7238" s="292"/>
      <c r="C7238" s="324">
        <v>1030</v>
      </c>
      <c r="D7238" s="325" t="s">
        <v>202</v>
      </c>
      <c r="E7238" s="326">
        <f t="shared" si="1694"/>
        <v>0</v>
      </c>
      <c r="F7238" s="445">
        <v>0</v>
      </c>
      <c r="G7238" s="446">
        <v>0</v>
      </c>
      <c r="H7238" s="1413">
        <v>0</v>
      </c>
      <c r="I7238" s="445">
        <v>0</v>
      </c>
      <c r="J7238" s="446">
        <v>0</v>
      </c>
      <c r="K7238" s="1413">
        <v>0</v>
      </c>
      <c r="L7238" s="326">
        <f t="shared" si="1695"/>
        <v>0</v>
      </c>
      <c r="M7238" s="12" t="str">
        <f t="shared" si="1688"/>
        <v/>
      </c>
      <c r="N7238" s="13"/>
    </row>
    <row r="7239" spans="1:14" hidden="1">
      <c r="A7239" s="23">
        <v>70</v>
      </c>
      <c r="B7239" s="292"/>
      <c r="C7239" s="318">
        <v>1051</v>
      </c>
      <c r="D7239" s="331" t="s">
        <v>203</v>
      </c>
      <c r="E7239" s="320">
        <f t="shared" si="1694"/>
        <v>0</v>
      </c>
      <c r="F7239" s="450">
        <v>0</v>
      </c>
      <c r="G7239" s="451">
        <v>0</v>
      </c>
      <c r="H7239" s="1416">
        <v>0</v>
      </c>
      <c r="I7239" s="450">
        <v>0</v>
      </c>
      <c r="J7239" s="451">
        <v>0</v>
      </c>
      <c r="K7239" s="1416">
        <v>0</v>
      </c>
      <c r="L7239" s="320">
        <f t="shared" si="1695"/>
        <v>0</v>
      </c>
      <c r="M7239" s="12" t="str">
        <f t="shared" si="1688"/>
        <v/>
      </c>
      <c r="N7239" s="13"/>
    </row>
    <row r="7240" spans="1:14" hidden="1">
      <c r="A7240" s="23">
        <v>75</v>
      </c>
      <c r="B7240" s="292"/>
      <c r="C7240" s="293">
        <v>1052</v>
      </c>
      <c r="D7240" s="294" t="s">
        <v>204</v>
      </c>
      <c r="E7240" s="295">
        <f t="shared" si="1694"/>
        <v>0</v>
      </c>
      <c r="F7240" s="158">
        <v>0</v>
      </c>
      <c r="G7240" s="159"/>
      <c r="H7240" s="1408"/>
      <c r="I7240" s="158">
        <v>0</v>
      </c>
      <c r="J7240" s="159"/>
      <c r="K7240" s="1408"/>
      <c r="L7240" s="295">
        <f t="shared" si="1695"/>
        <v>0</v>
      </c>
      <c r="M7240" s="12" t="str">
        <f t="shared" si="1688"/>
        <v/>
      </c>
      <c r="N7240" s="13"/>
    </row>
    <row r="7241" spans="1:14" hidden="1">
      <c r="A7241" s="23">
        <v>80</v>
      </c>
      <c r="B7241" s="292"/>
      <c r="C7241" s="324">
        <v>1053</v>
      </c>
      <c r="D7241" s="325" t="s">
        <v>858</v>
      </c>
      <c r="E7241" s="326">
        <f t="shared" si="1694"/>
        <v>0</v>
      </c>
      <c r="F7241" s="445"/>
      <c r="G7241" s="446"/>
      <c r="H7241" s="1413"/>
      <c r="I7241" s="445"/>
      <c r="J7241" s="446"/>
      <c r="K7241" s="1413"/>
      <c r="L7241" s="326">
        <f t="shared" si="1695"/>
        <v>0</v>
      </c>
      <c r="M7241" s="12" t="str">
        <f t="shared" si="1688"/>
        <v/>
      </c>
      <c r="N7241" s="13"/>
    </row>
    <row r="7242" spans="1:14" hidden="1">
      <c r="A7242" s="23">
        <v>80</v>
      </c>
      <c r="B7242" s="292"/>
      <c r="C7242" s="318">
        <v>1062</v>
      </c>
      <c r="D7242" s="319" t="s">
        <v>205</v>
      </c>
      <c r="E7242" s="320">
        <f t="shared" si="1694"/>
        <v>0</v>
      </c>
      <c r="F7242" s="450">
        <v>0</v>
      </c>
      <c r="G7242" s="451">
        <v>0</v>
      </c>
      <c r="H7242" s="1416">
        <v>0</v>
      </c>
      <c r="I7242" s="450">
        <v>0</v>
      </c>
      <c r="J7242" s="451">
        <v>0</v>
      </c>
      <c r="K7242" s="1416">
        <v>0</v>
      </c>
      <c r="L7242" s="320">
        <f t="shared" si="1695"/>
        <v>0</v>
      </c>
      <c r="M7242" s="12" t="str">
        <f t="shared" si="1688"/>
        <v/>
      </c>
      <c r="N7242" s="13"/>
    </row>
    <row r="7243" spans="1:14" hidden="1">
      <c r="A7243" s="23">
        <v>85</v>
      </c>
      <c r="B7243" s="292"/>
      <c r="C7243" s="324">
        <v>1063</v>
      </c>
      <c r="D7243" s="332" t="s">
        <v>786</v>
      </c>
      <c r="E7243" s="326">
        <f t="shared" si="1694"/>
        <v>0</v>
      </c>
      <c r="F7243" s="445">
        <v>0</v>
      </c>
      <c r="G7243" s="446">
        <v>0</v>
      </c>
      <c r="H7243" s="1413">
        <v>0</v>
      </c>
      <c r="I7243" s="445">
        <v>0</v>
      </c>
      <c r="J7243" s="446">
        <v>0</v>
      </c>
      <c r="K7243" s="1413">
        <v>0</v>
      </c>
      <c r="L7243" s="326">
        <f t="shared" si="1695"/>
        <v>0</v>
      </c>
      <c r="M7243" s="12" t="str">
        <f t="shared" si="1688"/>
        <v/>
      </c>
      <c r="N7243" s="13"/>
    </row>
    <row r="7244" spans="1:14" hidden="1">
      <c r="A7244" s="23">
        <v>90</v>
      </c>
      <c r="B7244" s="292"/>
      <c r="C7244" s="333">
        <v>1069</v>
      </c>
      <c r="D7244" s="334" t="s">
        <v>206</v>
      </c>
      <c r="E7244" s="335">
        <f t="shared" si="1694"/>
        <v>0</v>
      </c>
      <c r="F7244" s="589">
        <v>0</v>
      </c>
      <c r="G7244" s="590">
        <v>0</v>
      </c>
      <c r="H7244" s="1415">
        <v>0</v>
      </c>
      <c r="I7244" s="589">
        <v>0</v>
      </c>
      <c r="J7244" s="590">
        <v>0</v>
      </c>
      <c r="K7244" s="1415">
        <v>0</v>
      </c>
      <c r="L7244" s="335">
        <f t="shared" si="1695"/>
        <v>0</v>
      </c>
      <c r="M7244" s="12" t="str">
        <f t="shared" si="1688"/>
        <v/>
      </c>
      <c r="N7244" s="13"/>
    </row>
    <row r="7245" spans="1:14" hidden="1">
      <c r="A7245" s="23">
        <v>90</v>
      </c>
      <c r="B7245" s="278"/>
      <c r="C7245" s="318">
        <v>1091</v>
      </c>
      <c r="D7245" s="331" t="s">
        <v>894</v>
      </c>
      <c r="E7245" s="320">
        <f t="shared" si="1694"/>
        <v>0</v>
      </c>
      <c r="F7245" s="450">
        <v>0</v>
      </c>
      <c r="G7245" s="451">
        <v>0</v>
      </c>
      <c r="H7245" s="1416">
        <v>0</v>
      </c>
      <c r="I7245" s="450">
        <v>0</v>
      </c>
      <c r="J7245" s="451">
        <v>0</v>
      </c>
      <c r="K7245" s="1416">
        <v>0</v>
      </c>
      <c r="L7245" s="320">
        <f t="shared" si="1695"/>
        <v>0</v>
      </c>
      <c r="M7245" s="12" t="str">
        <f t="shared" si="1688"/>
        <v/>
      </c>
      <c r="N7245" s="13"/>
    </row>
    <row r="7246" spans="1:14" hidden="1">
      <c r="A7246" s="22">
        <v>115</v>
      </c>
      <c r="B7246" s="292"/>
      <c r="C7246" s="293">
        <v>1092</v>
      </c>
      <c r="D7246" s="294" t="s">
        <v>298</v>
      </c>
      <c r="E7246" s="295">
        <f t="shared" si="1694"/>
        <v>0</v>
      </c>
      <c r="F7246" s="158">
        <v>0</v>
      </c>
      <c r="G7246" s="159">
        <v>0</v>
      </c>
      <c r="H7246" s="1408">
        <v>0</v>
      </c>
      <c r="I7246" s="158">
        <v>0</v>
      </c>
      <c r="J7246" s="159">
        <v>0</v>
      </c>
      <c r="K7246" s="1408">
        <v>0</v>
      </c>
      <c r="L7246" s="295">
        <f t="shared" si="1695"/>
        <v>0</v>
      </c>
      <c r="M7246" s="12" t="str">
        <f t="shared" si="1688"/>
        <v/>
      </c>
      <c r="N7246" s="13"/>
    </row>
    <row r="7247" spans="1:14" hidden="1">
      <c r="A7247" s="22">
        <v>125</v>
      </c>
      <c r="B7247" s="292"/>
      <c r="C7247" s="285">
        <v>1098</v>
      </c>
      <c r="D7247" s="339" t="s">
        <v>207</v>
      </c>
      <c r="E7247" s="287">
        <f t="shared" si="1694"/>
        <v>0</v>
      </c>
      <c r="F7247" s="173">
        <v>0</v>
      </c>
      <c r="G7247" s="174">
        <v>0</v>
      </c>
      <c r="H7247" s="1409">
        <v>0</v>
      </c>
      <c r="I7247" s="173">
        <v>0</v>
      </c>
      <c r="J7247" s="174">
        <v>0</v>
      </c>
      <c r="K7247" s="1409">
        <v>0</v>
      </c>
      <c r="L7247" s="287">
        <f t="shared" si="1695"/>
        <v>0</v>
      </c>
      <c r="M7247" s="12" t="str">
        <f t="shared" si="1688"/>
        <v/>
      </c>
      <c r="N7247" s="13"/>
    </row>
    <row r="7248" spans="1:14" hidden="1">
      <c r="A7248" s="23">
        <v>130</v>
      </c>
      <c r="B7248" s="272">
        <v>1900</v>
      </c>
      <c r="C7248" s="1845" t="s">
        <v>265</v>
      </c>
      <c r="D7248" s="1846"/>
      <c r="E7248" s="310">
        <f t="shared" ref="E7248:L7248" si="1696">SUM(E7249:E7251)</f>
        <v>0</v>
      </c>
      <c r="F7248" s="274">
        <f t="shared" si="1696"/>
        <v>0</v>
      </c>
      <c r="G7248" s="275">
        <f t="shared" si="1696"/>
        <v>0</v>
      </c>
      <c r="H7248" s="276">
        <f>SUM(H7249:H7251)</f>
        <v>0</v>
      </c>
      <c r="I7248" s="274">
        <f t="shared" si="1696"/>
        <v>0</v>
      </c>
      <c r="J7248" s="275">
        <f t="shared" si="1696"/>
        <v>0</v>
      </c>
      <c r="K7248" s="276">
        <f t="shared" si="1696"/>
        <v>0</v>
      </c>
      <c r="L7248" s="310">
        <f t="shared" si="1696"/>
        <v>0</v>
      </c>
      <c r="M7248" s="12" t="str">
        <f t="shared" si="1688"/>
        <v/>
      </c>
      <c r="N7248" s="13"/>
    </row>
    <row r="7249" spans="1:14" hidden="1">
      <c r="A7249" s="23">
        <v>135</v>
      </c>
      <c r="B7249" s="292"/>
      <c r="C7249" s="279">
        <v>1901</v>
      </c>
      <c r="D7249" s="340" t="s">
        <v>895</v>
      </c>
      <c r="E7249" s="281">
        <f>F7249+G7249+H7249</f>
        <v>0</v>
      </c>
      <c r="F7249" s="152">
        <v>0</v>
      </c>
      <c r="G7249" s="153">
        <v>0</v>
      </c>
      <c r="H7249" s="1406">
        <v>0</v>
      </c>
      <c r="I7249" s="152">
        <v>0</v>
      </c>
      <c r="J7249" s="153">
        <v>0</v>
      </c>
      <c r="K7249" s="1406">
        <v>0</v>
      </c>
      <c r="L7249" s="281">
        <f>I7249+J7249+K7249</f>
        <v>0</v>
      </c>
      <c r="M7249" s="12" t="str">
        <f t="shared" si="1688"/>
        <v/>
      </c>
      <c r="N7249" s="13"/>
    </row>
    <row r="7250" spans="1:14" hidden="1">
      <c r="A7250" s="23">
        <v>140</v>
      </c>
      <c r="B7250" s="341"/>
      <c r="C7250" s="293">
        <v>1981</v>
      </c>
      <c r="D7250" s="342" t="s">
        <v>896</v>
      </c>
      <c r="E7250" s="295">
        <f>F7250+G7250+H7250</f>
        <v>0</v>
      </c>
      <c r="F7250" s="158">
        <v>0</v>
      </c>
      <c r="G7250" s="159">
        <v>0</v>
      </c>
      <c r="H7250" s="1408">
        <v>0</v>
      </c>
      <c r="I7250" s="158">
        <v>0</v>
      </c>
      <c r="J7250" s="159">
        <v>0</v>
      </c>
      <c r="K7250" s="1408">
        <v>0</v>
      </c>
      <c r="L7250" s="295">
        <f>I7250+J7250+K7250</f>
        <v>0</v>
      </c>
      <c r="M7250" s="12" t="str">
        <f t="shared" si="1688"/>
        <v/>
      </c>
      <c r="N7250" s="13"/>
    </row>
    <row r="7251" spans="1:14" hidden="1">
      <c r="A7251" s="23">
        <v>145</v>
      </c>
      <c r="B7251" s="292"/>
      <c r="C7251" s="285">
        <v>1991</v>
      </c>
      <c r="D7251" s="343" t="s">
        <v>897</v>
      </c>
      <c r="E7251" s="287">
        <f>F7251+G7251+H7251</f>
        <v>0</v>
      </c>
      <c r="F7251" s="173"/>
      <c r="G7251" s="174">
        <v>0</v>
      </c>
      <c r="H7251" s="1409">
        <v>0</v>
      </c>
      <c r="I7251" s="173"/>
      <c r="J7251" s="174">
        <v>0</v>
      </c>
      <c r="K7251" s="1409">
        <v>0</v>
      </c>
      <c r="L7251" s="287">
        <f>I7251+J7251+K7251</f>
        <v>0</v>
      </c>
      <c r="M7251" s="12" t="str">
        <f t="shared" si="1688"/>
        <v/>
      </c>
      <c r="N7251" s="13"/>
    </row>
    <row r="7252" spans="1:14" hidden="1">
      <c r="A7252" s="23">
        <v>150</v>
      </c>
      <c r="B7252" s="272">
        <v>2100</v>
      </c>
      <c r="C7252" s="1845" t="s">
        <v>707</v>
      </c>
      <c r="D7252" s="1846"/>
      <c r="E7252" s="310">
        <f t="shared" ref="E7252:L7252" si="1697">SUM(E7253:E7257)</f>
        <v>0</v>
      </c>
      <c r="F7252" s="274">
        <f t="shared" si="1697"/>
        <v>0</v>
      </c>
      <c r="G7252" s="275">
        <f t="shared" si="1697"/>
        <v>0</v>
      </c>
      <c r="H7252" s="276">
        <f>SUM(H7253:H7257)</f>
        <v>0</v>
      </c>
      <c r="I7252" s="274">
        <f t="shared" si="1697"/>
        <v>0</v>
      </c>
      <c r="J7252" s="275">
        <f t="shared" si="1697"/>
        <v>0</v>
      </c>
      <c r="K7252" s="276">
        <f t="shared" si="1697"/>
        <v>0</v>
      </c>
      <c r="L7252" s="310">
        <f t="shared" si="1697"/>
        <v>0</v>
      </c>
      <c r="M7252" s="12" t="str">
        <f t="shared" si="1688"/>
        <v/>
      </c>
      <c r="N7252" s="13"/>
    </row>
    <row r="7253" spans="1:14" hidden="1">
      <c r="A7253" s="23">
        <v>155</v>
      </c>
      <c r="B7253" s="292"/>
      <c r="C7253" s="279">
        <v>2110</v>
      </c>
      <c r="D7253" s="344" t="s">
        <v>208</v>
      </c>
      <c r="E7253" s="281">
        <f>F7253+G7253+H7253</f>
        <v>0</v>
      </c>
      <c r="F7253" s="152">
        <v>0</v>
      </c>
      <c r="G7253" s="153">
        <v>0</v>
      </c>
      <c r="H7253" s="1406">
        <v>0</v>
      </c>
      <c r="I7253" s="152">
        <v>0</v>
      </c>
      <c r="J7253" s="153">
        <v>0</v>
      </c>
      <c r="K7253" s="1406">
        <v>0</v>
      </c>
      <c r="L7253" s="281">
        <f>I7253+J7253+K7253</f>
        <v>0</v>
      </c>
      <c r="M7253" s="12" t="str">
        <f t="shared" si="1688"/>
        <v/>
      </c>
      <c r="N7253" s="13"/>
    </row>
    <row r="7254" spans="1:14" hidden="1">
      <c r="A7254" s="23">
        <v>160</v>
      </c>
      <c r="B7254" s="341"/>
      <c r="C7254" s="293">
        <v>2120</v>
      </c>
      <c r="D7254" s="300" t="s">
        <v>209</v>
      </c>
      <c r="E7254" s="295">
        <f>F7254+G7254+H7254</f>
        <v>0</v>
      </c>
      <c r="F7254" s="158">
        <v>0</v>
      </c>
      <c r="G7254" s="159">
        <v>0</v>
      </c>
      <c r="H7254" s="1408">
        <v>0</v>
      </c>
      <c r="I7254" s="158">
        <v>0</v>
      </c>
      <c r="J7254" s="159">
        <v>0</v>
      </c>
      <c r="K7254" s="1408">
        <v>0</v>
      </c>
      <c r="L7254" s="295">
        <f>I7254+J7254+K7254</f>
        <v>0</v>
      </c>
      <c r="M7254" s="12" t="str">
        <f t="shared" si="1688"/>
        <v/>
      </c>
      <c r="N7254" s="13"/>
    </row>
    <row r="7255" spans="1:14" hidden="1">
      <c r="A7255" s="23">
        <v>165</v>
      </c>
      <c r="B7255" s="341"/>
      <c r="C7255" s="293">
        <v>2125</v>
      </c>
      <c r="D7255" s="300" t="s">
        <v>210</v>
      </c>
      <c r="E7255" s="295">
        <f>F7255+G7255+H7255</f>
        <v>0</v>
      </c>
      <c r="F7255" s="484">
        <v>0</v>
      </c>
      <c r="G7255" s="485">
        <v>0</v>
      </c>
      <c r="H7255" s="160">
        <v>0</v>
      </c>
      <c r="I7255" s="484">
        <v>0</v>
      </c>
      <c r="J7255" s="485">
        <v>0</v>
      </c>
      <c r="K7255" s="160">
        <v>0</v>
      </c>
      <c r="L7255" s="295">
        <f>I7255+J7255+K7255</f>
        <v>0</v>
      </c>
      <c r="M7255" s="12" t="str">
        <f t="shared" si="1688"/>
        <v/>
      </c>
      <c r="N7255" s="13"/>
    </row>
    <row r="7256" spans="1:14" hidden="1">
      <c r="A7256" s="23">
        <v>175</v>
      </c>
      <c r="B7256" s="291"/>
      <c r="C7256" s="293">
        <v>2140</v>
      </c>
      <c r="D7256" s="300" t="s">
        <v>211</v>
      </c>
      <c r="E7256" s="295">
        <f>F7256+G7256+H7256</f>
        <v>0</v>
      </c>
      <c r="F7256" s="484">
        <v>0</v>
      </c>
      <c r="G7256" s="485">
        <v>0</v>
      </c>
      <c r="H7256" s="160">
        <v>0</v>
      </c>
      <c r="I7256" s="484">
        <v>0</v>
      </c>
      <c r="J7256" s="485">
        <v>0</v>
      </c>
      <c r="K7256" s="160">
        <v>0</v>
      </c>
      <c r="L7256" s="295">
        <f>I7256+J7256+K7256</f>
        <v>0</v>
      </c>
      <c r="M7256" s="12" t="str">
        <f t="shared" si="1688"/>
        <v/>
      </c>
      <c r="N7256" s="13"/>
    </row>
    <row r="7257" spans="1:14" hidden="1">
      <c r="A7257" s="23">
        <v>180</v>
      </c>
      <c r="B7257" s="292"/>
      <c r="C7257" s="285">
        <v>2190</v>
      </c>
      <c r="D7257" s="345" t="s">
        <v>212</v>
      </c>
      <c r="E7257" s="287">
        <f>F7257+G7257+H7257</f>
        <v>0</v>
      </c>
      <c r="F7257" s="173">
        <v>0</v>
      </c>
      <c r="G7257" s="174">
        <v>0</v>
      </c>
      <c r="H7257" s="1409">
        <v>0</v>
      </c>
      <c r="I7257" s="173">
        <v>0</v>
      </c>
      <c r="J7257" s="174">
        <v>0</v>
      </c>
      <c r="K7257" s="1409">
        <v>0</v>
      </c>
      <c r="L7257" s="287">
        <f>I7257+J7257+K7257</f>
        <v>0</v>
      </c>
      <c r="M7257" s="12" t="str">
        <f t="shared" si="1688"/>
        <v/>
      </c>
      <c r="N7257" s="13"/>
    </row>
    <row r="7258" spans="1:14" hidden="1">
      <c r="A7258" s="23">
        <v>185</v>
      </c>
      <c r="B7258" s="272">
        <v>2200</v>
      </c>
      <c r="C7258" s="1845" t="s">
        <v>213</v>
      </c>
      <c r="D7258" s="1846"/>
      <c r="E7258" s="310">
        <f t="shared" ref="E7258:L7258" si="1698">SUM(E7259:E7260)</f>
        <v>0</v>
      </c>
      <c r="F7258" s="274">
        <f t="shared" si="1698"/>
        <v>0</v>
      </c>
      <c r="G7258" s="275">
        <f t="shared" si="1698"/>
        <v>0</v>
      </c>
      <c r="H7258" s="276">
        <f>SUM(H7259:H7260)</f>
        <v>0</v>
      </c>
      <c r="I7258" s="274">
        <f t="shared" si="1698"/>
        <v>0</v>
      </c>
      <c r="J7258" s="275">
        <f t="shared" si="1698"/>
        <v>0</v>
      </c>
      <c r="K7258" s="276">
        <f t="shared" si="1698"/>
        <v>0</v>
      </c>
      <c r="L7258" s="310">
        <f t="shared" si="1698"/>
        <v>0</v>
      </c>
      <c r="M7258" s="12" t="str">
        <f t="shared" si="1688"/>
        <v/>
      </c>
      <c r="N7258" s="13"/>
    </row>
    <row r="7259" spans="1:14" hidden="1">
      <c r="A7259" s="23">
        <v>190</v>
      </c>
      <c r="B7259" s="292"/>
      <c r="C7259" s="279">
        <v>2221</v>
      </c>
      <c r="D7259" s="280" t="s">
        <v>299</v>
      </c>
      <c r="E7259" s="281">
        <f>F7259+G7259+H7259</f>
        <v>0</v>
      </c>
      <c r="F7259" s="152">
        <v>0</v>
      </c>
      <c r="G7259" s="153">
        <v>0</v>
      </c>
      <c r="H7259" s="1406">
        <v>0</v>
      </c>
      <c r="I7259" s="152">
        <v>0</v>
      </c>
      <c r="J7259" s="153">
        <v>0</v>
      </c>
      <c r="K7259" s="1406">
        <v>0</v>
      </c>
      <c r="L7259" s="281">
        <f>I7259+J7259+K7259</f>
        <v>0</v>
      </c>
      <c r="M7259" s="12" t="str">
        <f t="shared" si="1688"/>
        <v/>
      </c>
      <c r="N7259" s="13"/>
    </row>
    <row r="7260" spans="1:14" hidden="1">
      <c r="A7260" s="23">
        <v>200</v>
      </c>
      <c r="B7260" s="292"/>
      <c r="C7260" s="285">
        <v>2224</v>
      </c>
      <c r="D7260" s="286" t="s">
        <v>214</v>
      </c>
      <c r="E7260" s="287">
        <f>F7260+G7260+H7260</f>
        <v>0</v>
      </c>
      <c r="F7260" s="173">
        <v>0</v>
      </c>
      <c r="G7260" s="174">
        <v>0</v>
      </c>
      <c r="H7260" s="1409">
        <v>0</v>
      </c>
      <c r="I7260" s="173">
        <v>0</v>
      </c>
      <c r="J7260" s="174">
        <v>0</v>
      </c>
      <c r="K7260" s="1409">
        <v>0</v>
      </c>
      <c r="L7260" s="287">
        <f>I7260+J7260+K7260</f>
        <v>0</v>
      </c>
      <c r="M7260" s="12" t="str">
        <f t="shared" si="1688"/>
        <v/>
      </c>
      <c r="N7260" s="13"/>
    </row>
    <row r="7261" spans="1:14" hidden="1">
      <c r="A7261" s="23">
        <v>200</v>
      </c>
      <c r="B7261" s="272">
        <v>2500</v>
      </c>
      <c r="C7261" s="1845" t="s">
        <v>215</v>
      </c>
      <c r="D7261" s="1846"/>
      <c r="E7261" s="310">
        <f>F7261+G7261+H7261</f>
        <v>0</v>
      </c>
      <c r="F7261" s="1410"/>
      <c r="G7261" s="1411"/>
      <c r="H7261" s="1412"/>
      <c r="I7261" s="1410"/>
      <c r="J7261" s="1411"/>
      <c r="K7261" s="1412"/>
      <c r="L7261" s="310">
        <f>I7261+J7261+K7261</f>
        <v>0</v>
      </c>
      <c r="M7261" s="12" t="str">
        <f t="shared" si="1688"/>
        <v/>
      </c>
      <c r="N7261" s="13"/>
    </row>
    <row r="7262" spans="1:14" hidden="1">
      <c r="A7262" s="23">
        <v>205</v>
      </c>
      <c r="B7262" s="272">
        <v>2600</v>
      </c>
      <c r="C7262" s="1849" t="s">
        <v>216</v>
      </c>
      <c r="D7262" s="1850"/>
      <c r="E7262" s="310">
        <f>F7262+G7262+H7262</f>
        <v>0</v>
      </c>
      <c r="F7262" s="1410"/>
      <c r="G7262" s="1411"/>
      <c r="H7262" s="1412"/>
      <c r="I7262" s="1410"/>
      <c r="J7262" s="1411"/>
      <c r="K7262" s="1412"/>
      <c r="L7262" s="310">
        <f>I7262+J7262+K7262</f>
        <v>0</v>
      </c>
      <c r="M7262" s="12" t="str">
        <f t="shared" si="1688"/>
        <v/>
      </c>
      <c r="N7262" s="13"/>
    </row>
    <row r="7263" spans="1:14" hidden="1">
      <c r="A7263" s="23">
        <v>210</v>
      </c>
      <c r="B7263" s="272">
        <v>2700</v>
      </c>
      <c r="C7263" s="1849" t="s">
        <v>217</v>
      </c>
      <c r="D7263" s="1850"/>
      <c r="E7263" s="310">
        <f>F7263+G7263+H7263</f>
        <v>0</v>
      </c>
      <c r="F7263" s="1410"/>
      <c r="G7263" s="1411"/>
      <c r="H7263" s="1412"/>
      <c r="I7263" s="1410"/>
      <c r="J7263" s="1411"/>
      <c r="K7263" s="1412"/>
      <c r="L7263" s="310">
        <f>I7263+J7263+K7263</f>
        <v>0</v>
      </c>
      <c r="M7263" s="12" t="str">
        <f t="shared" si="1688"/>
        <v/>
      </c>
      <c r="N7263" s="13"/>
    </row>
    <row r="7264" spans="1:14" ht="36" hidden="1" customHeight="1">
      <c r="A7264" s="23">
        <v>215</v>
      </c>
      <c r="B7264" s="272">
        <v>2800</v>
      </c>
      <c r="C7264" s="1849" t="s">
        <v>1643</v>
      </c>
      <c r="D7264" s="1850"/>
      <c r="E7264" s="310">
        <f t="shared" ref="E7264:L7264" si="1699">SUM(E7265:E7267)</f>
        <v>0</v>
      </c>
      <c r="F7264" s="274">
        <f t="shared" si="1699"/>
        <v>0</v>
      </c>
      <c r="G7264" s="275">
        <f t="shared" si="1699"/>
        <v>0</v>
      </c>
      <c r="H7264" s="276">
        <f>SUM(H7265:H7267)</f>
        <v>0</v>
      </c>
      <c r="I7264" s="274">
        <f t="shared" si="1699"/>
        <v>0</v>
      </c>
      <c r="J7264" s="275">
        <f t="shared" si="1699"/>
        <v>0</v>
      </c>
      <c r="K7264" s="276">
        <f t="shared" si="1699"/>
        <v>0</v>
      </c>
      <c r="L7264" s="310">
        <f t="shared" si="1699"/>
        <v>0</v>
      </c>
      <c r="M7264" s="12" t="str">
        <f t="shared" si="1688"/>
        <v/>
      </c>
      <c r="N7264" s="13"/>
    </row>
    <row r="7265" spans="1:14" hidden="1">
      <c r="A7265" s="22">
        <v>220</v>
      </c>
      <c r="B7265" s="292"/>
      <c r="C7265" s="279">
        <v>2810</v>
      </c>
      <c r="D7265" s="340" t="s">
        <v>2078</v>
      </c>
      <c r="E7265" s="281">
        <f>F7265+G7265+H7265</f>
        <v>0</v>
      </c>
      <c r="F7265" s="152"/>
      <c r="G7265" s="153"/>
      <c r="H7265" s="1406"/>
      <c r="I7265" s="152"/>
      <c r="J7265" s="153"/>
      <c r="K7265" s="1406"/>
      <c r="L7265" s="281">
        <f>I7265+J7265+K7265</f>
        <v>0</v>
      </c>
      <c r="M7265" s="12" t="str">
        <f t="shared" si="1688"/>
        <v/>
      </c>
      <c r="N7265" s="13"/>
    </row>
    <row r="7266" spans="1:14" hidden="1">
      <c r="A7266" s="23">
        <v>225</v>
      </c>
      <c r="B7266" s="341"/>
      <c r="C7266" s="293">
        <v>2820</v>
      </c>
      <c r="D7266" s="342" t="s">
        <v>2079</v>
      </c>
      <c r="E7266" s="295">
        <f>F7266+G7266+H7266</f>
        <v>0</v>
      </c>
      <c r="F7266" s="158"/>
      <c r="G7266" s="159"/>
      <c r="H7266" s="1408"/>
      <c r="I7266" s="158"/>
      <c r="J7266" s="159"/>
      <c r="K7266" s="1408"/>
      <c r="L7266" s="295">
        <f>I7266+J7266+K7266</f>
        <v>0</v>
      </c>
      <c r="M7266" s="12" t="str">
        <f t="shared" si="1688"/>
        <v/>
      </c>
      <c r="N7266" s="13"/>
    </row>
    <row r="7267" spans="1:14" ht="31.5" hidden="1">
      <c r="A7267" s="23">
        <v>230</v>
      </c>
      <c r="B7267" s="292"/>
      <c r="C7267" s="285">
        <v>2890</v>
      </c>
      <c r="D7267" s="343" t="s">
        <v>2080</v>
      </c>
      <c r="E7267" s="287">
        <f>F7267+G7267+H7267</f>
        <v>0</v>
      </c>
      <c r="F7267" s="173"/>
      <c r="G7267" s="174"/>
      <c r="H7267" s="1409"/>
      <c r="I7267" s="173"/>
      <c r="J7267" s="174"/>
      <c r="K7267" s="1409"/>
      <c r="L7267" s="287">
        <f>I7267+J7267+K7267</f>
        <v>0</v>
      </c>
      <c r="M7267" s="12" t="str">
        <f t="shared" si="1688"/>
        <v/>
      </c>
      <c r="N7267" s="13"/>
    </row>
    <row r="7268" spans="1:14" hidden="1">
      <c r="A7268" s="23">
        <v>245</v>
      </c>
      <c r="B7268" s="272">
        <v>2900</v>
      </c>
      <c r="C7268" s="1845" t="s">
        <v>218</v>
      </c>
      <c r="D7268" s="1846"/>
      <c r="E7268" s="310">
        <f>SUM(E7269:E7276)</f>
        <v>0</v>
      </c>
      <c r="F7268" s="274">
        <f>SUM(F7269:F7276)</f>
        <v>0</v>
      </c>
      <c r="G7268" s="274">
        <f t="shared" ref="G7268:L7268" si="1700">SUM(G7269:G7276)</f>
        <v>0</v>
      </c>
      <c r="H7268" s="274">
        <f t="shared" si="1700"/>
        <v>0</v>
      </c>
      <c r="I7268" s="274">
        <f t="shared" si="1700"/>
        <v>0</v>
      </c>
      <c r="J7268" s="274">
        <f t="shared" si="1700"/>
        <v>0</v>
      </c>
      <c r="K7268" s="274">
        <f t="shared" si="1700"/>
        <v>0</v>
      </c>
      <c r="L7268" s="274">
        <f t="shared" si="1700"/>
        <v>0</v>
      </c>
      <c r="M7268" s="12" t="str">
        <f t="shared" si="1688"/>
        <v/>
      </c>
      <c r="N7268" s="13"/>
    </row>
    <row r="7269" spans="1:14" hidden="1">
      <c r="A7269" s="22">
        <v>220</v>
      </c>
      <c r="B7269" s="346"/>
      <c r="C7269" s="279">
        <v>2910</v>
      </c>
      <c r="D7269" s="347" t="s">
        <v>1935</v>
      </c>
      <c r="E7269" s="281">
        <f>F7269+G7269+H7269</f>
        <v>0</v>
      </c>
      <c r="F7269" s="152">
        <v>0</v>
      </c>
      <c r="G7269" s="153"/>
      <c r="H7269" s="1406"/>
      <c r="I7269" s="152">
        <v>0</v>
      </c>
      <c r="J7269" s="153"/>
      <c r="K7269" s="1406"/>
      <c r="L7269" s="281">
        <f>I7269+J7269+K7269</f>
        <v>0</v>
      </c>
      <c r="M7269" s="12" t="str">
        <f t="shared" si="1688"/>
        <v/>
      </c>
      <c r="N7269" s="13"/>
    </row>
    <row r="7270" spans="1:14" hidden="1">
      <c r="A7270" s="23">
        <v>225</v>
      </c>
      <c r="B7270" s="346"/>
      <c r="C7270" s="279">
        <v>2920</v>
      </c>
      <c r="D7270" s="347" t="s">
        <v>219</v>
      </c>
      <c r="E7270" s="281">
        <f t="shared" ref="E7270:E7276" si="1701">F7270+G7270+H7270</f>
        <v>0</v>
      </c>
      <c r="F7270" s="152"/>
      <c r="G7270" s="153"/>
      <c r="H7270" s="1406"/>
      <c r="I7270" s="152"/>
      <c r="J7270" s="153"/>
      <c r="K7270" s="1406"/>
      <c r="L7270" s="281">
        <f t="shared" ref="L7270:L7276" si="1702">I7270+J7270+K7270</f>
        <v>0</v>
      </c>
      <c r="M7270" s="12" t="str">
        <f t="shared" si="1688"/>
        <v/>
      </c>
      <c r="N7270" s="13"/>
    </row>
    <row r="7271" spans="1:14" ht="31.5" hidden="1">
      <c r="A7271" s="23">
        <v>230</v>
      </c>
      <c r="B7271" s="346"/>
      <c r="C7271" s="324">
        <v>2969</v>
      </c>
      <c r="D7271" s="348" t="s">
        <v>220</v>
      </c>
      <c r="E7271" s="326">
        <f t="shared" si="1701"/>
        <v>0</v>
      </c>
      <c r="F7271" s="445"/>
      <c r="G7271" s="446"/>
      <c r="H7271" s="1413"/>
      <c r="I7271" s="445"/>
      <c r="J7271" s="446"/>
      <c r="K7271" s="1413"/>
      <c r="L7271" s="326">
        <f t="shared" si="1702"/>
        <v>0</v>
      </c>
      <c r="M7271" s="12" t="str">
        <f t="shared" si="1688"/>
        <v/>
      </c>
      <c r="N7271" s="13"/>
    </row>
    <row r="7272" spans="1:14" ht="31.5" hidden="1">
      <c r="A7272" s="23">
        <v>235</v>
      </c>
      <c r="B7272" s="346"/>
      <c r="C7272" s="349">
        <v>2970</v>
      </c>
      <c r="D7272" s="350" t="s">
        <v>221</v>
      </c>
      <c r="E7272" s="351">
        <f t="shared" si="1701"/>
        <v>0</v>
      </c>
      <c r="F7272" s="624"/>
      <c r="G7272" s="625"/>
      <c r="H7272" s="1414"/>
      <c r="I7272" s="624"/>
      <c r="J7272" s="625"/>
      <c r="K7272" s="1414"/>
      <c r="L7272" s="351">
        <f t="shared" si="1702"/>
        <v>0</v>
      </c>
      <c r="M7272" s="12" t="str">
        <f t="shared" si="1688"/>
        <v/>
      </c>
      <c r="N7272" s="13"/>
    </row>
    <row r="7273" spans="1:14" hidden="1">
      <c r="A7273" s="23">
        <v>240</v>
      </c>
      <c r="B7273" s="346"/>
      <c r="C7273" s="333">
        <v>2989</v>
      </c>
      <c r="D7273" s="355" t="s">
        <v>222</v>
      </c>
      <c r="E7273" s="335">
        <f t="shared" si="1701"/>
        <v>0</v>
      </c>
      <c r="F7273" s="589"/>
      <c r="G7273" s="590"/>
      <c r="H7273" s="1415"/>
      <c r="I7273" s="589"/>
      <c r="J7273" s="590"/>
      <c r="K7273" s="1415"/>
      <c r="L7273" s="335">
        <f t="shared" si="1702"/>
        <v>0</v>
      </c>
      <c r="M7273" s="12" t="str">
        <f t="shared" si="1688"/>
        <v/>
      </c>
      <c r="N7273" s="13"/>
    </row>
    <row r="7274" spans="1:14" hidden="1">
      <c r="A7274" s="23">
        <v>245</v>
      </c>
      <c r="B7274" s="292"/>
      <c r="C7274" s="318">
        <v>2990</v>
      </c>
      <c r="D7274" s="356" t="s">
        <v>1954</v>
      </c>
      <c r="E7274" s="320">
        <f>F7274+G7274+H7274</f>
        <v>0</v>
      </c>
      <c r="F7274" s="450"/>
      <c r="G7274" s="451"/>
      <c r="H7274" s="1416"/>
      <c r="I7274" s="450"/>
      <c r="J7274" s="451"/>
      <c r="K7274" s="1416"/>
      <c r="L7274" s="320">
        <f>I7274+J7274+K7274</f>
        <v>0</v>
      </c>
      <c r="M7274" s="12" t="str">
        <f t="shared" si="1688"/>
        <v/>
      </c>
      <c r="N7274" s="13"/>
    </row>
    <row r="7275" spans="1:14" hidden="1">
      <c r="A7275" s="22">
        <v>250</v>
      </c>
      <c r="B7275" s="292"/>
      <c r="C7275" s="318">
        <v>2991</v>
      </c>
      <c r="D7275" s="356" t="s">
        <v>223</v>
      </c>
      <c r="E7275" s="320">
        <f t="shared" si="1701"/>
        <v>0</v>
      </c>
      <c r="F7275" s="450"/>
      <c r="G7275" s="451"/>
      <c r="H7275" s="1416"/>
      <c r="I7275" s="450"/>
      <c r="J7275" s="451"/>
      <c r="K7275" s="1416"/>
      <c r="L7275" s="320">
        <f t="shared" si="1702"/>
        <v>0</v>
      </c>
      <c r="M7275" s="12" t="str">
        <f t="shared" si="1688"/>
        <v/>
      </c>
      <c r="N7275" s="13"/>
    </row>
    <row r="7276" spans="1:14" hidden="1">
      <c r="A7276" s="23">
        <v>255</v>
      </c>
      <c r="B7276" s="292"/>
      <c r="C7276" s="285">
        <v>2992</v>
      </c>
      <c r="D7276" s="357" t="s">
        <v>224</v>
      </c>
      <c r="E7276" s="287">
        <f t="shared" si="1701"/>
        <v>0</v>
      </c>
      <c r="F7276" s="173"/>
      <c r="G7276" s="174"/>
      <c r="H7276" s="1409"/>
      <c r="I7276" s="173"/>
      <c r="J7276" s="174"/>
      <c r="K7276" s="1409"/>
      <c r="L7276" s="287">
        <f t="shared" si="1702"/>
        <v>0</v>
      </c>
      <c r="M7276" s="12" t="str">
        <f t="shared" si="1688"/>
        <v/>
      </c>
      <c r="N7276" s="13"/>
    </row>
    <row r="7277" spans="1:14" hidden="1">
      <c r="A7277" s="23">
        <v>265</v>
      </c>
      <c r="B7277" s="272">
        <v>3300</v>
      </c>
      <c r="C7277" s="358" t="s">
        <v>1985</v>
      </c>
      <c r="D7277" s="1759"/>
      <c r="E7277" s="310">
        <f t="shared" ref="E7277:L7277" si="1703">SUM(E7278:E7282)</f>
        <v>0</v>
      </c>
      <c r="F7277" s="274">
        <f t="shared" si="1703"/>
        <v>0</v>
      </c>
      <c r="G7277" s="275">
        <f t="shared" si="1703"/>
        <v>0</v>
      </c>
      <c r="H7277" s="276">
        <f t="shared" si="1703"/>
        <v>0</v>
      </c>
      <c r="I7277" s="274">
        <f t="shared" si="1703"/>
        <v>0</v>
      </c>
      <c r="J7277" s="275">
        <f t="shared" si="1703"/>
        <v>0</v>
      </c>
      <c r="K7277" s="276">
        <f t="shared" si="1703"/>
        <v>0</v>
      </c>
      <c r="L7277" s="310">
        <f t="shared" si="1703"/>
        <v>0</v>
      </c>
      <c r="M7277" s="12" t="str">
        <f t="shared" ref="M7277:M7330" si="1704">(IF($E7277&lt;&gt;0,$M$2,IF($L7277&lt;&gt;0,$M$2,"")))</f>
        <v/>
      </c>
      <c r="N7277" s="13"/>
    </row>
    <row r="7278" spans="1:14" hidden="1">
      <c r="A7278" s="22">
        <v>270</v>
      </c>
      <c r="B7278" s="291"/>
      <c r="C7278" s="279">
        <v>3301</v>
      </c>
      <c r="D7278" s="359" t="s">
        <v>225</v>
      </c>
      <c r="E7278" s="281">
        <f t="shared" ref="E7278:E7285" si="1705">F7278+G7278+H7278</f>
        <v>0</v>
      </c>
      <c r="F7278" s="482">
        <v>0</v>
      </c>
      <c r="G7278" s="483">
        <v>0</v>
      </c>
      <c r="H7278" s="154">
        <v>0</v>
      </c>
      <c r="I7278" s="482">
        <v>0</v>
      </c>
      <c r="J7278" s="483">
        <v>0</v>
      </c>
      <c r="K7278" s="154">
        <v>0</v>
      </c>
      <c r="L7278" s="281">
        <f t="shared" ref="L7278:L7285" si="1706">I7278+J7278+K7278</f>
        <v>0</v>
      </c>
      <c r="M7278" s="12" t="str">
        <f t="shared" si="1704"/>
        <v/>
      </c>
      <c r="N7278" s="13"/>
    </row>
    <row r="7279" spans="1:14" hidden="1">
      <c r="A7279" s="22">
        <v>290</v>
      </c>
      <c r="B7279" s="291"/>
      <c r="C7279" s="293">
        <v>3302</v>
      </c>
      <c r="D7279" s="360" t="s">
        <v>701</v>
      </c>
      <c r="E7279" s="295">
        <f t="shared" si="1705"/>
        <v>0</v>
      </c>
      <c r="F7279" s="484">
        <v>0</v>
      </c>
      <c r="G7279" s="485">
        <v>0</v>
      </c>
      <c r="H7279" s="160">
        <v>0</v>
      </c>
      <c r="I7279" s="484">
        <v>0</v>
      </c>
      <c r="J7279" s="485">
        <v>0</v>
      </c>
      <c r="K7279" s="160">
        <v>0</v>
      </c>
      <c r="L7279" s="295">
        <f t="shared" si="1706"/>
        <v>0</v>
      </c>
      <c r="M7279" s="12" t="str">
        <f t="shared" si="1704"/>
        <v/>
      </c>
      <c r="N7279" s="13"/>
    </row>
    <row r="7280" spans="1:14" hidden="1">
      <c r="A7280" s="39">
        <v>320</v>
      </c>
      <c r="B7280" s="291"/>
      <c r="C7280" s="293">
        <v>3304</v>
      </c>
      <c r="D7280" s="360" t="s">
        <v>226</v>
      </c>
      <c r="E7280" s="295">
        <f t="shared" si="1705"/>
        <v>0</v>
      </c>
      <c r="F7280" s="484">
        <v>0</v>
      </c>
      <c r="G7280" s="485">
        <v>0</v>
      </c>
      <c r="H7280" s="160">
        <v>0</v>
      </c>
      <c r="I7280" s="484">
        <v>0</v>
      </c>
      <c r="J7280" s="485">
        <v>0</v>
      </c>
      <c r="K7280" s="160">
        <v>0</v>
      </c>
      <c r="L7280" s="295">
        <f t="shared" si="1706"/>
        <v>0</v>
      </c>
      <c r="M7280" s="12" t="str">
        <f t="shared" si="1704"/>
        <v/>
      </c>
      <c r="N7280" s="13"/>
    </row>
    <row r="7281" spans="1:14" ht="47.25" hidden="1">
      <c r="A7281" s="22">
        <v>330</v>
      </c>
      <c r="B7281" s="291"/>
      <c r="C7281" s="285">
        <v>3306</v>
      </c>
      <c r="D7281" s="361" t="s">
        <v>2081</v>
      </c>
      <c r="E7281" s="295">
        <f t="shared" si="1705"/>
        <v>0</v>
      </c>
      <c r="F7281" s="484">
        <v>0</v>
      </c>
      <c r="G7281" s="485">
        <v>0</v>
      </c>
      <c r="H7281" s="160">
        <v>0</v>
      </c>
      <c r="I7281" s="484">
        <v>0</v>
      </c>
      <c r="J7281" s="485">
        <v>0</v>
      </c>
      <c r="K7281" s="160">
        <v>0</v>
      </c>
      <c r="L7281" s="295">
        <f t="shared" si="1706"/>
        <v>0</v>
      </c>
      <c r="M7281" s="12" t="str">
        <f t="shared" si="1704"/>
        <v/>
      </c>
      <c r="N7281" s="13"/>
    </row>
    <row r="7282" spans="1:14" hidden="1">
      <c r="A7282" s="23">
        <v>225</v>
      </c>
      <c r="B7282" s="291"/>
      <c r="C7282" s="285">
        <v>3307</v>
      </c>
      <c r="D7282" s="361" t="s">
        <v>1996</v>
      </c>
      <c r="E7282" s="287">
        <f t="shared" si="1705"/>
        <v>0</v>
      </c>
      <c r="F7282" s="486">
        <v>0</v>
      </c>
      <c r="G7282" s="487">
        <v>0</v>
      </c>
      <c r="H7282" s="175">
        <v>0</v>
      </c>
      <c r="I7282" s="486">
        <v>0</v>
      </c>
      <c r="J7282" s="487">
        <v>0</v>
      </c>
      <c r="K7282" s="175">
        <v>0</v>
      </c>
      <c r="L7282" s="287">
        <f t="shared" si="1706"/>
        <v>0</v>
      </c>
      <c r="M7282" s="12" t="str">
        <f t="shared" si="1704"/>
        <v/>
      </c>
      <c r="N7282" s="13"/>
    </row>
    <row r="7283" spans="1:14" hidden="1">
      <c r="A7283" s="23">
        <v>230</v>
      </c>
      <c r="B7283" s="272">
        <v>3900</v>
      </c>
      <c r="C7283" s="1845" t="s">
        <v>227</v>
      </c>
      <c r="D7283" s="1846"/>
      <c r="E7283" s="310">
        <f t="shared" si="1705"/>
        <v>0</v>
      </c>
      <c r="F7283" s="1458">
        <v>0</v>
      </c>
      <c r="G7283" s="1459">
        <v>0</v>
      </c>
      <c r="H7283" s="1460">
        <v>0</v>
      </c>
      <c r="I7283" s="1458">
        <v>0</v>
      </c>
      <c r="J7283" s="1459">
        <v>0</v>
      </c>
      <c r="K7283" s="1460">
        <v>0</v>
      </c>
      <c r="L7283" s="310">
        <f t="shared" si="1706"/>
        <v>0</v>
      </c>
      <c r="M7283" s="12" t="str">
        <f t="shared" si="1704"/>
        <v/>
      </c>
      <c r="N7283" s="13"/>
    </row>
    <row r="7284" spans="1:14" hidden="1">
      <c r="A7284" s="23">
        <v>245</v>
      </c>
      <c r="B7284" s="272">
        <v>4000</v>
      </c>
      <c r="C7284" s="1845" t="s">
        <v>228</v>
      </c>
      <c r="D7284" s="1846"/>
      <c r="E7284" s="310">
        <f t="shared" si="1705"/>
        <v>0</v>
      </c>
      <c r="F7284" s="1410">
        <v>0</v>
      </c>
      <c r="G7284" s="1411">
        <v>0</v>
      </c>
      <c r="H7284" s="1412">
        <v>0</v>
      </c>
      <c r="I7284" s="1410">
        <v>0</v>
      </c>
      <c r="J7284" s="1411">
        <v>0</v>
      </c>
      <c r="K7284" s="1412">
        <v>0</v>
      </c>
      <c r="L7284" s="310">
        <f t="shared" si="1706"/>
        <v>0</v>
      </c>
      <c r="M7284" s="12" t="str">
        <f t="shared" si="1704"/>
        <v/>
      </c>
      <c r="N7284" s="13"/>
    </row>
    <row r="7285" spans="1:14" hidden="1">
      <c r="A7285" s="22">
        <v>350</v>
      </c>
      <c r="B7285" s="272">
        <v>4100</v>
      </c>
      <c r="C7285" s="1845" t="s">
        <v>229</v>
      </c>
      <c r="D7285" s="1846"/>
      <c r="E7285" s="310">
        <f t="shared" si="1705"/>
        <v>0</v>
      </c>
      <c r="F7285" s="1459">
        <v>0</v>
      </c>
      <c r="G7285" s="1459">
        <v>0</v>
      </c>
      <c r="H7285" s="1460">
        <v>0</v>
      </c>
      <c r="I7285" s="1606">
        <v>0</v>
      </c>
      <c r="J7285" s="1459">
        <v>0</v>
      </c>
      <c r="K7285" s="1459">
        <v>0</v>
      </c>
      <c r="L7285" s="310">
        <f t="shared" si="1706"/>
        <v>0</v>
      </c>
      <c r="M7285" s="12" t="str">
        <f t="shared" si="1704"/>
        <v/>
      </c>
      <c r="N7285" s="13"/>
    </row>
    <row r="7286" spans="1:14" hidden="1">
      <c r="A7286" s="23">
        <v>355</v>
      </c>
      <c r="B7286" s="272">
        <v>4200</v>
      </c>
      <c r="C7286" s="1845" t="s">
        <v>230</v>
      </c>
      <c r="D7286" s="1846"/>
      <c r="E7286" s="310">
        <f t="shared" ref="E7286:L7286" si="1707">SUM(E7287:E7292)</f>
        <v>0</v>
      </c>
      <c r="F7286" s="274">
        <f t="shared" si="1707"/>
        <v>0</v>
      </c>
      <c r="G7286" s="275">
        <f t="shared" si="1707"/>
        <v>0</v>
      </c>
      <c r="H7286" s="276">
        <f>SUM(H7287:H7292)</f>
        <v>0</v>
      </c>
      <c r="I7286" s="274">
        <f t="shared" si="1707"/>
        <v>0</v>
      </c>
      <c r="J7286" s="275">
        <f t="shared" si="1707"/>
        <v>0</v>
      </c>
      <c r="K7286" s="276">
        <f t="shared" si="1707"/>
        <v>0</v>
      </c>
      <c r="L7286" s="310">
        <f t="shared" si="1707"/>
        <v>0</v>
      </c>
      <c r="M7286" s="12" t="str">
        <f t="shared" si="1704"/>
        <v/>
      </c>
      <c r="N7286" s="13"/>
    </row>
    <row r="7287" spans="1:14" hidden="1">
      <c r="A7287" s="23">
        <v>355</v>
      </c>
      <c r="B7287" s="362"/>
      <c r="C7287" s="279">
        <v>4201</v>
      </c>
      <c r="D7287" s="280" t="s">
        <v>231</v>
      </c>
      <c r="E7287" s="281">
        <f t="shared" ref="E7287:E7292" si="1708">F7287+G7287+H7287</f>
        <v>0</v>
      </c>
      <c r="F7287" s="152"/>
      <c r="G7287" s="153"/>
      <c r="H7287" s="1406"/>
      <c r="I7287" s="152"/>
      <c r="J7287" s="153"/>
      <c r="K7287" s="1406"/>
      <c r="L7287" s="281">
        <f t="shared" ref="L7287:L7292" si="1709">I7287+J7287+K7287</f>
        <v>0</v>
      </c>
      <c r="M7287" s="12" t="str">
        <f t="shared" si="1704"/>
        <v/>
      </c>
      <c r="N7287" s="13"/>
    </row>
    <row r="7288" spans="1:14" hidden="1">
      <c r="A7288" s="23">
        <v>375</v>
      </c>
      <c r="B7288" s="362"/>
      <c r="C7288" s="293">
        <v>4202</v>
      </c>
      <c r="D7288" s="363" t="s">
        <v>232</v>
      </c>
      <c r="E7288" s="295">
        <f t="shared" si="1708"/>
        <v>0</v>
      </c>
      <c r="F7288" s="158"/>
      <c r="G7288" s="159"/>
      <c r="H7288" s="1408"/>
      <c r="I7288" s="158"/>
      <c r="J7288" s="159"/>
      <c r="K7288" s="1408"/>
      <c r="L7288" s="295">
        <f t="shared" si="1709"/>
        <v>0</v>
      </c>
      <c r="M7288" s="12" t="str">
        <f t="shared" si="1704"/>
        <v/>
      </c>
      <c r="N7288" s="13"/>
    </row>
    <row r="7289" spans="1:14" hidden="1">
      <c r="A7289" s="23">
        <v>380</v>
      </c>
      <c r="B7289" s="362"/>
      <c r="C7289" s="293">
        <v>4214</v>
      </c>
      <c r="D7289" s="363" t="s">
        <v>233</v>
      </c>
      <c r="E7289" s="295">
        <f t="shared" si="1708"/>
        <v>0</v>
      </c>
      <c r="F7289" s="158">
        <v>0</v>
      </c>
      <c r="G7289" s="159">
        <v>0</v>
      </c>
      <c r="H7289" s="1408">
        <v>0</v>
      </c>
      <c r="I7289" s="158">
        <v>0</v>
      </c>
      <c r="J7289" s="159">
        <v>0</v>
      </c>
      <c r="K7289" s="1408">
        <v>0</v>
      </c>
      <c r="L7289" s="295">
        <f t="shared" si="1709"/>
        <v>0</v>
      </c>
      <c r="M7289" s="12" t="str">
        <f t="shared" si="1704"/>
        <v/>
      </c>
      <c r="N7289" s="13"/>
    </row>
    <row r="7290" spans="1:14" hidden="1">
      <c r="A7290" s="23">
        <v>385</v>
      </c>
      <c r="B7290" s="362"/>
      <c r="C7290" s="293">
        <v>4217</v>
      </c>
      <c r="D7290" s="363" t="s">
        <v>234</v>
      </c>
      <c r="E7290" s="295">
        <f t="shared" si="1708"/>
        <v>0</v>
      </c>
      <c r="F7290" s="158"/>
      <c r="G7290" s="159"/>
      <c r="H7290" s="1408"/>
      <c r="I7290" s="158"/>
      <c r="J7290" s="159"/>
      <c r="K7290" s="1408"/>
      <c r="L7290" s="295">
        <f t="shared" si="1709"/>
        <v>0</v>
      </c>
      <c r="M7290" s="12" t="str">
        <f t="shared" si="1704"/>
        <v/>
      </c>
      <c r="N7290" s="13"/>
    </row>
    <row r="7291" spans="1:14" hidden="1">
      <c r="A7291" s="23">
        <v>390</v>
      </c>
      <c r="B7291" s="362"/>
      <c r="C7291" s="293">
        <v>4218</v>
      </c>
      <c r="D7291" s="294" t="s">
        <v>235</v>
      </c>
      <c r="E7291" s="295">
        <f t="shared" si="1708"/>
        <v>0</v>
      </c>
      <c r="F7291" s="158"/>
      <c r="G7291" s="159"/>
      <c r="H7291" s="1408"/>
      <c r="I7291" s="158"/>
      <c r="J7291" s="159"/>
      <c r="K7291" s="1408"/>
      <c r="L7291" s="295">
        <f t="shared" si="1709"/>
        <v>0</v>
      </c>
      <c r="M7291" s="12" t="str">
        <f t="shared" si="1704"/>
        <v/>
      </c>
      <c r="N7291" s="13"/>
    </row>
    <row r="7292" spans="1:14" hidden="1">
      <c r="A7292" s="23">
        <v>390</v>
      </c>
      <c r="B7292" s="362"/>
      <c r="C7292" s="285">
        <v>4219</v>
      </c>
      <c r="D7292" s="343" t="s">
        <v>236</v>
      </c>
      <c r="E7292" s="287">
        <f t="shared" si="1708"/>
        <v>0</v>
      </c>
      <c r="F7292" s="173">
        <v>0</v>
      </c>
      <c r="G7292" s="174">
        <v>0</v>
      </c>
      <c r="H7292" s="1409">
        <v>0</v>
      </c>
      <c r="I7292" s="173">
        <v>0</v>
      </c>
      <c r="J7292" s="174">
        <v>0</v>
      </c>
      <c r="K7292" s="1409">
        <v>0</v>
      </c>
      <c r="L7292" s="287">
        <f t="shared" si="1709"/>
        <v>0</v>
      </c>
      <c r="M7292" s="12" t="str">
        <f t="shared" si="1704"/>
        <v/>
      </c>
      <c r="N7292" s="13"/>
    </row>
    <row r="7293" spans="1:14" hidden="1">
      <c r="A7293" s="23">
        <v>395</v>
      </c>
      <c r="B7293" s="272">
        <v>4300</v>
      </c>
      <c r="C7293" s="1845" t="s">
        <v>1644</v>
      </c>
      <c r="D7293" s="1846"/>
      <c r="E7293" s="310">
        <f t="shared" ref="E7293:L7293" si="1710">SUM(E7294:E7296)</f>
        <v>0</v>
      </c>
      <c r="F7293" s="274">
        <f t="shared" si="1710"/>
        <v>0</v>
      </c>
      <c r="G7293" s="275">
        <f t="shared" si="1710"/>
        <v>0</v>
      </c>
      <c r="H7293" s="276">
        <f>SUM(H7294:H7296)</f>
        <v>0</v>
      </c>
      <c r="I7293" s="274">
        <f t="shared" si="1710"/>
        <v>0</v>
      </c>
      <c r="J7293" s="275">
        <f t="shared" si="1710"/>
        <v>0</v>
      </c>
      <c r="K7293" s="276">
        <f t="shared" si="1710"/>
        <v>0</v>
      </c>
      <c r="L7293" s="310">
        <f t="shared" si="1710"/>
        <v>0</v>
      </c>
      <c r="M7293" s="12" t="str">
        <f t="shared" si="1704"/>
        <v/>
      </c>
      <c r="N7293" s="13"/>
    </row>
    <row r="7294" spans="1:14" hidden="1">
      <c r="A7294" s="18">
        <v>397</v>
      </c>
      <c r="B7294" s="362"/>
      <c r="C7294" s="279">
        <v>4301</v>
      </c>
      <c r="D7294" s="311" t="s">
        <v>237</v>
      </c>
      <c r="E7294" s="281">
        <f t="shared" ref="E7294:E7299" si="1711">F7294+G7294+H7294</f>
        <v>0</v>
      </c>
      <c r="F7294" s="152">
        <v>0</v>
      </c>
      <c r="G7294" s="153">
        <v>0</v>
      </c>
      <c r="H7294" s="1406">
        <v>0</v>
      </c>
      <c r="I7294" s="152">
        <v>0</v>
      </c>
      <c r="J7294" s="153">
        <v>0</v>
      </c>
      <c r="K7294" s="1406">
        <v>0</v>
      </c>
      <c r="L7294" s="281">
        <f t="shared" ref="L7294:L7299" si="1712">I7294+J7294+K7294</f>
        <v>0</v>
      </c>
      <c r="M7294" s="12" t="str">
        <f t="shared" si="1704"/>
        <v/>
      </c>
      <c r="N7294" s="13"/>
    </row>
    <row r="7295" spans="1:14" hidden="1">
      <c r="A7295" s="14">
        <v>398</v>
      </c>
      <c r="B7295" s="362"/>
      <c r="C7295" s="293">
        <v>4302</v>
      </c>
      <c r="D7295" s="363" t="s">
        <v>238</v>
      </c>
      <c r="E7295" s="295">
        <f t="shared" si="1711"/>
        <v>0</v>
      </c>
      <c r="F7295" s="158"/>
      <c r="G7295" s="159"/>
      <c r="H7295" s="1408"/>
      <c r="I7295" s="158"/>
      <c r="J7295" s="159"/>
      <c r="K7295" s="1408"/>
      <c r="L7295" s="295">
        <f t="shared" si="1712"/>
        <v>0</v>
      </c>
      <c r="M7295" s="12" t="str">
        <f t="shared" si="1704"/>
        <v/>
      </c>
      <c r="N7295" s="13"/>
    </row>
    <row r="7296" spans="1:14" hidden="1">
      <c r="A7296" s="14">
        <v>399</v>
      </c>
      <c r="B7296" s="362"/>
      <c r="C7296" s="285">
        <v>4309</v>
      </c>
      <c r="D7296" s="301" t="s">
        <v>239</v>
      </c>
      <c r="E7296" s="287">
        <f t="shared" si="1711"/>
        <v>0</v>
      </c>
      <c r="F7296" s="173"/>
      <c r="G7296" s="174"/>
      <c r="H7296" s="1409"/>
      <c r="I7296" s="173"/>
      <c r="J7296" s="174"/>
      <c r="K7296" s="1409"/>
      <c r="L7296" s="287">
        <f t="shared" si="1712"/>
        <v>0</v>
      </c>
      <c r="M7296" s="12" t="str">
        <f t="shared" si="1704"/>
        <v/>
      </c>
      <c r="N7296" s="13"/>
    </row>
    <row r="7297" spans="1:14" hidden="1">
      <c r="A7297" s="14">
        <v>400</v>
      </c>
      <c r="B7297" s="272">
        <v>4400</v>
      </c>
      <c r="C7297" s="1845" t="s">
        <v>1641</v>
      </c>
      <c r="D7297" s="1846"/>
      <c r="E7297" s="310">
        <f t="shared" si="1711"/>
        <v>0</v>
      </c>
      <c r="F7297" s="1410">
        <v>0</v>
      </c>
      <c r="G7297" s="1411">
        <v>0</v>
      </c>
      <c r="H7297" s="1412">
        <v>0</v>
      </c>
      <c r="I7297" s="1410">
        <v>0</v>
      </c>
      <c r="J7297" s="1411">
        <v>0</v>
      </c>
      <c r="K7297" s="1412">
        <v>0</v>
      </c>
      <c r="L7297" s="310">
        <f t="shared" si="1712"/>
        <v>0</v>
      </c>
      <c r="M7297" s="12" t="str">
        <f t="shared" si="1704"/>
        <v/>
      </c>
      <c r="N7297" s="13"/>
    </row>
    <row r="7298" spans="1:14" hidden="1">
      <c r="A7298" s="14">
        <v>401</v>
      </c>
      <c r="B7298" s="272">
        <v>4500</v>
      </c>
      <c r="C7298" s="1845" t="s">
        <v>1642</v>
      </c>
      <c r="D7298" s="1846"/>
      <c r="E7298" s="310">
        <f t="shared" si="1711"/>
        <v>0</v>
      </c>
      <c r="F7298" s="1410">
        <v>0</v>
      </c>
      <c r="G7298" s="1411">
        <v>0</v>
      </c>
      <c r="H7298" s="1412">
        <v>0</v>
      </c>
      <c r="I7298" s="1410">
        <v>0</v>
      </c>
      <c r="J7298" s="1411">
        <v>0</v>
      </c>
      <c r="K7298" s="1412">
        <v>0</v>
      </c>
      <c r="L7298" s="310">
        <f t="shared" si="1712"/>
        <v>0</v>
      </c>
      <c r="M7298" s="12" t="str">
        <f t="shared" si="1704"/>
        <v/>
      </c>
      <c r="N7298" s="13"/>
    </row>
    <row r="7299" spans="1:14" hidden="1">
      <c r="A7299" s="40">
        <v>404</v>
      </c>
      <c r="B7299" s="272">
        <v>4600</v>
      </c>
      <c r="C7299" s="1849" t="s">
        <v>240</v>
      </c>
      <c r="D7299" s="1850"/>
      <c r="E7299" s="310">
        <f t="shared" si="1711"/>
        <v>0</v>
      </c>
      <c r="F7299" s="1410">
        <v>0</v>
      </c>
      <c r="G7299" s="1411">
        <v>0</v>
      </c>
      <c r="H7299" s="1412">
        <v>0</v>
      </c>
      <c r="I7299" s="1410">
        <v>0</v>
      </c>
      <c r="J7299" s="1411">
        <v>0</v>
      </c>
      <c r="K7299" s="1412">
        <v>0</v>
      </c>
      <c r="L7299" s="310">
        <f t="shared" si="1712"/>
        <v>0</v>
      </c>
      <c r="M7299" s="12" t="str">
        <f t="shared" si="1704"/>
        <v/>
      </c>
      <c r="N7299" s="13"/>
    </row>
    <row r="7300" spans="1:14" hidden="1">
      <c r="A7300" s="40">
        <v>404</v>
      </c>
      <c r="B7300" s="272">
        <v>4900</v>
      </c>
      <c r="C7300" s="1845" t="s">
        <v>266</v>
      </c>
      <c r="D7300" s="1846"/>
      <c r="E7300" s="310">
        <f t="shared" ref="E7300:L7300" si="1713">+E7301+E7302</f>
        <v>0</v>
      </c>
      <c r="F7300" s="274">
        <f t="shared" si="1713"/>
        <v>0</v>
      </c>
      <c r="G7300" s="275">
        <f t="shared" si="1713"/>
        <v>0</v>
      </c>
      <c r="H7300" s="276">
        <f>+H7301+H7302</f>
        <v>0</v>
      </c>
      <c r="I7300" s="274">
        <f t="shared" si="1713"/>
        <v>0</v>
      </c>
      <c r="J7300" s="275">
        <f t="shared" si="1713"/>
        <v>0</v>
      </c>
      <c r="K7300" s="276">
        <f t="shared" si="1713"/>
        <v>0</v>
      </c>
      <c r="L7300" s="310">
        <f t="shared" si="1713"/>
        <v>0</v>
      </c>
      <c r="M7300" s="12" t="str">
        <f t="shared" si="1704"/>
        <v/>
      </c>
      <c r="N7300" s="13"/>
    </row>
    <row r="7301" spans="1:14" hidden="1">
      <c r="A7301" s="22">
        <v>440</v>
      </c>
      <c r="B7301" s="362"/>
      <c r="C7301" s="279">
        <v>4901</v>
      </c>
      <c r="D7301" s="364" t="s">
        <v>267</v>
      </c>
      <c r="E7301" s="281">
        <f>F7301+G7301+H7301</f>
        <v>0</v>
      </c>
      <c r="F7301" s="152"/>
      <c r="G7301" s="153"/>
      <c r="H7301" s="1406"/>
      <c r="I7301" s="152"/>
      <c r="J7301" s="153"/>
      <c r="K7301" s="1406"/>
      <c r="L7301" s="281">
        <f>I7301+J7301+K7301</f>
        <v>0</v>
      </c>
      <c r="M7301" s="12" t="str">
        <f t="shared" si="1704"/>
        <v/>
      </c>
      <c r="N7301" s="13"/>
    </row>
    <row r="7302" spans="1:14" hidden="1">
      <c r="A7302" s="22">
        <v>450</v>
      </c>
      <c r="B7302" s="362"/>
      <c r="C7302" s="285">
        <v>4902</v>
      </c>
      <c r="D7302" s="301" t="s">
        <v>268</v>
      </c>
      <c r="E7302" s="287">
        <f>F7302+G7302+H7302</f>
        <v>0</v>
      </c>
      <c r="F7302" s="173"/>
      <c r="G7302" s="174"/>
      <c r="H7302" s="1409"/>
      <c r="I7302" s="173"/>
      <c r="J7302" s="174"/>
      <c r="K7302" s="1409"/>
      <c r="L7302" s="287">
        <f>I7302+J7302+K7302</f>
        <v>0</v>
      </c>
      <c r="M7302" s="12" t="str">
        <f t="shared" si="1704"/>
        <v/>
      </c>
      <c r="N7302" s="13"/>
    </row>
    <row r="7303" spans="1:14" hidden="1">
      <c r="A7303" s="22">
        <v>495</v>
      </c>
      <c r="B7303" s="365">
        <v>5100</v>
      </c>
      <c r="C7303" s="1843" t="s">
        <v>241</v>
      </c>
      <c r="D7303" s="1844"/>
      <c r="E7303" s="310">
        <f>F7303+G7303+H7303</f>
        <v>0</v>
      </c>
      <c r="F7303" s="1410">
        <v>0</v>
      </c>
      <c r="G7303" s="1411">
        <v>0</v>
      </c>
      <c r="H7303" s="1412">
        <v>0</v>
      </c>
      <c r="I7303" s="1410">
        <v>0</v>
      </c>
      <c r="J7303" s="1411">
        <v>0</v>
      </c>
      <c r="K7303" s="1412">
        <v>0</v>
      </c>
      <c r="L7303" s="310">
        <f>I7303+J7303+K7303</f>
        <v>0</v>
      </c>
      <c r="M7303" s="12" t="str">
        <f t="shared" si="1704"/>
        <v/>
      </c>
      <c r="N7303" s="13"/>
    </row>
    <row r="7304" spans="1:14" hidden="1">
      <c r="A7304" s="23">
        <v>500</v>
      </c>
      <c r="B7304" s="365">
        <v>5200</v>
      </c>
      <c r="C7304" s="1843" t="s">
        <v>242</v>
      </c>
      <c r="D7304" s="1844"/>
      <c r="E7304" s="310">
        <f t="shared" ref="E7304:L7304" si="1714">SUM(E7305:E7311)</f>
        <v>0</v>
      </c>
      <c r="F7304" s="274">
        <f t="shared" si="1714"/>
        <v>0</v>
      </c>
      <c r="G7304" s="275">
        <f t="shared" si="1714"/>
        <v>0</v>
      </c>
      <c r="H7304" s="276">
        <f>SUM(H7305:H7311)</f>
        <v>0</v>
      </c>
      <c r="I7304" s="274">
        <f t="shared" si="1714"/>
        <v>0</v>
      </c>
      <c r="J7304" s="275">
        <f t="shared" si="1714"/>
        <v>0</v>
      </c>
      <c r="K7304" s="276">
        <f t="shared" si="1714"/>
        <v>0</v>
      </c>
      <c r="L7304" s="310">
        <f t="shared" si="1714"/>
        <v>0</v>
      </c>
      <c r="M7304" s="12" t="str">
        <f t="shared" si="1704"/>
        <v/>
      </c>
      <c r="N7304" s="13"/>
    </row>
    <row r="7305" spans="1:14" hidden="1">
      <c r="A7305" s="23">
        <v>505</v>
      </c>
      <c r="B7305" s="366"/>
      <c r="C7305" s="367">
        <v>5201</v>
      </c>
      <c r="D7305" s="368" t="s">
        <v>243</v>
      </c>
      <c r="E7305" s="281">
        <f t="shared" ref="E7305:E7311" si="1715">F7305+G7305+H7305</f>
        <v>0</v>
      </c>
      <c r="F7305" s="152">
        <v>0</v>
      </c>
      <c r="G7305" s="153">
        <v>0</v>
      </c>
      <c r="H7305" s="1406">
        <v>0</v>
      </c>
      <c r="I7305" s="152">
        <v>0</v>
      </c>
      <c r="J7305" s="153">
        <v>0</v>
      </c>
      <c r="K7305" s="1406">
        <v>0</v>
      </c>
      <c r="L7305" s="281">
        <f t="shared" ref="L7305:L7311" si="1716">I7305+J7305+K7305</f>
        <v>0</v>
      </c>
      <c r="M7305" s="12" t="str">
        <f t="shared" si="1704"/>
        <v/>
      </c>
      <c r="N7305" s="13"/>
    </row>
    <row r="7306" spans="1:14" hidden="1">
      <c r="A7306" s="23">
        <v>510</v>
      </c>
      <c r="B7306" s="366"/>
      <c r="C7306" s="369">
        <v>5202</v>
      </c>
      <c r="D7306" s="370" t="s">
        <v>244</v>
      </c>
      <c r="E7306" s="295">
        <f t="shared" si="1715"/>
        <v>0</v>
      </c>
      <c r="F7306" s="158">
        <v>0</v>
      </c>
      <c r="G7306" s="159">
        <v>0</v>
      </c>
      <c r="H7306" s="1408">
        <v>0</v>
      </c>
      <c r="I7306" s="158">
        <v>0</v>
      </c>
      <c r="J7306" s="159">
        <v>0</v>
      </c>
      <c r="K7306" s="1408">
        <v>0</v>
      </c>
      <c r="L7306" s="295">
        <f t="shared" si="1716"/>
        <v>0</v>
      </c>
      <c r="M7306" s="12" t="str">
        <f t="shared" si="1704"/>
        <v/>
      </c>
      <c r="N7306" s="13"/>
    </row>
    <row r="7307" spans="1:14" hidden="1">
      <c r="A7307" s="23">
        <v>515</v>
      </c>
      <c r="B7307" s="366"/>
      <c r="C7307" s="369">
        <v>5203</v>
      </c>
      <c r="D7307" s="370" t="s">
        <v>608</v>
      </c>
      <c r="E7307" s="295">
        <f t="shared" si="1715"/>
        <v>0</v>
      </c>
      <c r="F7307" s="158">
        <v>0</v>
      </c>
      <c r="G7307" s="159">
        <v>0</v>
      </c>
      <c r="H7307" s="1408">
        <v>0</v>
      </c>
      <c r="I7307" s="158">
        <v>0</v>
      </c>
      <c r="J7307" s="159">
        <v>0</v>
      </c>
      <c r="K7307" s="1408">
        <v>0</v>
      </c>
      <c r="L7307" s="295">
        <f t="shared" si="1716"/>
        <v>0</v>
      </c>
      <c r="M7307" s="12" t="str">
        <f t="shared" si="1704"/>
        <v/>
      </c>
      <c r="N7307" s="13"/>
    </row>
    <row r="7308" spans="1:14" hidden="1">
      <c r="A7308" s="23">
        <v>520</v>
      </c>
      <c r="B7308" s="366"/>
      <c r="C7308" s="369">
        <v>5204</v>
      </c>
      <c r="D7308" s="370" t="s">
        <v>609</v>
      </c>
      <c r="E7308" s="295">
        <f t="shared" si="1715"/>
        <v>0</v>
      </c>
      <c r="F7308" s="158">
        <v>0</v>
      </c>
      <c r="G7308" s="159">
        <v>0</v>
      </c>
      <c r="H7308" s="1408">
        <v>0</v>
      </c>
      <c r="I7308" s="158">
        <v>0</v>
      </c>
      <c r="J7308" s="159">
        <v>0</v>
      </c>
      <c r="K7308" s="1408">
        <v>0</v>
      </c>
      <c r="L7308" s="295">
        <f t="shared" si="1716"/>
        <v>0</v>
      </c>
      <c r="M7308" s="12" t="str">
        <f t="shared" si="1704"/>
        <v/>
      </c>
      <c r="N7308" s="13"/>
    </row>
    <row r="7309" spans="1:14" hidden="1">
      <c r="A7309" s="23">
        <v>525</v>
      </c>
      <c r="B7309" s="366"/>
      <c r="C7309" s="369">
        <v>5205</v>
      </c>
      <c r="D7309" s="370" t="s">
        <v>610</v>
      </c>
      <c r="E7309" s="295">
        <f t="shared" si="1715"/>
        <v>0</v>
      </c>
      <c r="F7309" s="158">
        <v>0</v>
      </c>
      <c r="G7309" s="159">
        <v>0</v>
      </c>
      <c r="H7309" s="1408">
        <v>0</v>
      </c>
      <c r="I7309" s="158">
        <v>0</v>
      </c>
      <c r="J7309" s="159">
        <v>0</v>
      </c>
      <c r="K7309" s="1408">
        <v>0</v>
      </c>
      <c r="L7309" s="295">
        <f t="shared" si="1716"/>
        <v>0</v>
      </c>
      <c r="M7309" s="12" t="str">
        <f t="shared" si="1704"/>
        <v/>
      </c>
      <c r="N7309" s="13"/>
    </row>
    <row r="7310" spans="1:14" hidden="1">
      <c r="A7310" s="22">
        <v>635</v>
      </c>
      <c r="B7310" s="366"/>
      <c r="C7310" s="369">
        <v>5206</v>
      </c>
      <c r="D7310" s="370" t="s">
        <v>611</v>
      </c>
      <c r="E7310" s="295">
        <f t="shared" si="1715"/>
        <v>0</v>
      </c>
      <c r="F7310" s="158">
        <v>0</v>
      </c>
      <c r="G7310" s="159">
        <v>0</v>
      </c>
      <c r="H7310" s="1408">
        <v>0</v>
      </c>
      <c r="I7310" s="158">
        <v>0</v>
      </c>
      <c r="J7310" s="159">
        <v>0</v>
      </c>
      <c r="K7310" s="1408">
        <v>0</v>
      </c>
      <c r="L7310" s="295">
        <f t="shared" si="1716"/>
        <v>0</v>
      </c>
      <c r="M7310" s="12" t="str">
        <f t="shared" si="1704"/>
        <v/>
      </c>
      <c r="N7310" s="13"/>
    </row>
    <row r="7311" spans="1:14" hidden="1">
      <c r="A7311" s="23">
        <v>640</v>
      </c>
      <c r="B7311" s="366"/>
      <c r="C7311" s="371">
        <v>5219</v>
      </c>
      <c r="D7311" s="372" t="s">
        <v>612</v>
      </c>
      <c r="E7311" s="287">
        <f t="shared" si="1715"/>
        <v>0</v>
      </c>
      <c r="F7311" s="173">
        <v>0</v>
      </c>
      <c r="G7311" s="174">
        <v>0</v>
      </c>
      <c r="H7311" s="1409">
        <v>0</v>
      </c>
      <c r="I7311" s="173">
        <v>0</v>
      </c>
      <c r="J7311" s="174">
        <v>0</v>
      </c>
      <c r="K7311" s="1409">
        <v>0</v>
      </c>
      <c r="L7311" s="287">
        <f t="shared" si="1716"/>
        <v>0</v>
      </c>
      <c r="M7311" s="12" t="str">
        <f t="shared" si="1704"/>
        <v/>
      </c>
      <c r="N7311" s="13"/>
    </row>
    <row r="7312" spans="1:14" hidden="1">
      <c r="A7312" s="23">
        <v>645</v>
      </c>
      <c r="B7312" s="365">
        <v>5300</v>
      </c>
      <c r="C7312" s="1843" t="s">
        <v>613</v>
      </c>
      <c r="D7312" s="1844"/>
      <c r="E7312" s="310">
        <f t="shared" ref="E7312:L7312" si="1717">SUM(E7313:E7314)</f>
        <v>0</v>
      </c>
      <c r="F7312" s="274">
        <f t="shared" si="1717"/>
        <v>0</v>
      </c>
      <c r="G7312" s="275">
        <f t="shared" si="1717"/>
        <v>0</v>
      </c>
      <c r="H7312" s="276">
        <f>SUM(H7313:H7314)</f>
        <v>0</v>
      </c>
      <c r="I7312" s="274">
        <f t="shared" si="1717"/>
        <v>0</v>
      </c>
      <c r="J7312" s="275">
        <f t="shared" si="1717"/>
        <v>0</v>
      </c>
      <c r="K7312" s="276">
        <f t="shared" si="1717"/>
        <v>0</v>
      </c>
      <c r="L7312" s="310">
        <f t="shared" si="1717"/>
        <v>0</v>
      </c>
      <c r="M7312" s="12" t="str">
        <f t="shared" si="1704"/>
        <v/>
      </c>
      <c r="N7312" s="13"/>
    </row>
    <row r="7313" spans="1:14" hidden="1">
      <c r="A7313" s="23">
        <v>650</v>
      </c>
      <c r="B7313" s="366"/>
      <c r="C7313" s="367">
        <v>5301</v>
      </c>
      <c r="D7313" s="368" t="s">
        <v>300</v>
      </c>
      <c r="E7313" s="281">
        <f>F7313+G7313+H7313</f>
        <v>0</v>
      </c>
      <c r="F7313" s="152">
        <v>0</v>
      </c>
      <c r="G7313" s="153">
        <v>0</v>
      </c>
      <c r="H7313" s="1406">
        <v>0</v>
      </c>
      <c r="I7313" s="152">
        <v>0</v>
      </c>
      <c r="J7313" s="153">
        <v>0</v>
      </c>
      <c r="K7313" s="1406">
        <v>0</v>
      </c>
      <c r="L7313" s="281">
        <f>I7313+J7313+K7313</f>
        <v>0</v>
      </c>
      <c r="M7313" s="12" t="str">
        <f t="shared" si="1704"/>
        <v/>
      </c>
      <c r="N7313" s="13"/>
    </row>
    <row r="7314" spans="1:14" hidden="1">
      <c r="A7314" s="22">
        <v>655</v>
      </c>
      <c r="B7314" s="366"/>
      <c r="C7314" s="371">
        <v>5309</v>
      </c>
      <c r="D7314" s="372" t="s">
        <v>614</v>
      </c>
      <c r="E7314" s="287">
        <f>F7314+G7314+H7314</f>
        <v>0</v>
      </c>
      <c r="F7314" s="173">
        <v>0</v>
      </c>
      <c r="G7314" s="174">
        <v>0</v>
      </c>
      <c r="H7314" s="1409">
        <v>0</v>
      </c>
      <c r="I7314" s="173">
        <v>0</v>
      </c>
      <c r="J7314" s="174">
        <v>0</v>
      </c>
      <c r="K7314" s="1409">
        <v>0</v>
      </c>
      <c r="L7314" s="287">
        <f>I7314+J7314+K7314</f>
        <v>0</v>
      </c>
      <c r="M7314" s="12" t="str">
        <f t="shared" si="1704"/>
        <v/>
      </c>
      <c r="N7314" s="13"/>
    </row>
    <row r="7315" spans="1:14" hidden="1">
      <c r="A7315" s="22">
        <v>665</v>
      </c>
      <c r="B7315" s="365">
        <v>5400</v>
      </c>
      <c r="C7315" s="1843" t="s">
        <v>671</v>
      </c>
      <c r="D7315" s="1844"/>
      <c r="E7315" s="310">
        <f>F7315+G7315+H7315</f>
        <v>0</v>
      </c>
      <c r="F7315" s="1410"/>
      <c r="G7315" s="1411">
        <v>0</v>
      </c>
      <c r="H7315" s="1412">
        <v>0</v>
      </c>
      <c r="I7315" s="1410">
        <v>0</v>
      </c>
      <c r="J7315" s="1411"/>
      <c r="K7315" s="1412">
        <v>0</v>
      </c>
      <c r="L7315" s="310">
        <f>I7315+J7315+K7315</f>
        <v>0</v>
      </c>
      <c r="M7315" s="12" t="str">
        <f t="shared" si="1704"/>
        <v/>
      </c>
      <c r="N7315" s="13"/>
    </row>
    <row r="7316" spans="1:14" hidden="1">
      <c r="A7316" s="22">
        <v>675</v>
      </c>
      <c r="B7316" s="272">
        <v>5500</v>
      </c>
      <c r="C7316" s="1845" t="s">
        <v>672</v>
      </c>
      <c r="D7316" s="1846"/>
      <c r="E7316" s="310">
        <f t="shared" ref="E7316:L7316" si="1718">SUM(E7317:E7320)</f>
        <v>0</v>
      </c>
      <c r="F7316" s="274">
        <f t="shared" si="1718"/>
        <v>0</v>
      </c>
      <c r="G7316" s="275">
        <f t="shared" si="1718"/>
        <v>0</v>
      </c>
      <c r="H7316" s="276">
        <f>SUM(H7317:H7320)</f>
        <v>0</v>
      </c>
      <c r="I7316" s="274">
        <f t="shared" si="1718"/>
        <v>0</v>
      </c>
      <c r="J7316" s="275">
        <f t="shared" si="1718"/>
        <v>0</v>
      </c>
      <c r="K7316" s="276">
        <f t="shared" si="1718"/>
        <v>0</v>
      </c>
      <c r="L7316" s="310">
        <f t="shared" si="1718"/>
        <v>0</v>
      </c>
      <c r="M7316" s="12" t="str">
        <f t="shared" si="1704"/>
        <v/>
      </c>
      <c r="N7316" s="13"/>
    </row>
    <row r="7317" spans="1:14" hidden="1">
      <c r="A7317" s="22">
        <v>685</v>
      </c>
      <c r="B7317" s="362"/>
      <c r="C7317" s="279">
        <v>5501</v>
      </c>
      <c r="D7317" s="311" t="s">
        <v>673</v>
      </c>
      <c r="E7317" s="281">
        <f>F7317+G7317+H7317</f>
        <v>0</v>
      </c>
      <c r="F7317" s="152"/>
      <c r="G7317" s="153"/>
      <c r="H7317" s="1406"/>
      <c r="I7317" s="152"/>
      <c r="J7317" s="153"/>
      <c r="K7317" s="1406"/>
      <c r="L7317" s="281">
        <f>I7317+J7317+K7317</f>
        <v>0</v>
      </c>
      <c r="M7317" s="12" t="str">
        <f t="shared" si="1704"/>
        <v/>
      </c>
      <c r="N7317" s="13"/>
    </row>
    <row r="7318" spans="1:14" hidden="1">
      <c r="A7318" s="23">
        <v>690</v>
      </c>
      <c r="B7318" s="362"/>
      <c r="C7318" s="293">
        <v>5502</v>
      </c>
      <c r="D7318" s="294" t="s">
        <v>674</v>
      </c>
      <c r="E7318" s="295">
        <f>F7318+G7318+H7318</f>
        <v>0</v>
      </c>
      <c r="F7318" s="158"/>
      <c r="G7318" s="159"/>
      <c r="H7318" s="1408"/>
      <c r="I7318" s="158"/>
      <c r="J7318" s="159"/>
      <c r="K7318" s="1408"/>
      <c r="L7318" s="295">
        <f>I7318+J7318+K7318</f>
        <v>0</v>
      </c>
      <c r="M7318" s="12" t="str">
        <f t="shared" si="1704"/>
        <v/>
      </c>
      <c r="N7318" s="13"/>
    </row>
    <row r="7319" spans="1:14" hidden="1">
      <c r="A7319" s="23">
        <v>695</v>
      </c>
      <c r="B7319" s="362"/>
      <c r="C7319" s="293">
        <v>5503</v>
      </c>
      <c r="D7319" s="363" t="s">
        <v>675</v>
      </c>
      <c r="E7319" s="295">
        <f>F7319+G7319+H7319</f>
        <v>0</v>
      </c>
      <c r="F7319" s="158"/>
      <c r="G7319" s="159"/>
      <c r="H7319" s="1408"/>
      <c r="I7319" s="158"/>
      <c r="J7319" s="159"/>
      <c r="K7319" s="1408"/>
      <c r="L7319" s="295">
        <f>I7319+J7319+K7319</f>
        <v>0</v>
      </c>
      <c r="M7319" s="12" t="str">
        <f t="shared" si="1704"/>
        <v/>
      </c>
      <c r="N7319" s="13"/>
    </row>
    <row r="7320" spans="1:14" hidden="1">
      <c r="A7320" s="22">
        <v>700</v>
      </c>
      <c r="B7320" s="362"/>
      <c r="C7320" s="285">
        <v>5504</v>
      </c>
      <c r="D7320" s="339" t="s">
        <v>676</v>
      </c>
      <c r="E7320" s="287">
        <f>F7320+G7320+H7320</f>
        <v>0</v>
      </c>
      <c r="F7320" s="173"/>
      <c r="G7320" s="174"/>
      <c r="H7320" s="1409"/>
      <c r="I7320" s="173"/>
      <c r="J7320" s="174"/>
      <c r="K7320" s="1409"/>
      <c r="L7320" s="287">
        <f>I7320+J7320+K7320</f>
        <v>0</v>
      </c>
      <c r="M7320" s="12" t="str">
        <f t="shared" si="1704"/>
        <v/>
      </c>
      <c r="N7320" s="13"/>
    </row>
    <row r="7321" spans="1:14" hidden="1">
      <c r="A7321" s="22">
        <v>710</v>
      </c>
      <c r="B7321" s="365">
        <v>5700</v>
      </c>
      <c r="C7321" s="1847" t="s">
        <v>898</v>
      </c>
      <c r="D7321" s="1848"/>
      <c r="E7321" s="310">
        <f>SUM(E7322:E7324)</f>
        <v>0</v>
      </c>
      <c r="F7321" s="1458">
        <v>0</v>
      </c>
      <c r="G7321" s="1458">
        <v>0</v>
      </c>
      <c r="H7321" s="1458">
        <v>0</v>
      </c>
      <c r="I7321" s="1458">
        <v>0</v>
      </c>
      <c r="J7321" s="1458">
        <v>0</v>
      </c>
      <c r="K7321" s="1458">
        <v>0</v>
      </c>
      <c r="L7321" s="310">
        <f>SUM(L7322:L7324)</f>
        <v>0</v>
      </c>
      <c r="M7321" s="12" t="str">
        <f t="shared" si="1704"/>
        <v/>
      </c>
      <c r="N7321" s="13"/>
    </row>
    <row r="7322" spans="1:14" hidden="1">
      <c r="A7322" s="23">
        <v>715</v>
      </c>
      <c r="B7322" s="366"/>
      <c r="C7322" s="367">
        <v>5701</v>
      </c>
      <c r="D7322" s="368" t="s">
        <v>677</v>
      </c>
      <c r="E7322" s="281">
        <f>F7322+G7322+H7322</f>
        <v>0</v>
      </c>
      <c r="F7322" s="1459">
        <v>0</v>
      </c>
      <c r="G7322" s="1459">
        <v>0</v>
      </c>
      <c r="H7322" s="1460">
        <v>0</v>
      </c>
      <c r="I7322" s="1606">
        <v>0</v>
      </c>
      <c r="J7322" s="1459">
        <v>0</v>
      </c>
      <c r="K7322" s="1459">
        <v>0</v>
      </c>
      <c r="L7322" s="281">
        <f>I7322+J7322+K7322</f>
        <v>0</v>
      </c>
      <c r="M7322" s="12" t="str">
        <f t="shared" si="1704"/>
        <v/>
      </c>
      <c r="N7322" s="13"/>
    </row>
    <row r="7323" spans="1:14" hidden="1">
      <c r="A7323" s="23">
        <v>720</v>
      </c>
      <c r="B7323" s="366"/>
      <c r="C7323" s="373">
        <v>5702</v>
      </c>
      <c r="D7323" s="374" t="s">
        <v>678</v>
      </c>
      <c r="E7323" s="314">
        <f>F7323+G7323+H7323</f>
        <v>0</v>
      </c>
      <c r="F7323" s="1459">
        <v>0</v>
      </c>
      <c r="G7323" s="1459">
        <v>0</v>
      </c>
      <c r="H7323" s="1460">
        <v>0</v>
      </c>
      <c r="I7323" s="1606">
        <v>0</v>
      </c>
      <c r="J7323" s="1459">
        <v>0</v>
      </c>
      <c r="K7323" s="1459">
        <v>0</v>
      </c>
      <c r="L7323" s="314">
        <f>I7323+J7323+K7323</f>
        <v>0</v>
      </c>
      <c r="M7323" s="12" t="str">
        <f t="shared" si="1704"/>
        <v/>
      </c>
      <c r="N7323" s="13"/>
    </row>
    <row r="7324" spans="1:14" hidden="1">
      <c r="A7324" s="23">
        <v>725</v>
      </c>
      <c r="B7324" s="292"/>
      <c r="C7324" s="375">
        <v>4071</v>
      </c>
      <c r="D7324" s="376" t="s">
        <v>679</v>
      </c>
      <c r="E7324" s="377">
        <f>F7324+G7324+H7324</f>
        <v>0</v>
      </c>
      <c r="F7324" s="1459">
        <v>0</v>
      </c>
      <c r="G7324" s="1459">
        <v>0</v>
      </c>
      <c r="H7324" s="1460">
        <v>0</v>
      </c>
      <c r="I7324" s="1606">
        <v>0</v>
      </c>
      <c r="J7324" s="1459">
        <v>0</v>
      </c>
      <c r="K7324" s="1459">
        <v>0</v>
      </c>
      <c r="L7324" s="377">
        <f>I7324+J7324+K7324</f>
        <v>0</v>
      </c>
      <c r="M7324" s="12" t="str">
        <f t="shared" si="1704"/>
        <v/>
      </c>
      <c r="N7324" s="13"/>
    </row>
    <row r="7325" spans="1:14" hidden="1">
      <c r="A7325" s="23">
        <v>730</v>
      </c>
      <c r="B7325" s="571"/>
      <c r="C7325" s="1841" t="s">
        <v>680</v>
      </c>
      <c r="D7325" s="1842"/>
      <c r="E7325" s="1426"/>
      <c r="F7325" s="1426"/>
      <c r="G7325" s="1426"/>
      <c r="H7325" s="1426"/>
      <c r="I7325" s="1426"/>
      <c r="J7325" s="1426"/>
      <c r="K7325" s="1426"/>
      <c r="L7325" s="1427"/>
      <c r="M7325" s="12" t="str">
        <f t="shared" si="1704"/>
        <v/>
      </c>
      <c r="N7325" s="13"/>
    </row>
    <row r="7326" spans="1:14" hidden="1">
      <c r="A7326" s="23">
        <v>735</v>
      </c>
      <c r="B7326" s="381">
        <v>98</v>
      </c>
      <c r="C7326" s="1841" t="s">
        <v>680</v>
      </c>
      <c r="D7326" s="1842"/>
      <c r="E7326" s="382">
        <f>F7326+G7326+H7326</f>
        <v>0</v>
      </c>
      <c r="F7326" s="1417"/>
      <c r="G7326" s="1418"/>
      <c r="H7326" s="1419"/>
      <c r="I7326" s="1448">
        <v>0</v>
      </c>
      <c r="J7326" s="1449">
        <v>0</v>
      </c>
      <c r="K7326" s="1450">
        <v>0</v>
      </c>
      <c r="L7326" s="382">
        <f>I7326+J7326+K7326</f>
        <v>0</v>
      </c>
      <c r="M7326" s="12" t="str">
        <f t="shared" si="1704"/>
        <v/>
      </c>
      <c r="N7326" s="13"/>
    </row>
    <row r="7327" spans="1:14" hidden="1">
      <c r="A7327" s="23">
        <v>740</v>
      </c>
      <c r="B7327" s="1421"/>
      <c r="C7327" s="1422"/>
      <c r="D7327" s="1423"/>
      <c r="E7327" s="269"/>
      <c r="F7327" s="269"/>
      <c r="G7327" s="269"/>
      <c r="H7327" s="269"/>
      <c r="I7327" s="269"/>
      <c r="J7327" s="269"/>
      <c r="K7327" s="269"/>
      <c r="L7327" s="270"/>
      <c r="M7327" s="12" t="str">
        <f t="shared" si="1704"/>
        <v/>
      </c>
      <c r="N7327" s="73" t="str">
        <f>LEFT(C7209,1)</f>
        <v>7</v>
      </c>
    </row>
    <row r="7328" spans="1:14" hidden="1">
      <c r="A7328" s="23">
        <v>745</v>
      </c>
      <c r="B7328" s="1424"/>
      <c r="C7328" s="111"/>
      <c r="D7328" s="1425"/>
      <c r="E7328" s="218"/>
      <c r="F7328" s="218"/>
      <c r="G7328" s="218"/>
      <c r="H7328" s="218"/>
      <c r="I7328" s="218"/>
      <c r="J7328" s="218"/>
      <c r="K7328" s="218"/>
      <c r="L7328" s="389"/>
      <c r="M7328" s="7" t="str">
        <f t="shared" si="1704"/>
        <v/>
      </c>
    </row>
    <row r="7329" spans="1:14" hidden="1">
      <c r="A7329" s="22">
        <v>750</v>
      </c>
      <c r="B7329" s="1424"/>
      <c r="C7329" s="111"/>
      <c r="D7329" s="1425"/>
      <c r="E7329" s="218"/>
      <c r="F7329" s="218"/>
      <c r="G7329" s="218"/>
      <c r="H7329" s="218"/>
      <c r="I7329" s="218"/>
      <c r="J7329" s="218"/>
      <c r="K7329" s="218"/>
      <c r="L7329" s="389"/>
      <c r="M7329" s="7" t="str">
        <f t="shared" si="1704"/>
        <v/>
      </c>
    </row>
    <row r="7330" spans="1:14" ht="19.5" hidden="1" thickBot="1">
      <c r="A7330" s="23">
        <v>755</v>
      </c>
      <c r="B7330" s="1451"/>
      <c r="C7330" s="393" t="s">
        <v>726</v>
      </c>
      <c r="D7330" s="1420">
        <f>+B7330</f>
        <v>0</v>
      </c>
      <c r="E7330" s="395">
        <f t="shared" ref="E7330:L7330" si="1719">SUM(E7212,E7215,E7221,E7229,E7230,E7248,E7252,E7258,E7261,E7262,E7263,E7264,E7268,E7277,E7283,E7284,E7285,E7286,E7293,E7297,E7298,E7299,E7300,E7303,E7304,E7312,E7315,E7316,E7321)+E7326</f>
        <v>0</v>
      </c>
      <c r="F7330" s="396">
        <f t="shared" si="1719"/>
        <v>0</v>
      </c>
      <c r="G7330" s="397">
        <f t="shared" si="1719"/>
        <v>0</v>
      </c>
      <c r="H7330" s="398">
        <f t="shared" si="1719"/>
        <v>0</v>
      </c>
      <c r="I7330" s="396">
        <f t="shared" si="1719"/>
        <v>0</v>
      </c>
      <c r="J7330" s="397">
        <f t="shared" si="1719"/>
        <v>0</v>
      </c>
      <c r="K7330" s="398">
        <f t="shared" si="1719"/>
        <v>0</v>
      </c>
      <c r="L7330" s="395">
        <f t="shared" si="1719"/>
        <v>0</v>
      </c>
      <c r="M7330" s="1652" t="str">
        <f t="shared" si="1704"/>
        <v/>
      </c>
      <c r="N7330" s="65"/>
    </row>
    <row r="7331" spans="1:14" ht="18.75" hidden="1">
      <c r="A7331" s="23">
        <v>760</v>
      </c>
      <c r="B7331" s="79" t="s">
        <v>120</v>
      </c>
      <c r="C7331" s="1"/>
      <c r="L7331" s="6"/>
      <c r="M7331" s="1652" t="str">
        <f>(IF($E7330&lt;&gt;0,$M$2,IF($L7330&lt;&gt;0,$M$2,"")))</f>
        <v/>
      </c>
      <c r="N7331" s="65"/>
    </row>
    <row r="7332" spans="1:14" ht="18.75" hidden="1">
      <c r="A7332" s="22">
        <v>765</v>
      </c>
      <c r="B7332" s="1355"/>
      <c r="C7332" s="1355"/>
      <c r="D7332" s="1356"/>
      <c r="E7332" s="1355"/>
      <c r="F7332" s="1355"/>
      <c r="G7332" s="1355"/>
      <c r="H7332" s="1355"/>
      <c r="I7332" s="1355"/>
      <c r="J7332" s="1355"/>
      <c r="K7332" s="1355"/>
      <c r="L7332" s="1357"/>
      <c r="M7332" s="1652" t="str">
        <f>(IF($E7330&lt;&gt;0,$M$2,IF($L7330&lt;&gt;0,$M$2,"")))</f>
        <v/>
      </c>
      <c r="N7332" s="65"/>
    </row>
    <row r="7333" spans="1:14" ht="18.75" hidden="1">
      <c r="A7333" s="22">
        <v>775</v>
      </c>
      <c r="B7333" s="65"/>
      <c r="C7333" s="65"/>
      <c r="D7333" s="65"/>
      <c r="E7333" s="65"/>
      <c r="F7333" s="65"/>
      <c r="G7333" s="65"/>
      <c r="H7333" s="65"/>
      <c r="I7333" s="65"/>
      <c r="J7333" s="65"/>
      <c r="K7333" s="65"/>
      <c r="L7333" s="77"/>
      <c r="M7333" s="74" t="str">
        <f>(IF(E7330&lt;&gt;0,$G$2,IF(L7330&lt;&gt;0,$G$2,"")))</f>
        <v/>
      </c>
      <c r="N7333" s="65"/>
    </row>
    <row r="7334" spans="1:14" hidden="1">
      <c r="A7334" s="23">
        <v>780</v>
      </c>
      <c r="B7334" s="6"/>
      <c r="C7334" s="6"/>
      <c r="D7334" s="517"/>
      <c r="E7334" s="38"/>
      <c r="F7334" s="38"/>
      <c r="G7334" s="38"/>
      <c r="H7334" s="38"/>
      <c r="I7334" s="38"/>
      <c r="J7334" s="38"/>
      <c r="K7334" s="38"/>
      <c r="L7334" s="38"/>
      <c r="M7334" s="7" t="str">
        <f>(IF($E7470&lt;&gt;0,$M$2,IF($L7470&lt;&gt;0,$M$2,"")))</f>
        <v/>
      </c>
    </row>
    <row r="7335" spans="1:14" hidden="1">
      <c r="A7335" s="23">
        <v>785</v>
      </c>
      <c r="B7335" s="6"/>
      <c r="C7335" s="1353"/>
      <c r="D7335" s="1354"/>
      <c r="E7335" s="38"/>
      <c r="F7335" s="38"/>
      <c r="G7335" s="38"/>
      <c r="H7335" s="38"/>
      <c r="I7335" s="38"/>
      <c r="J7335" s="38"/>
      <c r="K7335" s="38"/>
      <c r="L7335" s="38"/>
      <c r="M7335" s="7" t="str">
        <f>(IF($E7470&lt;&gt;0,$M$2,IF($L7470&lt;&gt;0,$M$2,"")))</f>
        <v/>
      </c>
    </row>
    <row r="7336" spans="1:14" hidden="1">
      <c r="A7336" s="23">
        <v>790</v>
      </c>
      <c r="B7336" s="1865" t="str">
        <f>$B$7</f>
        <v>ОТЧЕТНИ ДАННИ ПО ЕБК ЗА ИЗПЪЛНЕНИЕТО НА БЮДЖЕТА</v>
      </c>
      <c r="C7336" s="1866"/>
      <c r="D7336" s="1866"/>
      <c r="E7336" s="242"/>
      <c r="F7336" s="242"/>
      <c r="G7336" s="237"/>
      <c r="H7336" s="237"/>
      <c r="I7336" s="237"/>
      <c r="J7336" s="237"/>
      <c r="K7336" s="237"/>
      <c r="L7336" s="237"/>
      <c r="M7336" s="7" t="str">
        <f>(IF($E7470&lt;&gt;0,$M$2,IF($L7470&lt;&gt;0,$M$2,"")))</f>
        <v/>
      </c>
    </row>
    <row r="7337" spans="1:14" hidden="1">
      <c r="A7337" s="23">
        <v>795</v>
      </c>
      <c r="B7337" s="228"/>
      <c r="C7337" s="391"/>
      <c r="D7337" s="400"/>
      <c r="E7337" s="406" t="s">
        <v>457</v>
      </c>
      <c r="F7337" s="406" t="s">
        <v>819</v>
      </c>
      <c r="G7337" s="237"/>
      <c r="H7337" s="1350" t="s">
        <v>1234</v>
      </c>
      <c r="I7337" s="1351"/>
      <c r="J7337" s="1352"/>
      <c r="K7337" s="237"/>
      <c r="L7337" s="237"/>
      <c r="M7337" s="7" t="str">
        <f>(IF($E7470&lt;&gt;0,$M$2,IF($L7470&lt;&gt;0,$M$2,"")))</f>
        <v/>
      </c>
    </row>
    <row r="7338" spans="1:14" ht="18.75" hidden="1">
      <c r="A7338" s="22">
        <v>805</v>
      </c>
      <c r="B7338" s="1867" t="str">
        <f>$B$9</f>
        <v>ДГ Радост Каблешково</v>
      </c>
      <c r="C7338" s="1868"/>
      <c r="D7338" s="1869"/>
      <c r="E7338" s="115">
        <f>$E$9</f>
        <v>45658</v>
      </c>
      <c r="F7338" s="226">
        <f>$F$9</f>
        <v>45747</v>
      </c>
      <c r="G7338" s="237"/>
      <c r="H7338" s="237"/>
      <c r="I7338" s="237"/>
      <c r="J7338" s="237"/>
      <c r="K7338" s="237"/>
      <c r="L7338" s="237"/>
      <c r="M7338" s="7" t="str">
        <f>(IF($E7470&lt;&gt;0,$M$2,IF($L7470&lt;&gt;0,$M$2,"")))</f>
        <v/>
      </c>
    </row>
    <row r="7339" spans="1:14" hidden="1">
      <c r="A7339" s="23">
        <v>810</v>
      </c>
      <c r="B7339" s="227" t="str">
        <f>$B$10</f>
        <v>(наименование на разпоредителя с бюджет)</v>
      </c>
      <c r="C7339" s="228"/>
      <c r="D7339" s="229"/>
      <c r="E7339" s="237"/>
      <c r="F7339" s="237"/>
      <c r="G7339" s="237"/>
      <c r="H7339" s="237"/>
      <c r="I7339" s="237"/>
      <c r="J7339" s="237"/>
      <c r="K7339" s="237"/>
      <c r="L7339" s="237"/>
      <c r="M7339" s="7" t="str">
        <f>(IF($E7470&lt;&gt;0,$M$2,IF($L7470&lt;&gt;0,$M$2,"")))</f>
        <v/>
      </c>
    </row>
    <row r="7340" spans="1:14" hidden="1">
      <c r="A7340" s="23">
        <v>815</v>
      </c>
      <c r="B7340" s="227"/>
      <c r="C7340" s="228"/>
      <c r="D7340" s="229"/>
      <c r="E7340" s="237"/>
      <c r="F7340" s="237"/>
      <c r="G7340" s="237"/>
      <c r="H7340" s="237"/>
      <c r="I7340" s="237"/>
      <c r="J7340" s="237"/>
      <c r="K7340" s="237"/>
      <c r="L7340" s="237"/>
      <c r="M7340" s="7" t="str">
        <f>(IF($E7470&lt;&gt;0,$M$2,IF($L7470&lt;&gt;0,$M$2,"")))</f>
        <v/>
      </c>
    </row>
    <row r="7341" spans="1:14" ht="19.5" hidden="1">
      <c r="A7341" s="28">
        <v>525</v>
      </c>
      <c r="B7341" s="1870" t="str">
        <f>$B$12</f>
        <v>Поморие</v>
      </c>
      <c r="C7341" s="1871"/>
      <c r="D7341" s="1872"/>
      <c r="E7341" s="410" t="s">
        <v>874</v>
      </c>
      <c r="F7341" s="1348" t="str">
        <f>$F$12</f>
        <v>5207</v>
      </c>
      <c r="G7341" s="237"/>
      <c r="H7341" s="237"/>
      <c r="I7341" s="237"/>
      <c r="J7341" s="237"/>
      <c r="K7341" s="237"/>
      <c r="L7341" s="237"/>
      <c r="M7341" s="7" t="str">
        <f>(IF($E7470&lt;&gt;0,$M$2,IF($L7470&lt;&gt;0,$M$2,"")))</f>
        <v/>
      </c>
    </row>
    <row r="7342" spans="1:14" hidden="1">
      <c r="A7342" s="22">
        <v>820</v>
      </c>
      <c r="B7342" s="233" t="str">
        <f>$B$13</f>
        <v>(наименование на първостепенния разпоредител с бюджет)</v>
      </c>
      <c r="C7342" s="228"/>
      <c r="D7342" s="229"/>
      <c r="E7342" s="1349"/>
      <c r="F7342" s="242"/>
      <c r="G7342" s="237"/>
      <c r="H7342" s="237"/>
      <c r="I7342" s="237"/>
      <c r="J7342" s="237"/>
      <c r="K7342" s="237"/>
      <c r="L7342" s="237"/>
      <c r="M7342" s="7" t="str">
        <f>(IF($E7470&lt;&gt;0,$M$2,IF($L7470&lt;&gt;0,$M$2,"")))</f>
        <v/>
      </c>
    </row>
    <row r="7343" spans="1:14" ht="19.5" hidden="1">
      <c r="A7343" s="23">
        <v>821</v>
      </c>
      <c r="B7343" s="236"/>
      <c r="C7343" s="237"/>
      <c r="D7343" s="124" t="s">
        <v>875</v>
      </c>
      <c r="E7343" s="238">
        <f>$E$15</f>
        <v>0</v>
      </c>
      <c r="F7343" s="414" t="str">
        <f>$F$15</f>
        <v>БЮДЖЕТ</v>
      </c>
      <c r="G7343" s="218"/>
      <c r="H7343" s="218"/>
      <c r="I7343" s="218"/>
      <c r="J7343" s="218"/>
      <c r="K7343" s="218"/>
      <c r="L7343" s="218"/>
      <c r="M7343" s="7" t="str">
        <f>(IF($E7470&lt;&gt;0,$M$2,IF($L7470&lt;&gt;0,$M$2,"")))</f>
        <v/>
      </c>
    </row>
    <row r="7344" spans="1:14" hidden="1">
      <c r="A7344" s="23">
        <v>822</v>
      </c>
      <c r="B7344" s="228"/>
      <c r="C7344" s="391"/>
      <c r="D7344" s="400"/>
      <c r="E7344" s="237"/>
      <c r="F7344" s="409"/>
      <c r="G7344" s="409"/>
      <c r="H7344" s="409"/>
      <c r="I7344" s="409"/>
      <c r="J7344" s="409"/>
      <c r="K7344" s="409"/>
      <c r="L7344" s="1365" t="s">
        <v>458</v>
      </c>
      <c r="M7344" s="7" t="str">
        <f>(IF($E7470&lt;&gt;0,$M$2,IF($L7470&lt;&gt;0,$M$2,"")))</f>
        <v/>
      </c>
    </row>
    <row r="7345" spans="1:14" ht="24.95" hidden="1" customHeight="1">
      <c r="A7345" s="23">
        <v>823</v>
      </c>
      <c r="B7345" s="247"/>
      <c r="C7345" s="248"/>
      <c r="D7345" s="249" t="s">
        <v>698</v>
      </c>
      <c r="E7345" s="1853" t="str">
        <f>CONCATENATE("Уточнен план ",$C$3)</f>
        <v>Уточнен план 2025</v>
      </c>
      <c r="F7345" s="1854"/>
      <c r="G7345" s="1854"/>
      <c r="H7345" s="1855"/>
      <c r="I7345" s="1856" t="str">
        <f>CONCATENATE("Отчет ",$C$3)</f>
        <v>Отчет 2025</v>
      </c>
      <c r="J7345" s="1857"/>
      <c r="K7345" s="1857"/>
      <c r="L7345" s="1858"/>
      <c r="M7345" s="7" t="str">
        <f>(IF($E7470&lt;&gt;0,$M$2,IF($L7470&lt;&gt;0,$M$2,"")))</f>
        <v/>
      </c>
    </row>
    <row r="7346" spans="1:14" ht="54.95" hidden="1" customHeight="1" thickBot="1">
      <c r="A7346" s="23">
        <v>825</v>
      </c>
      <c r="B7346" s="250" t="s">
        <v>62</v>
      </c>
      <c r="C7346" s="251" t="s">
        <v>459</v>
      </c>
      <c r="D7346" s="252" t="s">
        <v>699</v>
      </c>
      <c r="E7346" s="1391" t="str">
        <f>$E$20</f>
        <v>Уточнен план                Общо</v>
      </c>
      <c r="F7346" s="1395" t="str">
        <f>$F$20</f>
        <v>държавни дейности</v>
      </c>
      <c r="G7346" s="1396" t="str">
        <f>$G$20</f>
        <v>местни дейности</v>
      </c>
      <c r="H7346" s="1397" t="str">
        <f>$H$20</f>
        <v>дофинансиране</v>
      </c>
      <c r="I7346" s="253" t="str">
        <f>$I$20</f>
        <v>държавни дейности -ОТЧЕТ</v>
      </c>
      <c r="J7346" s="254" t="str">
        <f>$J$20</f>
        <v>местни дейности - ОТЧЕТ</v>
      </c>
      <c r="K7346" s="255" t="str">
        <f>$K$20</f>
        <v>дофинансиране - ОТЧЕТ</v>
      </c>
      <c r="L7346" s="1570" t="str">
        <f>$L$20</f>
        <v>ОТЧЕТ                                    ОБЩО</v>
      </c>
      <c r="M7346" s="7" t="str">
        <f>(IF($E7470&lt;&gt;0,$M$2,IF($L7470&lt;&gt;0,$M$2,"")))</f>
        <v/>
      </c>
    </row>
    <row r="7347" spans="1:14" ht="18.75" hidden="1">
      <c r="A7347" s="23"/>
      <c r="B7347" s="258"/>
      <c r="C7347" s="259"/>
      <c r="D7347" s="260" t="s">
        <v>728</v>
      </c>
      <c r="E7347" s="1442" t="str">
        <f>$E$21</f>
        <v>(1)</v>
      </c>
      <c r="F7347" s="143" t="str">
        <f>$F$21</f>
        <v>(2)</v>
      </c>
      <c r="G7347" s="144" t="str">
        <f>$G$21</f>
        <v>(3)</v>
      </c>
      <c r="H7347" s="145" t="str">
        <f>$H$21</f>
        <v>(4)</v>
      </c>
      <c r="I7347" s="261" t="str">
        <f>$I$21</f>
        <v>(5)</v>
      </c>
      <c r="J7347" s="262" t="str">
        <f>$J$21</f>
        <v>(6)</v>
      </c>
      <c r="K7347" s="263" t="str">
        <f>$K$21</f>
        <v>(7)</v>
      </c>
      <c r="L7347" s="264" t="str">
        <f>$L$21</f>
        <v>(8)</v>
      </c>
      <c r="M7347" s="7" t="str">
        <f>(IF($E7470&lt;&gt;0,$M$2,IF($L7470&lt;&gt;0,$M$2,"")))</f>
        <v/>
      </c>
    </row>
    <row r="7348" spans="1:14" hidden="1">
      <c r="A7348" s="23"/>
      <c r="B7348" s="1439"/>
      <c r="C7348" s="1540" t="e">
        <f>VLOOKUP(D7348,OP_LIST2,2,FALSE)</f>
        <v>#N/A</v>
      </c>
      <c r="D7348" s="1445"/>
      <c r="E7348" s="389"/>
      <c r="F7348" s="1429"/>
      <c r="G7348" s="1430"/>
      <c r="H7348" s="1431"/>
      <c r="I7348" s="1429"/>
      <c r="J7348" s="1430"/>
      <c r="K7348" s="1431"/>
      <c r="L7348" s="1428"/>
      <c r="M7348" s="7" t="str">
        <f>(IF($E7470&lt;&gt;0,$M$2,IF($L7470&lt;&gt;0,$M$2,"")))</f>
        <v/>
      </c>
    </row>
    <row r="7349" spans="1:14" hidden="1">
      <c r="A7349" s="23"/>
      <c r="B7349" s="1608" t="s">
        <v>2003</v>
      </c>
      <c r="C7349" s="1446">
        <f>VLOOKUP(D7350,EBK_DEIN2,2,FALSE)</f>
        <v>7741</v>
      </c>
      <c r="D7349" s="1445" t="s">
        <v>777</v>
      </c>
      <c r="E7349" s="389"/>
      <c r="F7349" s="1432"/>
      <c r="G7349" s="1433"/>
      <c r="H7349" s="1434"/>
      <c r="I7349" s="1432"/>
      <c r="J7349" s="1433"/>
      <c r="K7349" s="1434"/>
      <c r="L7349" s="1428"/>
      <c r="M7349" s="7" t="str">
        <f>(IF($E7470&lt;&gt;0,$M$2,IF($L7470&lt;&gt;0,$M$2,"")))</f>
        <v/>
      </c>
    </row>
    <row r="7350" spans="1:14" hidden="1">
      <c r="A7350" s="23"/>
      <c r="B7350" s="1438"/>
      <c r="C7350" s="1531">
        <f>+C7349</f>
        <v>7741</v>
      </c>
      <c r="D7350" s="1440" t="s">
        <v>497</v>
      </c>
      <c r="E7350" s="389"/>
      <c r="F7350" s="1432"/>
      <c r="G7350" s="1433"/>
      <c r="H7350" s="1434"/>
      <c r="I7350" s="1432"/>
      <c r="J7350" s="1433"/>
      <c r="K7350" s="1434"/>
      <c r="L7350" s="1428"/>
      <c r="M7350" s="7" t="str">
        <f>(IF($E7470&lt;&gt;0,$M$2,IF($L7470&lt;&gt;0,$M$2,"")))</f>
        <v/>
      </c>
    </row>
    <row r="7351" spans="1:14" hidden="1">
      <c r="A7351" s="23"/>
      <c r="B7351" s="1443"/>
      <c r="C7351" s="1441"/>
      <c r="D7351" s="1444" t="s">
        <v>700</v>
      </c>
      <c r="E7351" s="389"/>
      <c r="F7351" s="1435"/>
      <c r="G7351" s="1436"/>
      <c r="H7351" s="1437"/>
      <c r="I7351" s="1435"/>
      <c r="J7351" s="1436"/>
      <c r="K7351" s="1437"/>
      <c r="L7351" s="1428"/>
      <c r="M7351" s="7" t="str">
        <f>(IF($E7470&lt;&gt;0,$M$2,IF($L7470&lt;&gt;0,$M$2,"")))</f>
        <v/>
      </c>
    </row>
    <row r="7352" spans="1:14" hidden="1">
      <c r="A7352" s="23"/>
      <c r="B7352" s="272">
        <v>100</v>
      </c>
      <c r="C7352" s="1859" t="s">
        <v>729</v>
      </c>
      <c r="D7352" s="1860"/>
      <c r="E7352" s="273">
        <f t="shared" ref="E7352:L7352" si="1720">SUM(E7353:E7354)</f>
        <v>0</v>
      </c>
      <c r="F7352" s="274">
        <f t="shared" si="1720"/>
        <v>0</v>
      </c>
      <c r="G7352" s="275">
        <f t="shared" si="1720"/>
        <v>0</v>
      </c>
      <c r="H7352" s="276">
        <f>SUM(H7353:H7354)</f>
        <v>0</v>
      </c>
      <c r="I7352" s="274">
        <f t="shared" si="1720"/>
        <v>0</v>
      </c>
      <c r="J7352" s="275">
        <f t="shared" si="1720"/>
        <v>0</v>
      </c>
      <c r="K7352" s="276">
        <f t="shared" si="1720"/>
        <v>0</v>
      </c>
      <c r="L7352" s="273">
        <f t="shared" si="1720"/>
        <v>0</v>
      </c>
      <c r="M7352" s="12" t="str">
        <f>(IF($E7352&lt;&gt;0,$M$2,IF($L7352&lt;&gt;0,$M$2,"")))</f>
        <v/>
      </c>
      <c r="N7352" s="13"/>
    </row>
    <row r="7353" spans="1:14" hidden="1">
      <c r="A7353" s="23"/>
      <c r="B7353" s="278"/>
      <c r="C7353" s="279">
        <v>101</v>
      </c>
      <c r="D7353" s="280" t="s">
        <v>730</v>
      </c>
      <c r="E7353" s="281">
        <f>F7353+G7353+H7353</f>
        <v>0</v>
      </c>
      <c r="F7353" s="152">
        <v>0</v>
      </c>
      <c r="G7353" s="153">
        <v>0</v>
      </c>
      <c r="H7353" s="1406">
        <v>0</v>
      </c>
      <c r="I7353" s="152">
        <v>0</v>
      </c>
      <c r="J7353" s="153">
        <v>0</v>
      </c>
      <c r="K7353" s="1406">
        <v>0</v>
      </c>
      <c r="L7353" s="281">
        <f>I7353+J7353+K7353</f>
        <v>0</v>
      </c>
      <c r="M7353" s="12" t="str">
        <f t="shared" ref="M7353:M7416" si="1721">(IF($E7353&lt;&gt;0,$M$2,IF($L7353&lt;&gt;0,$M$2,"")))</f>
        <v/>
      </c>
      <c r="N7353" s="13"/>
    </row>
    <row r="7354" spans="1:14" hidden="1">
      <c r="A7354" s="10"/>
      <c r="B7354" s="278"/>
      <c r="C7354" s="285">
        <v>102</v>
      </c>
      <c r="D7354" s="286" t="s">
        <v>731</v>
      </c>
      <c r="E7354" s="287">
        <f>F7354+G7354+H7354</f>
        <v>0</v>
      </c>
      <c r="F7354" s="173">
        <v>0</v>
      </c>
      <c r="G7354" s="174">
        <v>0</v>
      </c>
      <c r="H7354" s="1409">
        <v>0</v>
      </c>
      <c r="I7354" s="173">
        <v>0</v>
      </c>
      <c r="J7354" s="174">
        <v>0</v>
      </c>
      <c r="K7354" s="1409">
        <v>0</v>
      </c>
      <c r="L7354" s="287">
        <f>I7354+J7354+K7354</f>
        <v>0</v>
      </c>
      <c r="M7354" s="12" t="str">
        <f t="shared" si="1721"/>
        <v/>
      </c>
      <c r="N7354" s="13"/>
    </row>
    <row r="7355" spans="1:14" hidden="1">
      <c r="A7355" s="10"/>
      <c r="B7355" s="272">
        <v>200</v>
      </c>
      <c r="C7355" s="1851" t="s">
        <v>732</v>
      </c>
      <c r="D7355" s="1852"/>
      <c r="E7355" s="273">
        <f t="shared" ref="E7355:L7355" si="1722">SUM(E7356:E7360)</f>
        <v>0</v>
      </c>
      <c r="F7355" s="274">
        <f t="shared" si="1722"/>
        <v>0</v>
      </c>
      <c r="G7355" s="275">
        <f t="shared" si="1722"/>
        <v>0</v>
      </c>
      <c r="H7355" s="276">
        <f>SUM(H7356:H7360)</f>
        <v>0</v>
      </c>
      <c r="I7355" s="274">
        <f t="shared" si="1722"/>
        <v>0</v>
      </c>
      <c r="J7355" s="275">
        <f t="shared" si="1722"/>
        <v>0</v>
      </c>
      <c r="K7355" s="276">
        <f t="shared" si="1722"/>
        <v>0</v>
      </c>
      <c r="L7355" s="273">
        <f t="shared" si="1722"/>
        <v>0</v>
      </c>
      <c r="M7355" s="12" t="str">
        <f t="shared" si="1721"/>
        <v/>
      </c>
      <c r="N7355" s="13"/>
    </row>
    <row r="7356" spans="1:14" hidden="1">
      <c r="A7356" s="10"/>
      <c r="B7356" s="291"/>
      <c r="C7356" s="279">
        <v>201</v>
      </c>
      <c r="D7356" s="280" t="s">
        <v>733</v>
      </c>
      <c r="E7356" s="281">
        <f>F7356+G7356+H7356</f>
        <v>0</v>
      </c>
      <c r="F7356" s="152">
        <v>0</v>
      </c>
      <c r="G7356" s="153">
        <v>0</v>
      </c>
      <c r="H7356" s="1406">
        <v>0</v>
      </c>
      <c r="I7356" s="152">
        <v>0</v>
      </c>
      <c r="J7356" s="153">
        <v>0</v>
      </c>
      <c r="K7356" s="1406">
        <v>0</v>
      </c>
      <c r="L7356" s="281">
        <f>I7356+J7356+K7356</f>
        <v>0</v>
      </c>
      <c r="M7356" s="12" t="str">
        <f t="shared" si="1721"/>
        <v/>
      </c>
      <c r="N7356" s="13"/>
    </row>
    <row r="7357" spans="1:14" hidden="1">
      <c r="A7357" s="10"/>
      <c r="B7357" s="292"/>
      <c r="C7357" s="293">
        <v>202</v>
      </c>
      <c r="D7357" s="294" t="s">
        <v>734</v>
      </c>
      <c r="E7357" s="295">
        <f>F7357+G7357+H7357</f>
        <v>0</v>
      </c>
      <c r="F7357" s="158">
        <v>0</v>
      </c>
      <c r="G7357" s="159">
        <v>0</v>
      </c>
      <c r="H7357" s="1408">
        <v>0</v>
      </c>
      <c r="I7357" s="158">
        <v>0</v>
      </c>
      <c r="J7357" s="159">
        <v>0</v>
      </c>
      <c r="K7357" s="1408">
        <v>0</v>
      </c>
      <c r="L7357" s="295">
        <f>I7357+J7357+K7357</f>
        <v>0</v>
      </c>
      <c r="M7357" s="12" t="str">
        <f t="shared" si="1721"/>
        <v/>
      </c>
      <c r="N7357" s="13"/>
    </row>
    <row r="7358" spans="1:14" ht="31.5" hidden="1">
      <c r="A7358" s="10"/>
      <c r="B7358" s="299"/>
      <c r="C7358" s="293">
        <v>205</v>
      </c>
      <c r="D7358" s="294" t="s">
        <v>585</v>
      </c>
      <c r="E7358" s="295">
        <f>F7358+G7358+H7358</f>
        <v>0</v>
      </c>
      <c r="F7358" s="158">
        <v>0</v>
      </c>
      <c r="G7358" s="159">
        <v>0</v>
      </c>
      <c r="H7358" s="1408">
        <v>0</v>
      </c>
      <c r="I7358" s="158">
        <v>0</v>
      </c>
      <c r="J7358" s="159">
        <v>0</v>
      </c>
      <c r="K7358" s="1408">
        <v>0</v>
      </c>
      <c r="L7358" s="295">
        <f>I7358+J7358+K7358</f>
        <v>0</v>
      </c>
      <c r="M7358" s="12" t="str">
        <f t="shared" si="1721"/>
        <v/>
      </c>
      <c r="N7358" s="13"/>
    </row>
    <row r="7359" spans="1:14" hidden="1">
      <c r="A7359" s="10"/>
      <c r="B7359" s="299"/>
      <c r="C7359" s="293">
        <v>208</v>
      </c>
      <c r="D7359" s="300" t="s">
        <v>586</v>
      </c>
      <c r="E7359" s="295">
        <f>F7359+G7359+H7359</f>
        <v>0</v>
      </c>
      <c r="F7359" s="158">
        <v>0</v>
      </c>
      <c r="G7359" s="159">
        <v>0</v>
      </c>
      <c r="H7359" s="1408">
        <v>0</v>
      </c>
      <c r="I7359" s="158">
        <v>0</v>
      </c>
      <c r="J7359" s="159">
        <v>0</v>
      </c>
      <c r="K7359" s="1408">
        <v>0</v>
      </c>
      <c r="L7359" s="295">
        <f>I7359+J7359+K7359</f>
        <v>0</v>
      </c>
      <c r="M7359" s="12" t="str">
        <f t="shared" si="1721"/>
        <v/>
      </c>
      <c r="N7359" s="13"/>
    </row>
    <row r="7360" spans="1:14" hidden="1">
      <c r="A7360" s="10"/>
      <c r="B7360" s="291"/>
      <c r="C7360" s="285">
        <v>209</v>
      </c>
      <c r="D7360" s="301" t="s">
        <v>587</v>
      </c>
      <c r="E7360" s="287">
        <f>F7360+G7360+H7360</f>
        <v>0</v>
      </c>
      <c r="F7360" s="173">
        <v>0</v>
      </c>
      <c r="G7360" s="174">
        <v>0</v>
      </c>
      <c r="H7360" s="1409">
        <v>0</v>
      </c>
      <c r="I7360" s="173">
        <v>0</v>
      </c>
      <c r="J7360" s="174">
        <v>0</v>
      </c>
      <c r="K7360" s="1409">
        <v>0</v>
      </c>
      <c r="L7360" s="287">
        <f>I7360+J7360+K7360</f>
        <v>0</v>
      </c>
      <c r="M7360" s="12" t="str">
        <f t="shared" si="1721"/>
        <v/>
      </c>
      <c r="N7360" s="13"/>
    </row>
    <row r="7361" spans="1:14" hidden="1">
      <c r="A7361" s="10"/>
      <c r="B7361" s="272">
        <v>500</v>
      </c>
      <c r="C7361" s="1861" t="s">
        <v>188</v>
      </c>
      <c r="D7361" s="1862"/>
      <c r="E7361" s="273">
        <f t="shared" ref="E7361:L7361" si="1723">SUM(E7362:E7368)</f>
        <v>0</v>
      </c>
      <c r="F7361" s="274">
        <f t="shared" si="1723"/>
        <v>0</v>
      </c>
      <c r="G7361" s="275">
        <f t="shared" si="1723"/>
        <v>0</v>
      </c>
      <c r="H7361" s="276">
        <f>SUM(H7362:H7368)</f>
        <v>0</v>
      </c>
      <c r="I7361" s="274">
        <f t="shared" si="1723"/>
        <v>0</v>
      </c>
      <c r="J7361" s="275">
        <f t="shared" si="1723"/>
        <v>0</v>
      </c>
      <c r="K7361" s="276">
        <f t="shared" si="1723"/>
        <v>0</v>
      </c>
      <c r="L7361" s="273">
        <f t="shared" si="1723"/>
        <v>0</v>
      </c>
      <c r="M7361" s="12" t="str">
        <f t="shared" si="1721"/>
        <v/>
      </c>
      <c r="N7361" s="13"/>
    </row>
    <row r="7362" spans="1:14" ht="18" hidden="1" customHeight="1">
      <c r="A7362" s="10"/>
      <c r="B7362" s="291"/>
      <c r="C7362" s="302">
        <v>551</v>
      </c>
      <c r="D7362" s="303" t="s">
        <v>189</v>
      </c>
      <c r="E7362" s="281">
        <f t="shared" ref="E7362:E7369" si="1724">F7362+G7362+H7362</f>
        <v>0</v>
      </c>
      <c r="F7362" s="152">
        <v>0</v>
      </c>
      <c r="G7362" s="153">
        <v>0</v>
      </c>
      <c r="H7362" s="1406">
        <v>0</v>
      </c>
      <c r="I7362" s="152">
        <v>0</v>
      </c>
      <c r="J7362" s="153">
        <v>0</v>
      </c>
      <c r="K7362" s="1406">
        <v>0</v>
      </c>
      <c r="L7362" s="281">
        <f t="shared" ref="L7362:L7369" si="1725">I7362+J7362+K7362</f>
        <v>0</v>
      </c>
      <c r="M7362" s="12" t="str">
        <f t="shared" si="1721"/>
        <v/>
      </c>
      <c r="N7362" s="13"/>
    </row>
    <row r="7363" spans="1:14" hidden="1">
      <c r="A7363" s="10"/>
      <c r="B7363" s="291"/>
      <c r="C7363" s="304">
        <v>552</v>
      </c>
      <c r="D7363" s="305" t="s">
        <v>893</v>
      </c>
      <c r="E7363" s="295">
        <f t="shared" si="1724"/>
        <v>0</v>
      </c>
      <c r="F7363" s="158">
        <v>0</v>
      </c>
      <c r="G7363" s="159">
        <v>0</v>
      </c>
      <c r="H7363" s="1408">
        <v>0</v>
      </c>
      <c r="I7363" s="158">
        <v>0</v>
      </c>
      <c r="J7363" s="159">
        <v>0</v>
      </c>
      <c r="K7363" s="1408">
        <v>0</v>
      </c>
      <c r="L7363" s="295">
        <f t="shared" si="1725"/>
        <v>0</v>
      </c>
      <c r="M7363" s="12" t="str">
        <f t="shared" si="1721"/>
        <v/>
      </c>
      <c r="N7363" s="13"/>
    </row>
    <row r="7364" spans="1:14" hidden="1">
      <c r="A7364" s="10"/>
      <c r="B7364" s="306"/>
      <c r="C7364" s="304">
        <v>558</v>
      </c>
      <c r="D7364" s="307" t="s">
        <v>855</v>
      </c>
      <c r="E7364" s="295">
        <f>F7364+G7364+H7364</f>
        <v>0</v>
      </c>
      <c r="F7364" s="484">
        <v>0</v>
      </c>
      <c r="G7364" s="485">
        <v>0</v>
      </c>
      <c r="H7364" s="160">
        <v>0</v>
      </c>
      <c r="I7364" s="484">
        <v>0</v>
      </c>
      <c r="J7364" s="485">
        <v>0</v>
      </c>
      <c r="K7364" s="160">
        <v>0</v>
      </c>
      <c r="L7364" s="295">
        <f>I7364+J7364+K7364</f>
        <v>0</v>
      </c>
      <c r="M7364" s="12" t="str">
        <f t="shared" si="1721"/>
        <v/>
      </c>
      <c r="N7364" s="13"/>
    </row>
    <row r="7365" spans="1:14" hidden="1">
      <c r="A7365" s="10"/>
      <c r="B7365" s="306"/>
      <c r="C7365" s="304">
        <v>560</v>
      </c>
      <c r="D7365" s="307" t="s">
        <v>190</v>
      </c>
      <c r="E7365" s="295">
        <f t="shared" si="1724"/>
        <v>0</v>
      </c>
      <c r="F7365" s="158">
        <v>0</v>
      </c>
      <c r="G7365" s="159">
        <v>0</v>
      </c>
      <c r="H7365" s="1408">
        <v>0</v>
      </c>
      <c r="I7365" s="158">
        <v>0</v>
      </c>
      <c r="J7365" s="159">
        <v>0</v>
      </c>
      <c r="K7365" s="1408">
        <v>0</v>
      </c>
      <c r="L7365" s="295">
        <f t="shared" si="1725"/>
        <v>0</v>
      </c>
      <c r="M7365" s="12" t="str">
        <f t="shared" si="1721"/>
        <v/>
      </c>
      <c r="N7365" s="13"/>
    </row>
    <row r="7366" spans="1:14" hidden="1">
      <c r="A7366" s="10"/>
      <c r="B7366" s="306"/>
      <c r="C7366" s="304">
        <v>580</v>
      </c>
      <c r="D7366" s="305" t="s">
        <v>191</v>
      </c>
      <c r="E7366" s="295">
        <f t="shared" si="1724"/>
        <v>0</v>
      </c>
      <c r="F7366" s="158">
        <v>0</v>
      </c>
      <c r="G7366" s="159">
        <v>0</v>
      </c>
      <c r="H7366" s="1408">
        <v>0</v>
      </c>
      <c r="I7366" s="158">
        <v>0</v>
      </c>
      <c r="J7366" s="159">
        <v>0</v>
      </c>
      <c r="K7366" s="1408">
        <v>0</v>
      </c>
      <c r="L7366" s="295">
        <f t="shared" si="1725"/>
        <v>0</v>
      </c>
      <c r="M7366" s="12" t="str">
        <f t="shared" si="1721"/>
        <v/>
      </c>
      <c r="N7366" s="13"/>
    </row>
    <row r="7367" spans="1:14" hidden="1">
      <c r="A7367" s="10"/>
      <c r="B7367" s="291"/>
      <c r="C7367" s="304">
        <v>588</v>
      </c>
      <c r="D7367" s="305" t="s">
        <v>857</v>
      </c>
      <c r="E7367" s="295">
        <f>F7367+G7367+H7367</f>
        <v>0</v>
      </c>
      <c r="F7367" s="484">
        <v>0</v>
      </c>
      <c r="G7367" s="485">
        <v>0</v>
      </c>
      <c r="H7367" s="160">
        <v>0</v>
      </c>
      <c r="I7367" s="484">
        <v>0</v>
      </c>
      <c r="J7367" s="485">
        <v>0</v>
      </c>
      <c r="K7367" s="160">
        <v>0</v>
      </c>
      <c r="L7367" s="295">
        <f>I7367+J7367+K7367</f>
        <v>0</v>
      </c>
      <c r="M7367" s="12" t="str">
        <f t="shared" si="1721"/>
        <v/>
      </c>
      <c r="N7367" s="13"/>
    </row>
    <row r="7368" spans="1:14" ht="31.5" hidden="1">
      <c r="A7368" s="10"/>
      <c r="B7368" s="291"/>
      <c r="C7368" s="308">
        <v>590</v>
      </c>
      <c r="D7368" s="309" t="s">
        <v>192</v>
      </c>
      <c r="E7368" s="287">
        <f t="shared" si="1724"/>
        <v>0</v>
      </c>
      <c r="F7368" s="173"/>
      <c r="G7368" s="174"/>
      <c r="H7368" s="1409"/>
      <c r="I7368" s="173"/>
      <c r="J7368" s="174"/>
      <c r="K7368" s="1409"/>
      <c r="L7368" s="287">
        <f t="shared" si="1725"/>
        <v>0</v>
      </c>
      <c r="M7368" s="12" t="str">
        <f t="shared" si="1721"/>
        <v/>
      </c>
      <c r="N7368" s="13"/>
    </row>
    <row r="7369" spans="1:14" hidden="1">
      <c r="A7369" s="22">
        <v>5</v>
      </c>
      <c r="B7369" s="272">
        <v>800</v>
      </c>
      <c r="C7369" s="1863" t="s">
        <v>193</v>
      </c>
      <c r="D7369" s="1864"/>
      <c r="E7369" s="310">
        <f t="shared" si="1724"/>
        <v>0</v>
      </c>
      <c r="F7369" s="1410"/>
      <c r="G7369" s="1411"/>
      <c r="H7369" s="1412"/>
      <c r="I7369" s="1410"/>
      <c r="J7369" s="1411"/>
      <c r="K7369" s="1412"/>
      <c r="L7369" s="310">
        <f t="shared" si="1725"/>
        <v>0</v>
      </c>
      <c r="M7369" s="12" t="str">
        <f t="shared" si="1721"/>
        <v/>
      </c>
      <c r="N7369" s="13"/>
    </row>
    <row r="7370" spans="1:14" hidden="1">
      <c r="A7370" s="23">
        <v>10</v>
      </c>
      <c r="B7370" s="272">
        <v>1000</v>
      </c>
      <c r="C7370" s="1851" t="s">
        <v>194</v>
      </c>
      <c r="D7370" s="1852"/>
      <c r="E7370" s="310">
        <f t="shared" ref="E7370:L7370" si="1726">SUM(E7371:E7387)</f>
        <v>0</v>
      </c>
      <c r="F7370" s="274">
        <f t="shared" si="1726"/>
        <v>0</v>
      </c>
      <c r="G7370" s="275">
        <f t="shared" si="1726"/>
        <v>0</v>
      </c>
      <c r="H7370" s="276">
        <f>SUM(H7371:H7387)</f>
        <v>0</v>
      </c>
      <c r="I7370" s="274">
        <f t="shared" si="1726"/>
        <v>0</v>
      </c>
      <c r="J7370" s="275">
        <f t="shared" si="1726"/>
        <v>0</v>
      </c>
      <c r="K7370" s="276">
        <f t="shared" si="1726"/>
        <v>0</v>
      </c>
      <c r="L7370" s="310">
        <f t="shared" si="1726"/>
        <v>0</v>
      </c>
      <c r="M7370" s="12" t="str">
        <f t="shared" si="1721"/>
        <v/>
      </c>
      <c r="N7370" s="13"/>
    </row>
    <row r="7371" spans="1:14" hidden="1">
      <c r="A7371" s="23">
        <v>15</v>
      </c>
      <c r="B7371" s="292"/>
      <c r="C7371" s="279">
        <v>1011</v>
      </c>
      <c r="D7371" s="311" t="s">
        <v>195</v>
      </c>
      <c r="E7371" s="281">
        <f t="shared" ref="E7371:E7387" si="1727">F7371+G7371+H7371</f>
        <v>0</v>
      </c>
      <c r="F7371" s="152">
        <v>0</v>
      </c>
      <c r="G7371" s="153">
        <v>0</v>
      </c>
      <c r="H7371" s="1406">
        <v>0</v>
      </c>
      <c r="I7371" s="152">
        <v>0</v>
      </c>
      <c r="J7371" s="153">
        <v>0</v>
      </c>
      <c r="K7371" s="1406">
        <v>0</v>
      </c>
      <c r="L7371" s="281">
        <f t="shared" ref="L7371:L7387" si="1728">I7371+J7371+K7371</f>
        <v>0</v>
      </c>
      <c r="M7371" s="12" t="str">
        <f t="shared" si="1721"/>
        <v/>
      </c>
      <c r="N7371" s="13"/>
    </row>
    <row r="7372" spans="1:14" hidden="1">
      <c r="A7372" s="22">
        <v>35</v>
      </c>
      <c r="B7372" s="292"/>
      <c r="C7372" s="293">
        <v>1012</v>
      </c>
      <c r="D7372" s="294" t="s">
        <v>196</v>
      </c>
      <c r="E7372" s="295">
        <f t="shared" si="1727"/>
        <v>0</v>
      </c>
      <c r="F7372" s="158">
        <v>0</v>
      </c>
      <c r="G7372" s="159">
        <v>0</v>
      </c>
      <c r="H7372" s="1408">
        <v>0</v>
      </c>
      <c r="I7372" s="158">
        <v>0</v>
      </c>
      <c r="J7372" s="159">
        <v>0</v>
      </c>
      <c r="K7372" s="1408">
        <v>0</v>
      </c>
      <c r="L7372" s="295">
        <f t="shared" si="1728"/>
        <v>0</v>
      </c>
      <c r="M7372" s="12" t="str">
        <f t="shared" si="1721"/>
        <v/>
      </c>
      <c r="N7372" s="13"/>
    </row>
    <row r="7373" spans="1:14" hidden="1">
      <c r="A7373" s="23">
        <v>40</v>
      </c>
      <c r="B7373" s="292"/>
      <c r="C7373" s="293">
        <v>1013</v>
      </c>
      <c r="D7373" s="294" t="s">
        <v>197</v>
      </c>
      <c r="E7373" s="295">
        <f t="shared" si="1727"/>
        <v>0</v>
      </c>
      <c r="F7373" s="158">
        <v>0</v>
      </c>
      <c r="G7373" s="159">
        <v>0</v>
      </c>
      <c r="H7373" s="1408">
        <v>0</v>
      </c>
      <c r="I7373" s="158">
        <v>0</v>
      </c>
      <c r="J7373" s="159">
        <v>0</v>
      </c>
      <c r="K7373" s="1408">
        <v>0</v>
      </c>
      <c r="L7373" s="295">
        <f t="shared" si="1728"/>
        <v>0</v>
      </c>
      <c r="M7373" s="12" t="str">
        <f t="shared" si="1721"/>
        <v/>
      </c>
      <c r="N7373" s="13"/>
    </row>
    <row r="7374" spans="1:14" hidden="1">
      <c r="A7374" s="23">
        <v>45</v>
      </c>
      <c r="B7374" s="292"/>
      <c r="C7374" s="293">
        <v>1014</v>
      </c>
      <c r="D7374" s="294" t="s">
        <v>198</v>
      </c>
      <c r="E7374" s="295">
        <f t="shared" si="1727"/>
        <v>0</v>
      </c>
      <c r="F7374" s="158">
        <v>0</v>
      </c>
      <c r="G7374" s="159">
        <v>0</v>
      </c>
      <c r="H7374" s="1408">
        <v>0</v>
      </c>
      <c r="I7374" s="158">
        <v>0</v>
      </c>
      <c r="J7374" s="159">
        <v>0</v>
      </c>
      <c r="K7374" s="1408">
        <v>0</v>
      </c>
      <c r="L7374" s="295">
        <f t="shared" si="1728"/>
        <v>0</v>
      </c>
      <c r="M7374" s="12" t="str">
        <f t="shared" si="1721"/>
        <v/>
      </c>
      <c r="N7374" s="13"/>
    </row>
    <row r="7375" spans="1:14" hidden="1">
      <c r="A7375" s="23">
        <v>50</v>
      </c>
      <c r="B7375" s="292"/>
      <c r="C7375" s="293">
        <v>1015</v>
      </c>
      <c r="D7375" s="294" t="s">
        <v>199</v>
      </c>
      <c r="E7375" s="295">
        <f t="shared" si="1727"/>
        <v>0</v>
      </c>
      <c r="F7375" s="158">
        <v>0</v>
      </c>
      <c r="G7375" s="159">
        <v>0</v>
      </c>
      <c r="H7375" s="1408">
        <v>0</v>
      </c>
      <c r="I7375" s="158">
        <v>0</v>
      </c>
      <c r="J7375" s="159">
        <v>0</v>
      </c>
      <c r="K7375" s="1408">
        <v>0</v>
      </c>
      <c r="L7375" s="295">
        <f t="shared" si="1728"/>
        <v>0</v>
      </c>
      <c r="M7375" s="12" t="str">
        <f t="shared" si="1721"/>
        <v/>
      </c>
      <c r="N7375" s="13"/>
    </row>
    <row r="7376" spans="1:14" hidden="1">
      <c r="A7376" s="23">
        <v>55</v>
      </c>
      <c r="B7376" s="292"/>
      <c r="C7376" s="312">
        <v>1016</v>
      </c>
      <c r="D7376" s="313" t="s">
        <v>200</v>
      </c>
      <c r="E7376" s="314">
        <f t="shared" si="1727"/>
        <v>0</v>
      </c>
      <c r="F7376" s="164">
        <v>0</v>
      </c>
      <c r="G7376" s="165">
        <v>0</v>
      </c>
      <c r="H7376" s="1407">
        <v>0</v>
      </c>
      <c r="I7376" s="164">
        <v>0</v>
      </c>
      <c r="J7376" s="165">
        <v>0</v>
      </c>
      <c r="K7376" s="1407">
        <v>0</v>
      </c>
      <c r="L7376" s="314">
        <f t="shared" si="1728"/>
        <v>0</v>
      </c>
      <c r="M7376" s="12" t="str">
        <f t="shared" si="1721"/>
        <v/>
      </c>
      <c r="N7376" s="13"/>
    </row>
    <row r="7377" spans="1:14" hidden="1">
      <c r="A7377" s="23">
        <v>60</v>
      </c>
      <c r="B7377" s="278"/>
      <c r="C7377" s="318">
        <v>1020</v>
      </c>
      <c r="D7377" s="319" t="s">
        <v>201</v>
      </c>
      <c r="E7377" s="320">
        <f t="shared" si="1727"/>
        <v>0</v>
      </c>
      <c r="F7377" s="450">
        <v>0</v>
      </c>
      <c r="G7377" s="451">
        <v>0</v>
      </c>
      <c r="H7377" s="1416">
        <v>0</v>
      </c>
      <c r="I7377" s="450">
        <v>0</v>
      </c>
      <c r="J7377" s="451">
        <v>0</v>
      </c>
      <c r="K7377" s="1416">
        <v>0</v>
      </c>
      <c r="L7377" s="320">
        <f t="shared" si="1728"/>
        <v>0</v>
      </c>
      <c r="M7377" s="12" t="str">
        <f t="shared" si="1721"/>
        <v/>
      </c>
      <c r="N7377" s="13"/>
    </row>
    <row r="7378" spans="1:14" hidden="1">
      <c r="A7378" s="22">
        <v>65</v>
      </c>
      <c r="B7378" s="292"/>
      <c r="C7378" s="324">
        <v>1030</v>
      </c>
      <c r="D7378" s="325" t="s">
        <v>202</v>
      </c>
      <c r="E7378" s="326">
        <f t="shared" si="1727"/>
        <v>0</v>
      </c>
      <c r="F7378" s="445">
        <v>0</v>
      </c>
      <c r="G7378" s="446">
        <v>0</v>
      </c>
      <c r="H7378" s="1413">
        <v>0</v>
      </c>
      <c r="I7378" s="445">
        <v>0</v>
      </c>
      <c r="J7378" s="446">
        <v>0</v>
      </c>
      <c r="K7378" s="1413">
        <v>0</v>
      </c>
      <c r="L7378" s="326">
        <f t="shared" si="1728"/>
        <v>0</v>
      </c>
      <c r="M7378" s="12" t="str">
        <f t="shared" si="1721"/>
        <v/>
      </c>
      <c r="N7378" s="13"/>
    </row>
    <row r="7379" spans="1:14" hidden="1">
      <c r="A7379" s="23">
        <v>70</v>
      </c>
      <c r="B7379" s="292"/>
      <c r="C7379" s="318">
        <v>1051</v>
      </c>
      <c r="D7379" s="331" t="s">
        <v>203</v>
      </c>
      <c r="E7379" s="320">
        <f t="shared" si="1727"/>
        <v>0</v>
      </c>
      <c r="F7379" s="450">
        <v>0</v>
      </c>
      <c r="G7379" s="451">
        <v>0</v>
      </c>
      <c r="H7379" s="1416">
        <v>0</v>
      </c>
      <c r="I7379" s="450">
        <v>0</v>
      </c>
      <c r="J7379" s="451">
        <v>0</v>
      </c>
      <c r="K7379" s="1416">
        <v>0</v>
      </c>
      <c r="L7379" s="320">
        <f t="shared" si="1728"/>
        <v>0</v>
      </c>
      <c r="M7379" s="12" t="str">
        <f t="shared" si="1721"/>
        <v/>
      </c>
      <c r="N7379" s="13"/>
    </row>
    <row r="7380" spans="1:14" hidden="1">
      <c r="A7380" s="23">
        <v>75</v>
      </c>
      <c r="B7380" s="292"/>
      <c r="C7380" s="293">
        <v>1052</v>
      </c>
      <c r="D7380" s="294" t="s">
        <v>204</v>
      </c>
      <c r="E7380" s="295">
        <f t="shared" si="1727"/>
        <v>0</v>
      </c>
      <c r="F7380" s="158">
        <v>0</v>
      </c>
      <c r="G7380" s="159"/>
      <c r="H7380" s="1408"/>
      <c r="I7380" s="158">
        <v>0</v>
      </c>
      <c r="J7380" s="159"/>
      <c r="K7380" s="1408"/>
      <c r="L7380" s="295">
        <f t="shared" si="1728"/>
        <v>0</v>
      </c>
      <c r="M7380" s="12" t="str">
        <f t="shared" si="1721"/>
        <v/>
      </c>
      <c r="N7380" s="13"/>
    </row>
    <row r="7381" spans="1:14" hidden="1">
      <c r="A7381" s="23">
        <v>80</v>
      </c>
      <c r="B7381" s="292"/>
      <c r="C7381" s="324">
        <v>1053</v>
      </c>
      <c r="D7381" s="325" t="s">
        <v>858</v>
      </c>
      <c r="E7381" s="326">
        <f t="shared" si="1727"/>
        <v>0</v>
      </c>
      <c r="F7381" s="445"/>
      <c r="G7381" s="446"/>
      <c r="H7381" s="1413"/>
      <c r="I7381" s="445"/>
      <c r="J7381" s="446"/>
      <c r="K7381" s="1413"/>
      <c r="L7381" s="326">
        <f t="shared" si="1728"/>
        <v>0</v>
      </c>
      <c r="M7381" s="12" t="str">
        <f t="shared" si="1721"/>
        <v/>
      </c>
      <c r="N7381" s="13"/>
    </row>
    <row r="7382" spans="1:14" hidden="1">
      <c r="A7382" s="23">
        <v>80</v>
      </c>
      <c r="B7382" s="292"/>
      <c r="C7382" s="318">
        <v>1062</v>
      </c>
      <c r="D7382" s="319" t="s">
        <v>205</v>
      </c>
      <c r="E7382" s="320">
        <f t="shared" si="1727"/>
        <v>0</v>
      </c>
      <c r="F7382" s="450">
        <v>0</v>
      </c>
      <c r="G7382" s="451">
        <v>0</v>
      </c>
      <c r="H7382" s="1416">
        <v>0</v>
      </c>
      <c r="I7382" s="450">
        <v>0</v>
      </c>
      <c r="J7382" s="451">
        <v>0</v>
      </c>
      <c r="K7382" s="1416">
        <v>0</v>
      </c>
      <c r="L7382" s="320">
        <f t="shared" si="1728"/>
        <v>0</v>
      </c>
      <c r="M7382" s="12" t="str">
        <f t="shared" si="1721"/>
        <v/>
      </c>
      <c r="N7382" s="13"/>
    </row>
    <row r="7383" spans="1:14" hidden="1">
      <c r="A7383" s="23">
        <v>85</v>
      </c>
      <c r="B7383" s="292"/>
      <c r="C7383" s="324">
        <v>1063</v>
      </c>
      <c r="D7383" s="332" t="s">
        <v>786</v>
      </c>
      <c r="E7383" s="326">
        <f t="shared" si="1727"/>
        <v>0</v>
      </c>
      <c r="F7383" s="445">
        <v>0</v>
      </c>
      <c r="G7383" s="446">
        <v>0</v>
      </c>
      <c r="H7383" s="1413">
        <v>0</v>
      </c>
      <c r="I7383" s="445">
        <v>0</v>
      </c>
      <c r="J7383" s="446">
        <v>0</v>
      </c>
      <c r="K7383" s="1413">
        <v>0</v>
      </c>
      <c r="L7383" s="326">
        <f t="shared" si="1728"/>
        <v>0</v>
      </c>
      <c r="M7383" s="12" t="str">
        <f t="shared" si="1721"/>
        <v/>
      </c>
      <c r="N7383" s="13"/>
    </row>
    <row r="7384" spans="1:14" hidden="1">
      <c r="A7384" s="23">
        <v>90</v>
      </c>
      <c r="B7384" s="292"/>
      <c r="C7384" s="333">
        <v>1069</v>
      </c>
      <c r="D7384" s="334" t="s">
        <v>206</v>
      </c>
      <c r="E7384" s="335">
        <f t="shared" si="1727"/>
        <v>0</v>
      </c>
      <c r="F7384" s="589">
        <v>0</v>
      </c>
      <c r="G7384" s="590">
        <v>0</v>
      </c>
      <c r="H7384" s="1415">
        <v>0</v>
      </c>
      <c r="I7384" s="589">
        <v>0</v>
      </c>
      <c r="J7384" s="590">
        <v>0</v>
      </c>
      <c r="K7384" s="1415">
        <v>0</v>
      </c>
      <c r="L7384" s="335">
        <f t="shared" si="1728"/>
        <v>0</v>
      </c>
      <c r="M7384" s="12" t="str">
        <f t="shared" si="1721"/>
        <v/>
      </c>
      <c r="N7384" s="13"/>
    </row>
    <row r="7385" spans="1:14" hidden="1">
      <c r="A7385" s="23">
        <v>90</v>
      </c>
      <c r="B7385" s="278"/>
      <c r="C7385" s="318">
        <v>1091</v>
      </c>
      <c r="D7385" s="331" t="s">
        <v>894</v>
      </c>
      <c r="E7385" s="320">
        <f t="shared" si="1727"/>
        <v>0</v>
      </c>
      <c r="F7385" s="450">
        <v>0</v>
      </c>
      <c r="G7385" s="451">
        <v>0</v>
      </c>
      <c r="H7385" s="1416">
        <v>0</v>
      </c>
      <c r="I7385" s="450">
        <v>0</v>
      </c>
      <c r="J7385" s="451">
        <v>0</v>
      </c>
      <c r="K7385" s="1416">
        <v>0</v>
      </c>
      <c r="L7385" s="320">
        <f t="shared" si="1728"/>
        <v>0</v>
      </c>
      <c r="M7385" s="12" t="str">
        <f t="shared" si="1721"/>
        <v/>
      </c>
      <c r="N7385" s="13"/>
    </row>
    <row r="7386" spans="1:14" hidden="1">
      <c r="A7386" s="22">
        <v>115</v>
      </c>
      <c r="B7386" s="292"/>
      <c r="C7386" s="293">
        <v>1092</v>
      </c>
      <c r="D7386" s="294" t="s">
        <v>298</v>
      </c>
      <c r="E7386" s="295">
        <f t="shared" si="1727"/>
        <v>0</v>
      </c>
      <c r="F7386" s="158">
        <v>0</v>
      </c>
      <c r="G7386" s="159">
        <v>0</v>
      </c>
      <c r="H7386" s="1408">
        <v>0</v>
      </c>
      <c r="I7386" s="158">
        <v>0</v>
      </c>
      <c r="J7386" s="159">
        <v>0</v>
      </c>
      <c r="K7386" s="1408">
        <v>0</v>
      </c>
      <c r="L7386" s="295">
        <f t="shared" si="1728"/>
        <v>0</v>
      </c>
      <c r="M7386" s="12" t="str">
        <f t="shared" si="1721"/>
        <v/>
      </c>
      <c r="N7386" s="13"/>
    </row>
    <row r="7387" spans="1:14" hidden="1">
      <c r="A7387" s="22">
        <v>125</v>
      </c>
      <c r="B7387" s="292"/>
      <c r="C7387" s="285">
        <v>1098</v>
      </c>
      <c r="D7387" s="339" t="s">
        <v>207</v>
      </c>
      <c r="E7387" s="287">
        <f t="shared" si="1727"/>
        <v>0</v>
      </c>
      <c r="F7387" s="173">
        <v>0</v>
      </c>
      <c r="G7387" s="174">
        <v>0</v>
      </c>
      <c r="H7387" s="1409">
        <v>0</v>
      </c>
      <c r="I7387" s="173">
        <v>0</v>
      </c>
      <c r="J7387" s="174">
        <v>0</v>
      </c>
      <c r="K7387" s="1409">
        <v>0</v>
      </c>
      <c r="L7387" s="287">
        <f t="shared" si="1728"/>
        <v>0</v>
      </c>
      <c r="M7387" s="12" t="str">
        <f t="shared" si="1721"/>
        <v/>
      </c>
      <c r="N7387" s="13"/>
    </row>
    <row r="7388" spans="1:14" hidden="1">
      <c r="A7388" s="23">
        <v>130</v>
      </c>
      <c r="B7388" s="272">
        <v>1900</v>
      </c>
      <c r="C7388" s="1845" t="s">
        <v>265</v>
      </c>
      <c r="D7388" s="1846"/>
      <c r="E7388" s="310">
        <f t="shared" ref="E7388:L7388" si="1729">SUM(E7389:E7391)</f>
        <v>0</v>
      </c>
      <c r="F7388" s="274">
        <f t="shared" si="1729"/>
        <v>0</v>
      </c>
      <c r="G7388" s="275">
        <f t="shared" si="1729"/>
        <v>0</v>
      </c>
      <c r="H7388" s="276">
        <f>SUM(H7389:H7391)</f>
        <v>0</v>
      </c>
      <c r="I7388" s="274">
        <f t="shared" si="1729"/>
        <v>0</v>
      </c>
      <c r="J7388" s="275">
        <f t="shared" si="1729"/>
        <v>0</v>
      </c>
      <c r="K7388" s="276">
        <f t="shared" si="1729"/>
        <v>0</v>
      </c>
      <c r="L7388" s="310">
        <f t="shared" si="1729"/>
        <v>0</v>
      </c>
      <c r="M7388" s="12" t="str">
        <f t="shared" si="1721"/>
        <v/>
      </c>
      <c r="N7388" s="13"/>
    </row>
    <row r="7389" spans="1:14" hidden="1">
      <c r="A7389" s="23">
        <v>135</v>
      </c>
      <c r="B7389" s="292"/>
      <c r="C7389" s="279">
        <v>1901</v>
      </c>
      <c r="D7389" s="340" t="s">
        <v>895</v>
      </c>
      <c r="E7389" s="281">
        <f>F7389+G7389+H7389</f>
        <v>0</v>
      </c>
      <c r="F7389" s="152">
        <v>0</v>
      </c>
      <c r="G7389" s="153">
        <v>0</v>
      </c>
      <c r="H7389" s="1406">
        <v>0</v>
      </c>
      <c r="I7389" s="152">
        <v>0</v>
      </c>
      <c r="J7389" s="153">
        <v>0</v>
      </c>
      <c r="K7389" s="1406">
        <v>0</v>
      </c>
      <c r="L7389" s="281">
        <f>I7389+J7389+K7389</f>
        <v>0</v>
      </c>
      <c r="M7389" s="12" t="str">
        <f t="shared" si="1721"/>
        <v/>
      </c>
      <c r="N7389" s="13"/>
    </row>
    <row r="7390" spans="1:14" hidden="1">
      <c r="A7390" s="23">
        <v>140</v>
      </c>
      <c r="B7390" s="341"/>
      <c r="C7390" s="293">
        <v>1981</v>
      </c>
      <c r="D7390" s="342" t="s">
        <v>896</v>
      </c>
      <c r="E7390" s="295">
        <f>F7390+G7390+H7390</f>
        <v>0</v>
      </c>
      <c r="F7390" s="158">
        <v>0</v>
      </c>
      <c r="G7390" s="159">
        <v>0</v>
      </c>
      <c r="H7390" s="1408">
        <v>0</v>
      </c>
      <c r="I7390" s="158">
        <v>0</v>
      </c>
      <c r="J7390" s="159">
        <v>0</v>
      </c>
      <c r="K7390" s="1408">
        <v>0</v>
      </c>
      <c r="L7390" s="295">
        <f>I7390+J7390+K7390</f>
        <v>0</v>
      </c>
      <c r="M7390" s="12" t="str">
        <f t="shared" si="1721"/>
        <v/>
      </c>
      <c r="N7390" s="13"/>
    </row>
    <row r="7391" spans="1:14" hidden="1">
      <c r="A7391" s="23">
        <v>145</v>
      </c>
      <c r="B7391" s="292"/>
      <c r="C7391" s="285">
        <v>1991</v>
      </c>
      <c r="D7391" s="343" t="s">
        <v>897</v>
      </c>
      <c r="E7391" s="287">
        <f>F7391+G7391+H7391</f>
        <v>0</v>
      </c>
      <c r="F7391" s="173"/>
      <c r="G7391" s="174">
        <v>0</v>
      </c>
      <c r="H7391" s="1409">
        <v>0</v>
      </c>
      <c r="I7391" s="173"/>
      <c r="J7391" s="174">
        <v>0</v>
      </c>
      <c r="K7391" s="1409">
        <v>0</v>
      </c>
      <c r="L7391" s="287">
        <f>I7391+J7391+K7391</f>
        <v>0</v>
      </c>
      <c r="M7391" s="12" t="str">
        <f t="shared" si="1721"/>
        <v/>
      </c>
      <c r="N7391" s="13"/>
    </row>
    <row r="7392" spans="1:14" hidden="1">
      <c r="A7392" s="23">
        <v>150</v>
      </c>
      <c r="B7392" s="272">
        <v>2100</v>
      </c>
      <c r="C7392" s="1845" t="s">
        <v>707</v>
      </c>
      <c r="D7392" s="1846"/>
      <c r="E7392" s="310">
        <f t="shared" ref="E7392:L7392" si="1730">SUM(E7393:E7397)</f>
        <v>0</v>
      </c>
      <c r="F7392" s="274">
        <f t="shared" si="1730"/>
        <v>0</v>
      </c>
      <c r="G7392" s="275">
        <f t="shared" si="1730"/>
        <v>0</v>
      </c>
      <c r="H7392" s="276">
        <f>SUM(H7393:H7397)</f>
        <v>0</v>
      </c>
      <c r="I7392" s="274">
        <f t="shared" si="1730"/>
        <v>0</v>
      </c>
      <c r="J7392" s="275">
        <f t="shared" si="1730"/>
        <v>0</v>
      </c>
      <c r="K7392" s="276">
        <f t="shared" si="1730"/>
        <v>0</v>
      </c>
      <c r="L7392" s="310">
        <f t="shared" si="1730"/>
        <v>0</v>
      </c>
      <c r="M7392" s="12" t="str">
        <f t="shared" si="1721"/>
        <v/>
      </c>
      <c r="N7392" s="13"/>
    </row>
    <row r="7393" spans="1:14" hidden="1">
      <c r="A7393" s="23">
        <v>155</v>
      </c>
      <c r="B7393" s="292"/>
      <c r="C7393" s="279">
        <v>2110</v>
      </c>
      <c r="D7393" s="344" t="s">
        <v>208</v>
      </c>
      <c r="E7393" s="281">
        <f>F7393+G7393+H7393</f>
        <v>0</v>
      </c>
      <c r="F7393" s="152">
        <v>0</v>
      </c>
      <c r="G7393" s="153">
        <v>0</v>
      </c>
      <c r="H7393" s="1406">
        <v>0</v>
      </c>
      <c r="I7393" s="152">
        <v>0</v>
      </c>
      <c r="J7393" s="153">
        <v>0</v>
      </c>
      <c r="K7393" s="1406">
        <v>0</v>
      </c>
      <c r="L7393" s="281">
        <f>I7393+J7393+K7393</f>
        <v>0</v>
      </c>
      <c r="M7393" s="12" t="str">
        <f t="shared" si="1721"/>
        <v/>
      </c>
      <c r="N7393" s="13"/>
    </row>
    <row r="7394" spans="1:14" hidden="1">
      <c r="A7394" s="23">
        <v>160</v>
      </c>
      <c r="B7394" s="341"/>
      <c r="C7394" s="293">
        <v>2120</v>
      </c>
      <c r="D7394" s="300" t="s">
        <v>209</v>
      </c>
      <c r="E7394" s="295">
        <f>F7394+G7394+H7394</f>
        <v>0</v>
      </c>
      <c r="F7394" s="158">
        <v>0</v>
      </c>
      <c r="G7394" s="159">
        <v>0</v>
      </c>
      <c r="H7394" s="1408">
        <v>0</v>
      </c>
      <c r="I7394" s="158">
        <v>0</v>
      </c>
      <c r="J7394" s="159">
        <v>0</v>
      </c>
      <c r="K7394" s="1408">
        <v>0</v>
      </c>
      <c r="L7394" s="295">
        <f>I7394+J7394+K7394</f>
        <v>0</v>
      </c>
      <c r="M7394" s="12" t="str">
        <f t="shared" si="1721"/>
        <v/>
      </c>
      <c r="N7394" s="13"/>
    </row>
    <row r="7395" spans="1:14" hidden="1">
      <c r="A7395" s="23">
        <v>165</v>
      </c>
      <c r="B7395" s="341"/>
      <c r="C7395" s="293">
        <v>2125</v>
      </c>
      <c r="D7395" s="300" t="s">
        <v>210</v>
      </c>
      <c r="E7395" s="295">
        <f>F7395+G7395+H7395</f>
        <v>0</v>
      </c>
      <c r="F7395" s="484">
        <v>0</v>
      </c>
      <c r="G7395" s="485">
        <v>0</v>
      </c>
      <c r="H7395" s="160">
        <v>0</v>
      </c>
      <c r="I7395" s="484">
        <v>0</v>
      </c>
      <c r="J7395" s="485">
        <v>0</v>
      </c>
      <c r="K7395" s="160">
        <v>0</v>
      </c>
      <c r="L7395" s="295">
        <f>I7395+J7395+K7395</f>
        <v>0</v>
      </c>
      <c r="M7395" s="12" t="str">
        <f t="shared" si="1721"/>
        <v/>
      </c>
      <c r="N7395" s="13"/>
    </row>
    <row r="7396" spans="1:14" hidden="1">
      <c r="A7396" s="23">
        <v>175</v>
      </c>
      <c r="B7396" s="291"/>
      <c r="C7396" s="293">
        <v>2140</v>
      </c>
      <c r="D7396" s="300" t="s">
        <v>211</v>
      </c>
      <c r="E7396" s="295">
        <f>F7396+G7396+H7396</f>
        <v>0</v>
      </c>
      <c r="F7396" s="484">
        <v>0</v>
      </c>
      <c r="G7396" s="485">
        <v>0</v>
      </c>
      <c r="H7396" s="160">
        <v>0</v>
      </c>
      <c r="I7396" s="484">
        <v>0</v>
      </c>
      <c r="J7396" s="485">
        <v>0</v>
      </c>
      <c r="K7396" s="160">
        <v>0</v>
      </c>
      <c r="L7396" s="295">
        <f>I7396+J7396+K7396</f>
        <v>0</v>
      </c>
      <c r="M7396" s="12" t="str">
        <f t="shared" si="1721"/>
        <v/>
      </c>
      <c r="N7396" s="13"/>
    </row>
    <row r="7397" spans="1:14" hidden="1">
      <c r="A7397" s="23">
        <v>180</v>
      </c>
      <c r="B7397" s="292"/>
      <c r="C7397" s="285">
        <v>2190</v>
      </c>
      <c r="D7397" s="345" t="s">
        <v>212</v>
      </c>
      <c r="E7397" s="287">
        <f>F7397+G7397+H7397</f>
        <v>0</v>
      </c>
      <c r="F7397" s="173">
        <v>0</v>
      </c>
      <c r="G7397" s="174">
        <v>0</v>
      </c>
      <c r="H7397" s="1409">
        <v>0</v>
      </c>
      <c r="I7397" s="173">
        <v>0</v>
      </c>
      <c r="J7397" s="174">
        <v>0</v>
      </c>
      <c r="K7397" s="1409">
        <v>0</v>
      </c>
      <c r="L7397" s="287">
        <f>I7397+J7397+K7397</f>
        <v>0</v>
      </c>
      <c r="M7397" s="12" t="str">
        <f t="shared" si="1721"/>
        <v/>
      </c>
      <c r="N7397" s="13"/>
    </row>
    <row r="7398" spans="1:14" hidden="1">
      <c r="A7398" s="23">
        <v>185</v>
      </c>
      <c r="B7398" s="272">
        <v>2200</v>
      </c>
      <c r="C7398" s="1845" t="s">
        <v>213</v>
      </c>
      <c r="D7398" s="1846"/>
      <c r="E7398" s="310">
        <f t="shared" ref="E7398:L7398" si="1731">SUM(E7399:E7400)</f>
        <v>0</v>
      </c>
      <c r="F7398" s="274">
        <f t="shared" si="1731"/>
        <v>0</v>
      </c>
      <c r="G7398" s="275">
        <f t="shared" si="1731"/>
        <v>0</v>
      </c>
      <c r="H7398" s="276">
        <f>SUM(H7399:H7400)</f>
        <v>0</v>
      </c>
      <c r="I7398" s="274">
        <f t="shared" si="1731"/>
        <v>0</v>
      </c>
      <c r="J7398" s="275">
        <f t="shared" si="1731"/>
        <v>0</v>
      </c>
      <c r="K7398" s="276">
        <f t="shared" si="1731"/>
        <v>0</v>
      </c>
      <c r="L7398" s="310">
        <f t="shared" si="1731"/>
        <v>0</v>
      </c>
      <c r="M7398" s="12" t="str">
        <f t="shared" si="1721"/>
        <v/>
      </c>
      <c r="N7398" s="13"/>
    </row>
    <row r="7399" spans="1:14" hidden="1">
      <c r="A7399" s="23">
        <v>190</v>
      </c>
      <c r="B7399" s="292"/>
      <c r="C7399" s="279">
        <v>2221</v>
      </c>
      <c r="D7399" s="280" t="s">
        <v>299</v>
      </c>
      <c r="E7399" s="281">
        <f>F7399+G7399+H7399</f>
        <v>0</v>
      </c>
      <c r="F7399" s="152">
        <v>0</v>
      </c>
      <c r="G7399" s="153">
        <v>0</v>
      </c>
      <c r="H7399" s="1406">
        <v>0</v>
      </c>
      <c r="I7399" s="152">
        <v>0</v>
      </c>
      <c r="J7399" s="153">
        <v>0</v>
      </c>
      <c r="K7399" s="1406">
        <v>0</v>
      </c>
      <c r="L7399" s="281">
        <f>I7399+J7399+K7399</f>
        <v>0</v>
      </c>
      <c r="M7399" s="12" t="str">
        <f t="shared" si="1721"/>
        <v/>
      </c>
      <c r="N7399" s="13"/>
    </row>
    <row r="7400" spans="1:14" hidden="1">
      <c r="A7400" s="23">
        <v>200</v>
      </c>
      <c r="B7400" s="292"/>
      <c r="C7400" s="285">
        <v>2224</v>
      </c>
      <c r="D7400" s="286" t="s">
        <v>214</v>
      </c>
      <c r="E7400" s="287">
        <f>F7400+G7400+H7400</f>
        <v>0</v>
      </c>
      <c r="F7400" s="173">
        <v>0</v>
      </c>
      <c r="G7400" s="174">
        <v>0</v>
      </c>
      <c r="H7400" s="1409">
        <v>0</v>
      </c>
      <c r="I7400" s="173">
        <v>0</v>
      </c>
      <c r="J7400" s="174">
        <v>0</v>
      </c>
      <c r="K7400" s="1409">
        <v>0</v>
      </c>
      <c r="L7400" s="287">
        <f>I7400+J7400+K7400</f>
        <v>0</v>
      </c>
      <c r="M7400" s="12" t="str">
        <f t="shared" si="1721"/>
        <v/>
      </c>
      <c r="N7400" s="13"/>
    </row>
    <row r="7401" spans="1:14" hidden="1">
      <c r="A7401" s="23">
        <v>200</v>
      </c>
      <c r="B7401" s="272">
        <v>2500</v>
      </c>
      <c r="C7401" s="1845" t="s">
        <v>215</v>
      </c>
      <c r="D7401" s="1846"/>
      <c r="E7401" s="310">
        <f>F7401+G7401+H7401</f>
        <v>0</v>
      </c>
      <c r="F7401" s="1410"/>
      <c r="G7401" s="1411"/>
      <c r="H7401" s="1412"/>
      <c r="I7401" s="1410"/>
      <c r="J7401" s="1411"/>
      <c r="K7401" s="1412"/>
      <c r="L7401" s="310">
        <f>I7401+J7401+K7401</f>
        <v>0</v>
      </c>
      <c r="M7401" s="12" t="str">
        <f t="shared" si="1721"/>
        <v/>
      </c>
      <c r="N7401" s="13"/>
    </row>
    <row r="7402" spans="1:14" hidden="1">
      <c r="A7402" s="23">
        <v>205</v>
      </c>
      <c r="B7402" s="272">
        <v>2600</v>
      </c>
      <c r="C7402" s="1849" t="s">
        <v>216</v>
      </c>
      <c r="D7402" s="1850"/>
      <c r="E7402" s="310">
        <f>F7402+G7402+H7402</f>
        <v>0</v>
      </c>
      <c r="F7402" s="1410"/>
      <c r="G7402" s="1411"/>
      <c r="H7402" s="1412"/>
      <c r="I7402" s="1410"/>
      <c r="J7402" s="1411"/>
      <c r="K7402" s="1412"/>
      <c r="L7402" s="310">
        <f>I7402+J7402+K7402</f>
        <v>0</v>
      </c>
      <c r="M7402" s="12" t="str">
        <f t="shared" si="1721"/>
        <v/>
      </c>
      <c r="N7402" s="13"/>
    </row>
    <row r="7403" spans="1:14" hidden="1">
      <c r="A7403" s="23">
        <v>210</v>
      </c>
      <c r="B7403" s="272">
        <v>2700</v>
      </c>
      <c r="C7403" s="1849" t="s">
        <v>217</v>
      </c>
      <c r="D7403" s="1850"/>
      <c r="E7403" s="310">
        <f>F7403+G7403+H7403</f>
        <v>0</v>
      </c>
      <c r="F7403" s="1410"/>
      <c r="G7403" s="1411"/>
      <c r="H7403" s="1412"/>
      <c r="I7403" s="1410"/>
      <c r="J7403" s="1411"/>
      <c r="K7403" s="1412"/>
      <c r="L7403" s="310">
        <f>I7403+J7403+K7403</f>
        <v>0</v>
      </c>
      <c r="M7403" s="12" t="str">
        <f t="shared" si="1721"/>
        <v/>
      </c>
      <c r="N7403" s="13"/>
    </row>
    <row r="7404" spans="1:14" ht="36" hidden="1" customHeight="1">
      <c r="A7404" s="23">
        <v>215</v>
      </c>
      <c r="B7404" s="272">
        <v>2800</v>
      </c>
      <c r="C7404" s="1849" t="s">
        <v>1643</v>
      </c>
      <c r="D7404" s="1850"/>
      <c r="E7404" s="310">
        <f t="shared" ref="E7404:L7404" si="1732">SUM(E7405:E7407)</f>
        <v>0</v>
      </c>
      <c r="F7404" s="274">
        <f t="shared" si="1732"/>
        <v>0</v>
      </c>
      <c r="G7404" s="275">
        <f t="shared" si="1732"/>
        <v>0</v>
      </c>
      <c r="H7404" s="276">
        <f>SUM(H7405:H7407)</f>
        <v>0</v>
      </c>
      <c r="I7404" s="274">
        <f t="shared" si="1732"/>
        <v>0</v>
      </c>
      <c r="J7404" s="275">
        <f t="shared" si="1732"/>
        <v>0</v>
      </c>
      <c r="K7404" s="276">
        <f t="shared" si="1732"/>
        <v>0</v>
      </c>
      <c r="L7404" s="310">
        <f t="shared" si="1732"/>
        <v>0</v>
      </c>
      <c r="M7404" s="12" t="str">
        <f t="shared" si="1721"/>
        <v/>
      </c>
      <c r="N7404" s="13"/>
    </row>
    <row r="7405" spans="1:14" hidden="1">
      <c r="A7405" s="22">
        <v>220</v>
      </c>
      <c r="B7405" s="292"/>
      <c r="C7405" s="279">
        <v>2810</v>
      </c>
      <c r="D7405" s="340" t="s">
        <v>2078</v>
      </c>
      <c r="E7405" s="281">
        <f>F7405+G7405+H7405</f>
        <v>0</v>
      </c>
      <c r="F7405" s="152"/>
      <c r="G7405" s="153"/>
      <c r="H7405" s="1406"/>
      <c r="I7405" s="152"/>
      <c r="J7405" s="153"/>
      <c r="K7405" s="1406"/>
      <c r="L7405" s="281">
        <f>I7405+J7405+K7405</f>
        <v>0</v>
      </c>
      <c r="M7405" s="12" t="str">
        <f t="shared" si="1721"/>
        <v/>
      </c>
      <c r="N7405" s="13"/>
    </row>
    <row r="7406" spans="1:14" hidden="1">
      <c r="A7406" s="23">
        <v>225</v>
      </c>
      <c r="B7406" s="341"/>
      <c r="C7406" s="293">
        <v>2820</v>
      </c>
      <c r="D7406" s="342" t="s">
        <v>2079</v>
      </c>
      <c r="E7406" s="295">
        <f>F7406+G7406+H7406</f>
        <v>0</v>
      </c>
      <c r="F7406" s="158"/>
      <c r="G7406" s="159"/>
      <c r="H7406" s="1408"/>
      <c r="I7406" s="158"/>
      <c r="J7406" s="159"/>
      <c r="K7406" s="1408"/>
      <c r="L7406" s="295">
        <f>I7406+J7406+K7406</f>
        <v>0</v>
      </c>
      <c r="M7406" s="12" t="str">
        <f t="shared" si="1721"/>
        <v/>
      </c>
      <c r="N7406" s="13"/>
    </row>
    <row r="7407" spans="1:14" ht="31.5" hidden="1">
      <c r="A7407" s="23">
        <v>230</v>
      </c>
      <c r="B7407" s="292"/>
      <c r="C7407" s="285">
        <v>2890</v>
      </c>
      <c r="D7407" s="343" t="s">
        <v>2080</v>
      </c>
      <c r="E7407" s="287">
        <f>F7407+G7407+H7407</f>
        <v>0</v>
      </c>
      <c r="F7407" s="173"/>
      <c r="G7407" s="174"/>
      <c r="H7407" s="1409"/>
      <c r="I7407" s="173"/>
      <c r="J7407" s="174"/>
      <c r="K7407" s="1409"/>
      <c r="L7407" s="287">
        <f>I7407+J7407+K7407</f>
        <v>0</v>
      </c>
      <c r="M7407" s="12" t="str">
        <f t="shared" si="1721"/>
        <v/>
      </c>
      <c r="N7407" s="13"/>
    </row>
    <row r="7408" spans="1:14" hidden="1">
      <c r="A7408" s="23">
        <v>245</v>
      </c>
      <c r="B7408" s="272">
        <v>2900</v>
      </c>
      <c r="C7408" s="1845" t="s">
        <v>218</v>
      </c>
      <c r="D7408" s="1846"/>
      <c r="E7408" s="310">
        <f>SUM(E7409:E7416)</f>
        <v>0</v>
      </c>
      <c r="F7408" s="274">
        <f>SUM(F7409:F7416)</f>
        <v>0</v>
      </c>
      <c r="G7408" s="274">
        <f t="shared" ref="G7408:L7408" si="1733">SUM(G7409:G7416)</f>
        <v>0</v>
      </c>
      <c r="H7408" s="274">
        <f t="shared" si="1733"/>
        <v>0</v>
      </c>
      <c r="I7408" s="274">
        <f t="shared" si="1733"/>
        <v>0</v>
      </c>
      <c r="J7408" s="274">
        <f t="shared" si="1733"/>
        <v>0</v>
      </c>
      <c r="K7408" s="274">
        <f t="shared" si="1733"/>
        <v>0</v>
      </c>
      <c r="L7408" s="274">
        <f t="shared" si="1733"/>
        <v>0</v>
      </c>
      <c r="M7408" s="12" t="str">
        <f t="shared" si="1721"/>
        <v/>
      </c>
      <c r="N7408" s="13"/>
    </row>
    <row r="7409" spans="1:14" hidden="1">
      <c r="A7409" s="22">
        <v>220</v>
      </c>
      <c r="B7409" s="346"/>
      <c r="C7409" s="279">
        <v>2910</v>
      </c>
      <c r="D7409" s="347" t="s">
        <v>1935</v>
      </c>
      <c r="E7409" s="281">
        <f>F7409+G7409+H7409</f>
        <v>0</v>
      </c>
      <c r="F7409" s="152">
        <v>0</v>
      </c>
      <c r="G7409" s="153"/>
      <c r="H7409" s="1406"/>
      <c r="I7409" s="152">
        <v>0</v>
      </c>
      <c r="J7409" s="153"/>
      <c r="K7409" s="1406"/>
      <c r="L7409" s="281">
        <f>I7409+J7409+K7409</f>
        <v>0</v>
      </c>
      <c r="M7409" s="12" t="str">
        <f t="shared" si="1721"/>
        <v/>
      </c>
      <c r="N7409" s="13"/>
    </row>
    <row r="7410" spans="1:14" hidden="1">
      <c r="A7410" s="23">
        <v>225</v>
      </c>
      <c r="B7410" s="346"/>
      <c r="C7410" s="279">
        <v>2920</v>
      </c>
      <c r="D7410" s="347" t="s">
        <v>219</v>
      </c>
      <c r="E7410" s="281">
        <f t="shared" ref="E7410:E7416" si="1734">F7410+G7410+H7410</f>
        <v>0</v>
      </c>
      <c r="F7410" s="152"/>
      <c r="G7410" s="153"/>
      <c r="H7410" s="1406"/>
      <c r="I7410" s="152"/>
      <c r="J7410" s="153"/>
      <c r="K7410" s="1406"/>
      <c r="L7410" s="281">
        <f t="shared" ref="L7410:L7416" si="1735">I7410+J7410+K7410</f>
        <v>0</v>
      </c>
      <c r="M7410" s="12" t="str">
        <f t="shared" si="1721"/>
        <v/>
      </c>
      <c r="N7410" s="13"/>
    </row>
    <row r="7411" spans="1:14" ht="31.5" hidden="1">
      <c r="A7411" s="23">
        <v>230</v>
      </c>
      <c r="B7411" s="346"/>
      <c r="C7411" s="324">
        <v>2969</v>
      </c>
      <c r="D7411" s="348" t="s">
        <v>220</v>
      </c>
      <c r="E7411" s="326">
        <f t="shared" si="1734"/>
        <v>0</v>
      </c>
      <c r="F7411" s="445"/>
      <c r="G7411" s="446"/>
      <c r="H7411" s="1413"/>
      <c r="I7411" s="445"/>
      <c r="J7411" s="446"/>
      <c r="K7411" s="1413"/>
      <c r="L7411" s="326">
        <f t="shared" si="1735"/>
        <v>0</v>
      </c>
      <c r="M7411" s="12" t="str">
        <f t="shared" si="1721"/>
        <v/>
      </c>
      <c r="N7411" s="13"/>
    </row>
    <row r="7412" spans="1:14" ht="31.5" hidden="1">
      <c r="A7412" s="23">
        <v>235</v>
      </c>
      <c r="B7412" s="346"/>
      <c r="C7412" s="349">
        <v>2970</v>
      </c>
      <c r="D7412" s="350" t="s">
        <v>221</v>
      </c>
      <c r="E7412" s="351">
        <f t="shared" si="1734"/>
        <v>0</v>
      </c>
      <c r="F7412" s="624"/>
      <c r="G7412" s="625"/>
      <c r="H7412" s="1414"/>
      <c r="I7412" s="624"/>
      <c r="J7412" s="625"/>
      <c r="K7412" s="1414"/>
      <c r="L7412" s="351">
        <f t="shared" si="1735"/>
        <v>0</v>
      </c>
      <c r="M7412" s="12" t="str">
        <f t="shared" si="1721"/>
        <v/>
      </c>
      <c r="N7412" s="13"/>
    </row>
    <row r="7413" spans="1:14" hidden="1">
      <c r="A7413" s="23">
        <v>240</v>
      </c>
      <c r="B7413" s="346"/>
      <c r="C7413" s="333">
        <v>2989</v>
      </c>
      <c r="D7413" s="355" t="s">
        <v>222</v>
      </c>
      <c r="E7413" s="335">
        <f t="shared" si="1734"/>
        <v>0</v>
      </c>
      <c r="F7413" s="589"/>
      <c r="G7413" s="590"/>
      <c r="H7413" s="1415"/>
      <c r="I7413" s="589"/>
      <c r="J7413" s="590"/>
      <c r="K7413" s="1415"/>
      <c r="L7413" s="335">
        <f t="shared" si="1735"/>
        <v>0</v>
      </c>
      <c r="M7413" s="12" t="str">
        <f t="shared" si="1721"/>
        <v/>
      </c>
      <c r="N7413" s="13"/>
    </row>
    <row r="7414" spans="1:14" hidden="1">
      <c r="A7414" s="23">
        <v>245</v>
      </c>
      <c r="B7414" s="292"/>
      <c r="C7414" s="318">
        <v>2990</v>
      </c>
      <c r="D7414" s="356" t="s">
        <v>1954</v>
      </c>
      <c r="E7414" s="320">
        <f>F7414+G7414+H7414</f>
        <v>0</v>
      </c>
      <c r="F7414" s="450"/>
      <c r="G7414" s="451"/>
      <c r="H7414" s="1416"/>
      <c r="I7414" s="450"/>
      <c r="J7414" s="451"/>
      <c r="K7414" s="1416"/>
      <c r="L7414" s="320">
        <f>I7414+J7414+K7414</f>
        <v>0</v>
      </c>
      <c r="M7414" s="12" t="str">
        <f t="shared" si="1721"/>
        <v/>
      </c>
      <c r="N7414" s="13"/>
    </row>
    <row r="7415" spans="1:14" hidden="1">
      <c r="A7415" s="22">
        <v>250</v>
      </c>
      <c r="B7415" s="292"/>
      <c r="C7415" s="318">
        <v>2991</v>
      </c>
      <c r="D7415" s="356" t="s">
        <v>223</v>
      </c>
      <c r="E7415" s="320">
        <f t="shared" si="1734"/>
        <v>0</v>
      </c>
      <c r="F7415" s="450"/>
      <c r="G7415" s="451"/>
      <c r="H7415" s="1416"/>
      <c r="I7415" s="450"/>
      <c r="J7415" s="451"/>
      <c r="K7415" s="1416"/>
      <c r="L7415" s="320">
        <f t="shared" si="1735"/>
        <v>0</v>
      </c>
      <c r="M7415" s="12" t="str">
        <f t="shared" si="1721"/>
        <v/>
      </c>
      <c r="N7415" s="13"/>
    </row>
    <row r="7416" spans="1:14" hidden="1">
      <c r="A7416" s="23">
        <v>255</v>
      </c>
      <c r="B7416" s="292"/>
      <c r="C7416" s="285">
        <v>2992</v>
      </c>
      <c r="D7416" s="357" t="s">
        <v>224</v>
      </c>
      <c r="E7416" s="287">
        <f t="shared" si="1734"/>
        <v>0</v>
      </c>
      <c r="F7416" s="173"/>
      <c r="G7416" s="174"/>
      <c r="H7416" s="1409"/>
      <c r="I7416" s="173"/>
      <c r="J7416" s="174"/>
      <c r="K7416" s="1409"/>
      <c r="L7416" s="287">
        <f t="shared" si="1735"/>
        <v>0</v>
      </c>
      <c r="M7416" s="12" t="str">
        <f t="shared" si="1721"/>
        <v/>
      </c>
      <c r="N7416" s="13"/>
    </row>
    <row r="7417" spans="1:14" hidden="1">
      <c r="A7417" s="23">
        <v>265</v>
      </c>
      <c r="B7417" s="272">
        <v>3300</v>
      </c>
      <c r="C7417" s="358" t="s">
        <v>1985</v>
      </c>
      <c r="D7417" s="1759"/>
      <c r="E7417" s="310">
        <f t="shared" ref="E7417:L7417" si="1736">SUM(E7418:E7422)</f>
        <v>0</v>
      </c>
      <c r="F7417" s="274">
        <f t="shared" si="1736"/>
        <v>0</v>
      </c>
      <c r="G7417" s="275">
        <f t="shared" si="1736"/>
        <v>0</v>
      </c>
      <c r="H7417" s="276">
        <f t="shared" si="1736"/>
        <v>0</v>
      </c>
      <c r="I7417" s="274">
        <f t="shared" si="1736"/>
        <v>0</v>
      </c>
      <c r="J7417" s="275">
        <f t="shared" si="1736"/>
        <v>0</v>
      </c>
      <c r="K7417" s="276">
        <f t="shared" si="1736"/>
        <v>0</v>
      </c>
      <c r="L7417" s="310">
        <f t="shared" si="1736"/>
        <v>0</v>
      </c>
      <c r="M7417" s="12" t="str">
        <f t="shared" ref="M7417:M7470" si="1737">(IF($E7417&lt;&gt;0,$M$2,IF($L7417&lt;&gt;0,$M$2,"")))</f>
        <v/>
      </c>
      <c r="N7417" s="13"/>
    </row>
    <row r="7418" spans="1:14" hidden="1">
      <c r="A7418" s="22">
        <v>270</v>
      </c>
      <c r="B7418" s="291"/>
      <c r="C7418" s="279">
        <v>3301</v>
      </c>
      <c r="D7418" s="359" t="s">
        <v>225</v>
      </c>
      <c r="E7418" s="281">
        <f t="shared" ref="E7418:E7425" si="1738">F7418+G7418+H7418</f>
        <v>0</v>
      </c>
      <c r="F7418" s="482">
        <v>0</v>
      </c>
      <c r="G7418" s="483">
        <v>0</v>
      </c>
      <c r="H7418" s="154">
        <v>0</v>
      </c>
      <c r="I7418" s="482">
        <v>0</v>
      </c>
      <c r="J7418" s="483">
        <v>0</v>
      </c>
      <c r="K7418" s="154">
        <v>0</v>
      </c>
      <c r="L7418" s="281">
        <f t="shared" ref="L7418:L7425" si="1739">I7418+J7418+K7418</f>
        <v>0</v>
      </c>
      <c r="M7418" s="12" t="str">
        <f t="shared" si="1737"/>
        <v/>
      </c>
      <c r="N7418" s="13"/>
    </row>
    <row r="7419" spans="1:14" hidden="1">
      <c r="A7419" s="22">
        <v>290</v>
      </c>
      <c r="B7419" s="291"/>
      <c r="C7419" s="293">
        <v>3302</v>
      </c>
      <c r="D7419" s="360" t="s">
        <v>701</v>
      </c>
      <c r="E7419" s="295">
        <f t="shared" si="1738"/>
        <v>0</v>
      </c>
      <c r="F7419" s="484">
        <v>0</v>
      </c>
      <c r="G7419" s="485">
        <v>0</v>
      </c>
      <c r="H7419" s="160">
        <v>0</v>
      </c>
      <c r="I7419" s="484">
        <v>0</v>
      </c>
      <c r="J7419" s="485">
        <v>0</v>
      </c>
      <c r="K7419" s="160">
        <v>0</v>
      </c>
      <c r="L7419" s="295">
        <f t="shared" si="1739"/>
        <v>0</v>
      </c>
      <c r="M7419" s="12" t="str">
        <f t="shared" si="1737"/>
        <v/>
      </c>
      <c r="N7419" s="13"/>
    </row>
    <row r="7420" spans="1:14" hidden="1">
      <c r="A7420" s="39">
        <v>320</v>
      </c>
      <c r="B7420" s="291"/>
      <c r="C7420" s="293">
        <v>3304</v>
      </c>
      <c r="D7420" s="360" t="s">
        <v>226</v>
      </c>
      <c r="E7420" s="295">
        <f t="shared" si="1738"/>
        <v>0</v>
      </c>
      <c r="F7420" s="484">
        <v>0</v>
      </c>
      <c r="G7420" s="485">
        <v>0</v>
      </c>
      <c r="H7420" s="160">
        <v>0</v>
      </c>
      <c r="I7420" s="484">
        <v>0</v>
      </c>
      <c r="J7420" s="485">
        <v>0</v>
      </c>
      <c r="K7420" s="160">
        <v>0</v>
      </c>
      <c r="L7420" s="295">
        <f t="shared" si="1739"/>
        <v>0</v>
      </c>
      <c r="M7420" s="12" t="str">
        <f t="shared" si="1737"/>
        <v/>
      </c>
      <c r="N7420" s="13"/>
    </row>
    <row r="7421" spans="1:14" ht="47.25" hidden="1">
      <c r="A7421" s="22">
        <v>330</v>
      </c>
      <c r="B7421" s="291"/>
      <c r="C7421" s="285">
        <v>3306</v>
      </c>
      <c r="D7421" s="361" t="s">
        <v>2081</v>
      </c>
      <c r="E7421" s="295">
        <f t="shared" si="1738"/>
        <v>0</v>
      </c>
      <c r="F7421" s="484">
        <v>0</v>
      </c>
      <c r="G7421" s="485">
        <v>0</v>
      </c>
      <c r="H7421" s="160">
        <v>0</v>
      </c>
      <c r="I7421" s="484">
        <v>0</v>
      </c>
      <c r="J7421" s="485">
        <v>0</v>
      </c>
      <c r="K7421" s="160">
        <v>0</v>
      </c>
      <c r="L7421" s="295">
        <f t="shared" si="1739"/>
        <v>0</v>
      </c>
      <c r="M7421" s="12" t="str">
        <f t="shared" si="1737"/>
        <v/>
      </c>
      <c r="N7421" s="13"/>
    </row>
    <row r="7422" spans="1:14" hidden="1">
      <c r="A7422" s="23">
        <v>225</v>
      </c>
      <c r="B7422" s="291"/>
      <c r="C7422" s="285">
        <v>3307</v>
      </c>
      <c r="D7422" s="361" t="s">
        <v>1996</v>
      </c>
      <c r="E7422" s="287">
        <f t="shared" si="1738"/>
        <v>0</v>
      </c>
      <c r="F7422" s="486">
        <v>0</v>
      </c>
      <c r="G7422" s="487">
        <v>0</v>
      </c>
      <c r="H7422" s="175">
        <v>0</v>
      </c>
      <c r="I7422" s="486">
        <v>0</v>
      </c>
      <c r="J7422" s="487">
        <v>0</v>
      </c>
      <c r="K7422" s="175">
        <v>0</v>
      </c>
      <c r="L7422" s="287">
        <f t="shared" si="1739"/>
        <v>0</v>
      </c>
      <c r="M7422" s="12" t="str">
        <f t="shared" si="1737"/>
        <v/>
      </c>
      <c r="N7422" s="13"/>
    </row>
    <row r="7423" spans="1:14" hidden="1">
      <c r="A7423" s="23">
        <v>230</v>
      </c>
      <c r="B7423" s="272">
        <v>3900</v>
      </c>
      <c r="C7423" s="1845" t="s">
        <v>227</v>
      </c>
      <c r="D7423" s="1846"/>
      <c r="E7423" s="310">
        <f t="shared" si="1738"/>
        <v>0</v>
      </c>
      <c r="F7423" s="1458">
        <v>0</v>
      </c>
      <c r="G7423" s="1459">
        <v>0</v>
      </c>
      <c r="H7423" s="1460">
        <v>0</v>
      </c>
      <c r="I7423" s="1458">
        <v>0</v>
      </c>
      <c r="J7423" s="1459">
        <v>0</v>
      </c>
      <c r="K7423" s="1460">
        <v>0</v>
      </c>
      <c r="L7423" s="310">
        <f t="shared" si="1739"/>
        <v>0</v>
      </c>
      <c r="M7423" s="12" t="str">
        <f t="shared" si="1737"/>
        <v/>
      </c>
      <c r="N7423" s="13"/>
    </row>
    <row r="7424" spans="1:14" hidden="1">
      <c r="A7424" s="23">
        <v>245</v>
      </c>
      <c r="B7424" s="272">
        <v>4000</v>
      </c>
      <c r="C7424" s="1845" t="s">
        <v>228</v>
      </c>
      <c r="D7424" s="1846"/>
      <c r="E7424" s="310">
        <f t="shared" si="1738"/>
        <v>0</v>
      </c>
      <c r="F7424" s="1410">
        <v>0</v>
      </c>
      <c r="G7424" s="1411">
        <v>0</v>
      </c>
      <c r="H7424" s="1412">
        <v>0</v>
      </c>
      <c r="I7424" s="1410">
        <v>0</v>
      </c>
      <c r="J7424" s="1411">
        <v>0</v>
      </c>
      <c r="K7424" s="1412">
        <v>0</v>
      </c>
      <c r="L7424" s="310">
        <f t="shared" si="1739"/>
        <v>0</v>
      </c>
      <c r="M7424" s="12" t="str">
        <f t="shared" si="1737"/>
        <v/>
      </c>
      <c r="N7424" s="13"/>
    </row>
    <row r="7425" spans="1:14" hidden="1">
      <c r="A7425" s="22">
        <v>350</v>
      </c>
      <c r="B7425" s="272">
        <v>4100</v>
      </c>
      <c r="C7425" s="1845" t="s">
        <v>229</v>
      </c>
      <c r="D7425" s="1846"/>
      <c r="E7425" s="310">
        <f t="shared" si="1738"/>
        <v>0</v>
      </c>
      <c r="F7425" s="1459">
        <v>0</v>
      </c>
      <c r="G7425" s="1459">
        <v>0</v>
      </c>
      <c r="H7425" s="1460">
        <v>0</v>
      </c>
      <c r="I7425" s="1606">
        <v>0</v>
      </c>
      <c r="J7425" s="1459">
        <v>0</v>
      </c>
      <c r="K7425" s="1459">
        <v>0</v>
      </c>
      <c r="L7425" s="310">
        <f t="shared" si="1739"/>
        <v>0</v>
      </c>
      <c r="M7425" s="12" t="str">
        <f t="shared" si="1737"/>
        <v/>
      </c>
      <c r="N7425" s="13"/>
    </row>
    <row r="7426" spans="1:14" hidden="1">
      <c r="A7426" s="23">
        <v>355</v>
      </c>
      <c r="B7426" s="272">
        <v>4200</v>
      </c>
      <c r="C7426" s="1845" t="s">
        <v>230</v>
      </c>
      <c r="D7426" s="1846"/>
      <c r="E7426" s="310">
        <f t="shared" ref="E7426:L7426" si="1740">SUM(E7427:E7432)</f>
        <v>0</v>
      </c>
      <c r="F7426" s="274">
        <f t="shared" si="1740"/>
        <v>0</v>
      </c>
      <c r="G7426" s="275">
        <f t="shared" si="1740"/>
        <v>0</v>
      </c>
      <c r="H7426" s="276">
        <f>SUM(H7427:H7432)</f>
        <v>0</v>
      </c>
      <c r="I7426" s="274">
        <f t="shared" si="1740"/>
        <v>0</v>
      </c>
      <c r="J7426" s="275">
        <f t="shared" si="1740"/>
        <v>0</v>
      </c>
      <c r="K7426" s="276">
        <f t="shared" si="1740"/>
        <v>0</v>
      </c>
      <c r="L7426" s="310">
        <f t="shared" si="1740"/>
        <v>0</v>
      </c>
      <c r="M7426" s="12" t="str">
        <f t="shared" si="1737"/>
        <v/>
      </c>
      <c r="N7426" s="13"/>
    </row>
    <row r="7427" spans="1:14" hidden="1">
      <c r="A7427" s="23">
        <v>355</v>
      </c>
      <c r="B7427" s="362"/>
      <c r="C7427" s="279">
        <v>4201</v>
      </c>
      <c r="D7427" s="280" t="s">
        <v>231</v>
      </c>
      <c r="E7427" s="281">
        <f t="shared" ref="E7427:E7432" si="1741">F7427+G7427+H7427</f>
        <v>0</v>
      </c>
      <c r="F7427" s="152"/>
      <c r="G7427" s="153"/>
      <c r="H7427" s="1406"/>
      <c r="I7427" s="152"/>
      <c r="J7427" s="153"/>
      <c r="K7427" s="1406"/>
      <c r="L7427" s="281">
        <f t="shared" ref="L7427:L7432" si="1742">I7427+J7427+K7427</f>
        <v>0</v>
      </c>
      <c r="M7427" s="12" t="str">
        <f t="shared" si="1737"/>
        <v/>
      </c>
      <c r="N7427" s="13"/>
    </row>
    <row r="7428" spans="1:14" hidden="1">
      <c r="A7428" s="23">
        <v>375</v>
      </c>
      <c r="B7428" s="362"/>
      <c r="C7428" s="293">
        <v>4202</v>
      </c>
      <c r="D7428" s="363" t="s">
        <v>232</v>
      </c>
      <c r="E7428" s="295">
        <f t="shared" si="1741"/>
        <v>0</v>
      </c>
      <c r="F7428" s="158"/>
      <c r="G7428" s="159"/>
      <c r="H7428" s="1408"/>
      <c r="I7428" s="158"/>
      <c r="J7428" s="159"/>
      <c r="K7428" s="1408"/>
      <c r="L7428" s="295">
        <f t="shared" si="1742"/>
        <v>0</v>
      </c>
      <c r="M7428" s="12" t="str">
        <f t="shared" si="1737"/>
        <v/>
      </c>
      <c r="N7428" s="13"/>
    </row>
    <row r="7429" spans="1:14" hidden="1">
      <c r="A7429" s="23">
        <v>380</v>
      </c>
      <c r="B7429" s="362"/>
      <c r="C7429" s="293">
        <v>4214</v>
      </c>
      <c r="D7429" s="363" t="s">
        <v>233</v>
      </c>
      <c r="E7429" s="295">
        <f t="shared" si="1741"/>
        <v>0</v>
      </c>
      <c r="F7429" s="158">
        <v>0</v>
      </c>
      <c r="G7429" s="159">
        <v>0</v>
      </c>
      <c r="H7429" s="1408">
        <v>0</v>
      </c>
      <c r="I7429" s="158">
        <v>0</v>
      </c>
      <c r="J7429" s="159">
        <v>0</v>
      </c>
      <c r="K7429" s="1408">
        <v>0</v>
      </c>
      <c r="L7429" s="295">
        <f t="shared" si="1742"/>
        <v>0</v>
      </c>
      <c r="M7429" s="12" t="str">
        <f t="shared" si="1737"/>
        <v/>
      </c>
      <c r="N7429" s="13"/>
    </row>
    <row r="7430" spans="1:14" hidden="1">
      <c r="A7430" s="23">
        <v>385</v>
      </c>
      <c r="B7430" s="362"/>
      <c r="C7430" s="293">
        <v>4217</v>
      </c>
      <c r="D7430" s="363" t="s">
        <v>234</v>
      </c>
      <c r="E7430" s="295">
        <f t="shared" si="1741"/>
        <v>0</v>
      </c>
      <c r="F7430" s="158"/>
      <c r="G7430" s="159"/>
      <c r="H7430" s="1408"/>
      <c r="I7430" s="158"/>
      <c r="J7430" s="159"/>
      <c r="K7430" s="1408"/>
      <c r="L7430" s="295">
        <f t="shared" si="1742"/>
        <v>0</v>
      </c>
      <c r="M7430" s="12" t="str">
        <f t="shared" si="1737"/>
        <v/>
      </c>
      <c r="N7430" s="13"/>
    </row>
    <row r="7431" spans="1:14" hidden="1">
      <c r="A7431" s="23">
        <v>390</v>
      </c>
      <c r="B7431" s="362"/>
      <c r="C7431" s="293">
        <v>4218</v>
      </c>
      <c r="D7431" s="294" t="s">
        <v>235</v>
      </c>
      <c r="E7431" s="295">
        <f t="shared" si="1741"/>
        <v>0</v>
      </c>
      <c r="F7431" s="158"/>
      <c r="G7431" s="159"/>
      <c r="H7431" s="1408"/>
      <c r="I7431" s="158"/>
      <c r="J7431" s="159"/>
      <c r="K7431" s="1408"/>
      <c r="L7431" s="295">
        <f t="shared" si="1742"/>
        <v>0</v>
      </c>
      <c r="M7431" s="12" t="str">
        <f t="shared" si="1737"/>
        <v/>
      </c>
      <c r="N7431" s="13"/>
    </row>
    <row r="7432" spans="1:14" hidden="1">
      <c r="A7432" s="23">
        <v>390</v>
      </c>
      <c r="B7432" s="362"/>
      <c r="C7432" s="285">
        <v>4219</v>
      </c>
      <c r="D7432" s="343" t="s">
        <v>236</v>
      </c>
      <c r="E7432" s="287">
        <f t="shared" si="1741"/>
        <v>0</v>
      </c>
      <c r="F7432" s="173">
        <v>0</v>
      </c>
      <c r="G7432" s="174">
        <v>0</v>
      </c>
      <c r="H7432" s="1409">
        <v>0</v>
      </c>
      <c r="I7432" s="173">
        <v>0</v>
      </c>
      <c r="J7432" s="174">
        <v>0</v>
      </c>
      <c r="K7432" s="1409">
        <v>0</v>
      </c>
      <c r="L7432" s="287">
        <f t="shared" si="1742"/>
        <v>0</v>
      </c>
      <c r="M7432" s="12" t="str">
        <f t="shared" si="1737"/>
        <v/>
      </c>
      <c r="N7432" s="13"/>
    </row>
    <row r="7433" spans="1:14" hidden="1">
      <c r="A7433" s="23">
        <v>395</v>
      </c>
      <c r="B7433" s="272">
        <v>4300</v>
      </c>
      <c r="C7433" s="1845" t="s">
        <v>1644</v>
      </c>
      <c r="D7433" s="1846"/>
      <c r="E7433" s="310">
        <f t="shared" ref="E7433:L7433" si="1743">SUM(E7434:E7436)</f>
        <v>0</v>
      </c>
      <c r="F7433" s="274">
        <f t="shared" si="1743"/>
        <v>0</v>
      </c>
      <c r="G7433" s="275">
        <f t="shared" si="1743"/>
        <v>0</v>
      </c>
      <c r="H7433" s="276">
        <f>SUM(H7434:H7436)</f>
        <v>0</v>
      </c>
      <c r="I7433" s="274">
        <f t="shared" si="1743"/>
        <v>0</v>
      </c>
      <c r="J7433" s="275">
        <f t="shared" si="1743"/>
        <v>0</v>
      </c>
      <c r="K7433" s="276">
        <f t="shared" si="1743"/>
        <v>0</v>
      </c>
      <c r="L7433" s="310">
        <f t="shared" si="1743"/>
        <v>0</v>
      </c>
      <c r="M7433" s="12" t="str">
        <f t="shared" si="1737"/>
        <v/>
      </c>
      <c r="N7433" s="13"/>
    </row>
    <row r="7434" spans="1:14" hidden="1">
      <c r="A7434" s="18">
        <v>397</v>
      </c>
      <c r="B7434" s="362"/>
      <c r="C7434" s="279">
        <v>4301</v>
      </c>
      <c r="D7434" s="311" t="s">
        <v>237</v>
      </c>
      <c r="E7434" s="281">
        <f t="shared" ref="E7434:E7439" si="1744">F7434+G7434+H7434</f>
        <v>0</v>
      </c>
      <c r="F7434" s="152">
        <v>0</v>
      </c>
      <c r="G7434" s="153">
        <v>0</v>
      </c>
      <c r="H7434" s="1406">
        <v>0</v>
      </c>
      <c r="I7434" s="152">
        <v>0</v>
      </c>
      <c r="J7434" s="153">
        <v>0</v>
      </c>
      <c r="K7434" s="1406">
        <v>0</v>
      </c>
      <c r="L7434" s="281">
        <f t="shared" ref="L7434:L7439" si="1745">I7434+J7434+K7434</f>
        <v>0</v>
      </c>
      <c r="M7434" s="12" t="str">
        <f t="shared" si="1737"/>
        <v/>
      </c>
      <c r="N7434" s="13"/>
    </row>
    <row r="7435" spans="1:14" hidden="1">
      <c r="A7435" s="14">
        <v>398</v>
      </c>
      <c r="B7435" s="362"/>
      <c r="C7435" s="293">
        <v>4302</v>
      </c>
      <c r="D7435" s="363" t="s">
        <v>238</v>
      </c>
      <c r="E7435" s="295">
        <f t="shared" si="1744"/>
        <v>0</v>
      </c>
      <c r="F7435" s="158"/>
      <c r="G7435" s="159"/>
      <c r="H7435" s="1408"/>
      <c r="I7435" s="158"/>
      <c r="J7435" s="159"/>
      <c r="K7435" s="1408"/>
      <c r="L7435" s="295">
        <f t="shared" si="1745"/>
        <v>0</v>
      </c>
      <c r="M7435" s="12" t="str">
        <f t="shared" si="1737"/>
        <v/>
      </c>
      <c r="N7435" s="13"/>
    </row>
    <row r="7436" spans="1:14" hidden="1">
      <c r="A7436" s="14">
        <v>399</v>
      </c>
      <c r="B7436" s="362"/>
      <c r="C7436" s="285">
        <v>4309</v>
      </c>
      <c r="D7436" s="301" t="s">
        <v>239</v>
      </c>
      <c r="E7436" s="287">
        <f t="shared" si="1744"/>
        <v>0</v>
      </c>
      <c r="F7436" s="173"/>
      <c r="G7436" s="174"/>
      <c r="H7436" s="1409"/>
      <c r="I7436" s="173"/>
      <c r="J7436" s="174"/>
      <c r="K7436" s="1409"/>
      <c r="L7436" s="287">
        <f t="shared" si="1745"/>
        <v>0</v>
      </c>
      <c r="M7436" s="12" t="str">
        <f t="shared" si="1737"/>
        <v/>
      </c>
      <c r="N7436" s="13"/>
    </row>
    <row r="7437" spans="1:14" hidden="1">
      <c r="A7437" s="14">
        <v>400</v>
      </c>
      <c r="B7437" s="272">
        <v>4400</v>
      </c>
      <c r="C7437" s="1845" t="s">
        <v>1641</v>
      </c>
      <c r="D7437" s="1846"/>
      <c r="E7437" s="310">
        <f t="shared" si="1744"/>
        <v>0</v>
      </c>
      <c r="F7437" s="1410">
        <v>0</v>
      </c>
      <c r="G7437" s="1411">
        <v>0</v>
      </c>
      <c r="H7437" s="1412">
        <v>0</v>
      </c>
      <c r="I7437" s="1410">
        <v>0</v>
      </c>
      <c r="J7437" s="1411">
        <v>0</v>
      </c>
      <c r="K7437" s="1412">
        <v>0</v>
      </c>
      <c r="L7437" s="310">
        <f t="shared" si="1745"/>
        <v>0</v>
      </c>
      <c r="M7437" s="12" t="str">
        <f t="shared" si="1737"/>
        <v/>
      </c>
      <c r="N7437" s="13"/>
    </row>
    <row r="7438" spans="1:14" hidden="1">
      <c r="A7438" s="14">
        <v>401</v>
      </c>
      <c r="B7438" s="272">
        <v>4500</v>
      </c>
      <c r="C7438" s="1845" t="s">
        <v>1642</v>
      </c>
      <c r="D7438" s="1846"/>
      <c r="E7438" s="310">
        <f t="shared" si="1744"/>
        <v>0</v>
      </c>
      <c r="F7438" s="1410">
        <v>0</v>
      </c>
      <c r="G7438" s="1411">
        <v>0</v>
      </c>
      <c r="H7438" s="1412">
        <v>0</v>
      </c>
      <c r="I7438" s="1410">
        <v>0</v>
      </c>
      <c r="J7438" s="1411">
        <v>0</v>
      </c>
      <c r="K7438" s="1412">
        <v>0</v>
      </c>
      <c r="L7438" s="310">
        <f t="shared" si="1745"/>
        <v>0</v>
      </c>
      <c r="M7438" s="12" t="str">
        <f t="shared" si="1737"/>
        <v/>
      </c>
      <c r="N7438" s="13"/>
    </row>
    <row r="7439" spans="1:14" hidden="1">
      <c r="A7439" s="40">
        <v>404</v>
      </c>
      <c r="B7439" s="272">
        <v>4600</v>
      </c>
      <c r="C7439" s="1849" t="s">
        <v>240</v>
      </c>
      <c r="D7439" s="1850"/>
      <c r="E7439" s="310">
        <f t="shared" si="1744"/>
        <v>0</v>
      </c>
      <c r="F7439" s="1410">
        <v>0</v>
      </c>
      <c r="G7439" s="1411">
        <v>0</v>
      </c>
      <c r="H7439" s="1412">
        <v>0</v>
      </c>
      <c r="I7439" s="1410">
        <v>0</v>
      </c>
      <c r="J7439" s="1411">
        <v>0</v>
      </c>
      <c r="K7439" s="1412">
        <v>0</v>
      </c>
      <c r="L7439" s="310">
        <f t="shared" si="1745"/>
        <v>0</v>
      </c>
      <c r="M7439" s="12" t="str">
        <f t="shared" si="1737"/>
        <v/>
      </c>
      <c r="N7439" s="13"/>
    </row>
    <row r="7440" spans="1:14" hidden="1">
      <c r="A7440" s="40">
        <v>404</v>
      </c>
      <c r="B7440" s="272">
        <v>4900</v>
      </c>
      <c r="C7440" s="1845" t="s">
        <v>266</v>
      </c>
      <c r="D7440" s="1846"/>
      <c r="E7440" s="310">
        <f t="shared" ref="E7440:L7440" si="1746">+E7441+E7442</f>
        <v>0</v>
      </c>
      <c r="F7440" s="274">
        <f t="shared" si="1746"/>
        <v>0</v>
      </c>
      <c r="G7440" s="275">
        <f t="shared" si="1746"/>
        <v>0</v>
      </c>
      <c r="H7440" s="276">
        <f>+H7441+H7442</f>
        <v>0</v>
      </c>
      <c r="I7440" s="274">
        <f t="shared" si="1746"/>
        <v>0</v>
      </c>
      <c r="J7440" s="275">
        <f t="shared" si="1746"/>
        <v>0</v>
      </c>
      <c r="K7440" s="276">
        <f t="shared" si="1746"/>
        <v>0</v>
      </c>
      <c r="L7440" s="310">
        <f t="shared" si="1746"/>
        <v>0</v>
      </c>
      <c r="M7440" s="12" t="str">
        <f t="shared" si="1737"/>
        <v/>
      </c>
      <c r="N7440" s="13"/>
    </row>
    <row r="7441" spans="1:14" hidden="1">
      <c r="A7441" s="22">
        <v>440</v>
      </c>
      <c r="B7441" s="362"/>
      <c r="C7441" s="279">
        <v>4901</v>
      </c>
      <c r="D7441" s="364" t="s">
        <v>267</v>
      </c>
      <c r="E7441" s="281">
        <f>F7441+G7441+H7441</f>
        <v>0</v>
      </c>
      <c r="F7441" s="152"/>
      <c r="G7441" s="153"/>
      <c r="H7441" s="1406"/>
      <c r="I7441" s="152"/>
      <c r="J7441" s="153"/>
      <c r="K7441" s="1406"/>
      <c r="L7441" s="281">
        <f>I7441+J7441+K7441</f>
        <v>0</v>
      </c>
      <c r="M7441" s="12" t="str">
        <f t="shared" si="1737"/>
        <v/>
      </c>
      <c r="N7441" s="13"/>
    </row>
    <row r="7442" spans="1:14" hidden="1">
      <c r="A7442" s="22">
        <v>450</v>
      </c>
      <c r="B7442" s="362"/>
      <c r="C7442" s="285">
        <v>4902</v>
      </c>
      <c r="D7442" s="301" t="s">
        <v>268</v>
      </c>
      <c r="E7442" s="287">
        <f>F7442+G7442+H7442</f>
        <v>0</v>
      </c>
      <c r="F7442" s="173"/>
      <c r="G7442" s="174"/>
      <c r="H7442" s="1409"/>
      <c r="I7442" s="173"/>
      <c r="J7442" s="174"/>
      <c r="K7442" s="1409"/>
      <c r="L7442" s="287">
        <f>I7442+J7442+K7442</f>
        <v>0</v>
      </c>
      <c r="M7442" s="12" t="str">
        <f t="shared" si="1737"/>
        <v/>
      </c>
      <c r="N7442" s="13"/>
    </row>
    <row r="7443" spans="1:14" hidden="1">
      <c r="A7443" s="22">
        <v>495</v>
      </c>
      <c r="B7443" s="365">
        <v>5100</v>
      </c>
      <c r="C7443" s="1843" t="s">
        <v>241</v>
      </c>
      <c r="D7443" s="1844"/>
      <c r="E7443" s="310">
        <f>F7443+G7443+H7443</f>
        <v>0</v>
      </c>
      <c r="F7443" s="1410">
        <v>0</v>
      </c>
      <c r="G7443" s="1411">
        <v>0</v>
      </c>
      <c r="H7443" s="1412">
        <v>0</v>
      </c>
      <c r="I7443" s="1410">
        <v>0</v>
      </c>
      <c r="J7443" s="1411">
        <v>0</v>
      </c>
      <c r="K7443" s="1412">
        <v>0</v>
      </c>
      <c r="L7443" s="310">
        <f>I7443+J7443+K7443</f>
        <v>0</v>
      </c>
      <c r="M7443" s="12" t="str">
        <f t="shared" si="1737"/>
        <v/>
      </c>
      <c r="N7443" s="13"/>
    </row>
    <row r="7444" spans="1:14" hidden="1">
      <c r="A7444" s="23">
        <v>500</v>
      </c>
      <c r="B7444" s="365">
        <v>5200</v>
      </c>
      <c r="C7444" s="1843" t="s">
        <v>242</v>
      </c>
      <c r="D7444" s="1844"/>
      <c r="E7444" s="310">
        <f t="shared" ref="E7444:L7444" si="1747">SUM(E7445:E7451)</f>
        <v>0</v>
      </c>
      <c r="F7444" s="274">
        <f t="shared" si="1747"/>
        <v>0</v>
      </c>
      <c r="G7444" s="275">
        <f t="shared" si="1747"/>
        <v>0</v>
      </c>
      <c r="H7444" s="276">
        <f>SUM(H7445:H7451)</f>
        <v>0</v>
      </c>
      <c r="I7444" s="274">
        <f t="shared" si="1747"/>
        <v>0</v>
      </c>
      <c r="J7444" s="275">
        <f t="shared" si="1747"/>
        <v>0</v>
      </c>
      <c r="K7444" s="276">
        <f t="shared" si="1747"/>
        <v>0</v>
      </c>
      <c r="L7444" s="310">
        <f t="shared" si="1747"/>
        <v>0</v>
      </c>
      <c r="M7444" s="12" t="str">
        <f t="shared" si="1737"/>
        <v/>
      </c>
      <c r="N7444" s="13"/>
    </row>
    <row r="7445" spans="1:14" hidden="1">
      <c r="A7445" s="23">
        <v>505</v>
      </c>
      <c r="B7445" s="366"/>
      <c r="C7445" s="367">
        <v>5201</v>
      </c>
      <c r="D7445" s="368" t="s">
        <v>243</v>
      </c>
      <c r="E7445" s="281">
        <f t="shared" ref="E7445:E7451" si="1748">F7445+G7445+H7445</f>
        <v>0</v>
      </c>
      <c r="F7445" s="152">
        <v>0</v>
      </c>
      <c r="G7445" s="153">
        <v>0</v>
      </c>
      <c r="H7445" s="1406">
        <v>0</v>
      </c>
      <c r="I7445" s="152">
        <v>0</v>
      </c>
      <c r="J7445" s="153">
        <v>0</v>
      </c>
      <c r="K7445" s="1406">
        <v>0</v>
      </c>
      <c r="L7445" s="281">
        <f t="shared" ref="L7445:L7451" si="1749">I7445+J7445+K7445</f>
        <v>0</v>
      </c>
      <c r="M7445" s="12" t="str">
        <f t="shared" si="1737"/>
        <v/>
      </c>
      <c r="N7445" s="13"/>
    </row>
    <row r="7446" spans="1:14" hidden="1">
      <c r="A7446" s="23">
        <v>510</v>
      </c>
      <c r="B7446" s="366"/>
      <c r="C7446" s="369">
        <v>5202</v>
      </c>
      <c r="D7446" s="370" t="s">
        <v>244</v>
      </c>
      <c r="E7446" s="295">
        <f t="shared" si="1748"/>
        <v>0</v>
      </c>
      <c r="F7446" s="158">
        <v>0</v>
      </c>
      <c r="G7446" s="159">
        <v>0</v>
      </c>
      <c r="H7446" s="1408">
        <v>0</v>
      </c>
      <c r="I7446" s="158">
        <v>0</v>
      </c>
      <c r="J7446" s="159">
        <v>0</v>
      </c>
      <c r="K7446" s="1408">
        <v>0</v>
      </c>
      <c r="L7446" s="295">
        <f t="shared" si="1749"/>
        <v>0</v>
      </c>
      <c r="M7446" s="12" t="str">
        <f t="shared" si="1737"/>
        <v/>
      </c>
      <c r="N7446" s="13"/>
    </row>
    <row r="7447" spans="1:14" hidden="1">
      <c r="A7447" s="23">
        <v>515</v>
      </c>
      <c r="B7447" s="366"/>
      <c r="C7447" s="369">
        <v>5203</v>
      </c>
      <c r="D7447" s="370" t="s">
        <v>608</v>
      </c>
      <c r="E7447" s="295">
        <f t="shared" si="1748"/>
        <v>0</v>
      </c>
      <c r="F7447" s="158">
        <v>0</v>
      </c>
      <c r="G7447" s="159">
        <v>0</v>
      </c>
      <c r="H7447" s="1408">
        <v>0</v>
      </c>
      <c r="I7447" s="158">
        <v>0</v>
      </c>
      <c r="J7447" s="159">
        <v>0</v>
      </c>
      <c r="K7447" s="1408">
        <v>0</v>
      </c>
      <c r="L7447" s="295">
        <f t="shared" si="1749"/>
        <v>0</v>
      </c>
      <c r="M7447" s="12" t="str">
        <f t="shared" si="1737"/>
        <v/>
      </c>
      <c r="N7447" s="13"/>
    </row>
    <row r="7448" spans="1:14" hidden="1">
      <c r="A7448" s="23">
        <v>520</v>
      </c>
      <c r="B7448" s="366"/>
      <c r="C7448" s="369">
        <v>5204</v>
      </c>
      <c r="D7448" s="370" t="s">
        <v>609</v>
      </c>
      <c r="E7448" s="295">
        <f t="shared" si="1748"/>
        <v>0</v>
      </c>
      <c r="F7448" s="158">
        <v>0</v>
      </c>
      <c r="G7448" s="159">
        <v>0</v>
      </c>
      <c r="H7448" s="1408">
        <v>0</v>
      </c>
      <c r="I7448" s="158">
        <v>0</v>
      </c>
      <c r="J7448" s="159">
        <v>0</v>
      </c>
      <c r="K7448" s="1408">
        <v>0</v>
      </c>
      <c r="L7448" s="295">
        <f t="shared" si="1749"/>
        <v>0</v>
      </c>
      <c r="M7448" s="12" t="str">
        <f t="shared" si="1737"/>
        <v/>
      </c>
      <c r="N7448" s="13"/>
    </row>
    <row r="7449" spans="1:14" hidden="1">
      <c r="A7449" s="23">
        <v>525</v>
      </c>
      <c r="B7449" s="366"/>
      <c r="C7449" s="369">
        <v>5205</v>
      </c>
      <c r="D7449" s="370" t="s">
        <v>610</v>
      </c>
      <c r="E7449" s="295">
        <f t="shared" si="1748"/>
        <v>0</v>
      </c>
      <c r="F7449" s="158">
        <v>0</v>
      </c>
      <c r="G7449" s="159">
        <v>0</v>
      </c>
      <c r="H7449" s="1408">
        <v>0</v>
      </c>
      <c r="I7449" s="158">
        <v>0</v>
      </c>
      <c r="J7449" s="159">
        <v>0</v>
      </c>
      <c r="K7449" s="1408">
        <v>0</v>
      </c>
      <c r="L7449" s="295">
        <f t="shared" si="1749"/>
        <v>0</v>
      </c>
      <c r="M7449" s="12" t="str">
        <f t="shared" si="1737"/>
        <v/>
      </c>
      <c r="N7449" s="13"/>
    </row>
    <row r="7450" spans="1:14" hidden="1">
      <c r="A7450" s="22">
        <v>635</v>
      </c>
      <c r="B7450" s="366"/>
      <c r="C7450" s="369">
        <v>5206</v>
      </c>
      <c r="D7450" s="370" t="s">
        <v>611</v>
      </c>
      <c r="E7450" s="295">
        <f t="shared" si="1748"/>
        <v>0</v>
      </c>
      <c r="F7450" s="158">
        <v>0</v>
      </c>
      <c r="G7450" s="159">
        <v>0</v>
      </c>
      <c r="H7450" s="1408">
        <v>0</v>
      </c>
      <c r="I7450" s="158">
        <v>0</v>
      </c>
      <c r="J7450" s="159">
        <v>0</v>
      </c>
      <c r="K7450" s="1408">
        <v>0</v>
      </c>
      <c r="L7450" s="295">
        <f t="shared" si="1749"/>
        <v>0</v>
      </c>
      <c r="M7450" s="12" t="str">
        <f t="shared" si="1737"/>
        <v/>
      </c>
      <c r="N7450" s="13"/>
    </row>
    <row r="7451" spans="1:14" hidden="1">
      <c r="A7451" s="23">
        <v>640</v>
      </c>
      <c r="B7451" s="366"/>
      <c r="C7451" s="371">
        <v>5219</v>
      </c>
      <c r="D7451" s="372" t="s">
        <v>612</v>
      </c>
      <c r="E7451" s="287">
        <f t="shared" si="1748"/>
        <v>0</v>
      </c>
      <c r="F7451" s="173">
        <v>0</v>
      </c>
      <c r="G7451" s="174">
        <v>0</v>
      </c>
      <c r="H7451" s="1409">
        <v>0</v>
      </c>
      <c r="I7451" s="173">
        <v>0</v>
      </c>
      <c r="J7451" s="174">
        <v>0</v>
      </c>
      <c r="K7451" s="1409">
        <v>0</v>
      </c>
      <c r="L7451" s="287">
        <f t="shared" si="1749"/>
        <v>0</v>
      </c>
      <c r="M7451" s="12" t="str">
        <f t="shared" si="1737"/>
        <v/>
      </c>
      <c r="N7451" s="13"/>
    </row>
    <row r="7452" spans="1:14" hidden="1">
      <c r="A7452" s="23">
        <v>645</v>
      </c>
      <c r="B7452" s="365">
        <v>5300</v>
      </c>
      <c r="C7452" s="1843" t="s">
        <v>613</v>
      </c>
      <c r="D7452" s="1844"/>
      <c r="E7452" s="310">
        <f t="shared" ref="E7452:L7452" si="1750">SUM(E7453:E7454)</f>
        <v>0</v>
      </c>
      <c r="F7452" s="274">
        <f t="shared" si="1750"/>
        <v>0</v>
      </c>
      <c r="G7452" s="275">
        <f t="shared" si="1750"/>
        <v>0</v>
      </c>
      <c r="H7452" s="276">
        <f>SUM(H7453:H7454)</f>
        <v>0</v>
      </c>
      <c r="I7452" s="274">
        <f t="shared" si="1750"/>
        <v>0</v>
      </c>
      <c r="J7452" s="275">
        <f t="shared" si="1750"/>
        <v>0</v>
      </c>
      <c r="K7452" s="276">
        <f t="shared" si="1750"/>
        <v>0</v>
      </c>
      <c r="L7452" s="310">
        <f t="shared" si="1750"/>
        <v>0</v>
      </c>
      <c r="M7452" s="12" t="str">
        <f t="shared" si="1737"/>
        <v/>
      </c>
      <c r="N7452" s="13"/>
    </row>
    <row r="7453" spans="1:14" hidden="1">
      <c r="A7453" s="23">
        <v>650</v>
      </c>
      <c r="B7453" s="366"/>
      <c r="C7453" s="367">
        <v>5301</v>
      </c>
      <c r="D7453" s="368" t="s">
        <v>300</v>
      </c>
      <c r="E7453" s="281">
        <f>F7453+G7453+H7453</f>
        <v>0</v>
      </c>
      <c r="F7453" s="152">
        <v>0</v>
      </c>
      <c r="G7453" s="153">
        <v>0</v>
      </c>
      <c r="H7453" s="1406">
        <v>0</v>
      </c>
      <c r="I7453" s="152">
        <v>0</v>
      </c>
      <c r="J7453" s="153">
        <v>0</v>
      </c>
      <c r="K7453" s="1406">
        <v>0</v>
      </c>
      <c r="L7453" s="281">
        <f>I7453+J7453+K7453</f>
        <v>0</v>
      </c>
      <c r="M7453" s="12" t="str">
        <f t="shared" si="1737"/>
        <v/>
      </c>
      <c r="N7453" s="13"/>
    </row>
    <row r="7454" spans="1:14" hidden="1">
      <c r="A7454" s="22">
        <v>655</v>
      </c>
      <c r="B7454" s="366"/>
      <c r="C7454" s="371">
        <v>5309</v>
      </c>
      <c r="D7454" s="372" t="s">
        <v>614</v>
      </c>
      <c r="E7454" s="287">
        <f>F7454+G7454+H7454</f>
        <v>0</v>
      </c>
      <c r="F7454" s="173">
        <v>0</v>
      </c>
      <c r="G7454" s="174">
        <v>0</v>
      </c>
      <c r="H7454" s="1409">
        <v>0</v>
      </c>
      <c r="I7454" s="173">
        <v>0</v>
      </c>
      <c r="J7454" s="174">
        <v>0</v>
      </c>
      <c r="K7454" s="1409">
        <v>0</v>
      </c>
      <c r="L7454" s="287">
        <f>I7454+J7454+K7454</f>
        <v>0</v>
      </c>
      <c r="M7454" s="12" t="str">
        <f t="shared" si="1737"/>
        <v/>
      </c>
      <c r="N7454" s="13"/>
    </row>
    <row r="7455" spans="1:14" hidden="1">
      <c r="A7455" s="22">
        <v>665</v>
      </c>
      <c r="B7455" s="365">
        <v>5400</v>
      </c>
      <c r="C7455" s="1843" t="s">
        <v>671</v>
      </c>
      <c r="D7455" s="1844"/>
      <c r="E7455" s="310">
        <f>F7455+G7455+H7455</f>
        <v>0</v>
      </c>
      <c r="F7455" s="1410"/>
      <c r="G7455" s="1411">
        <v>0</v>
      </c>
      <c r="H7455" s="1412">
        <v>0</v>
      </c>
      <c r="I7455" s="1410">
        <v>0</v>
      </c>
      <c r="J7455" s="1411"/>
      <c r="K7455" s="1412">
        <v>0</v>
      </c>
      <c r="L7455" s="310">
        <f>I7455+J7455+K7455</f>
        <v>0</v>
      </c>
      <c r="M7455" s="12" t="str">
        <f t="shared" si="1737"/>
        <v/>
      </c>
      <c r="N7455" s="13"/>
    </row>
    <row r="7456" spans="1:14" hidden="1">
      <c r="A7456" s="22">
        <v>675</v>
      </c>
      <c r="B7456" s="272">
        <v>5500</v>
      </c>
      <c r="C7456" s="1845" t="s">
        <v>672</v>
      </c>
      <c r="D7456" s="1846"/>
      <c r="E7456" s="310">
        <f t="shared" ref="E7456:L7456" si="1751">SUM(E7457:E7460)</f>
        <v>0</v>
      </c>
      <c r="F7456" s="274">
        <f t="shared" si="1751"/>
        <v>0</v>
      </c>
      <c r="G7456" s="275">
        <f t="shared" si="1751"/>
        <v>0</v>
      </c>
      <c r="H7456" s="276">
        <f>SUM(H7457:H7460)</f>
        <v>0</v>
      </c>
      <c r="I7456" s="274">
        <f t="shared" si="1751"/>
        <v>0</v>
      </c>
      <c r="J7456" s="275">
        <f t="shared" si="1751"/>
        <v>0</v>
      </c>
      <c r="K7456" s="276">
        <f t="shared" si="1751"/>
        <v>0</v>
      </c>
      <c r="L7456" s="310">
        <f t="shared" si="1751"/>
        <v>0</v>
      </c>
      <c r="M7456" s="12" t="str">
        <f t="shared" si="1737"/>
        <v/>
      </c>
      <c r="N7456" s="13"/>
    </row>
    <row r="7457" spans="1:14" hidden="1">
      <c r="A7457" s="22">
        <v>685</v>
      </c>
      <c r="B7457" s="362"/>
      <c r="C7457" s="279">
        <v>5501</v>
      </c>
      <c r="D7457" s="311" t="s">
        <v>673</v>
      </c>
      <c r="E7457" s="281">
        <f>F7457+G7457+H7457</f>
        <v>0</v>
      </c>
      <c r="F7457" s="152"/>
      <c r="G7457" s="153"/>
      <c r="H7457" s="1406"/>
      <c r="I7457" s="152"/>
      <c r="J7457" s="153"/>
      <c r="K7457" s="1406"/>
      <c r="L7457" s="281">
        <f>I7457+J7457+K7457</f>
        <v>0</v>
      </c>
      <c r="M7457" s="12" t="str">
        <f t="shared" si="1737"/>
        <v/>
      </c>
      <c r="N7457" s="13"/>
    </row>
    <row r="7458" spans="1:14" hidden="1">
      <c r="A7458" s="23">
        <v>690</v>
      </c>
      <c r="B7458" s="362"/>
      <c r="C7458" s="293">
        <v>5502</v>
      </c>
      <c r="D7458" s="294" t="s">
        <v>674</v>
      </c>
      <c r="E7458" s="295">
        <f>F7458+G7458+H7458</f>
        <v>0</v>
      </c>
      <c r="F7458" s="158"/>
      <c r="G7458" s="159"/>
      <c r="H7458" s="1408"/>
      <c r="I7458" s="158"/>
      <c r="J7458" s="159"/>
      <c r="K7458" s="1408"/>
      <c r="L7458" s="295">
        <f>I7458+J7458+K7458</f>
        <v>0</v>
      </c>
      <c r="M7458" s="12" t="str">
        <f t="shared" si="1737"/>
        <v/>
      </c>
      <c r="N7458" s="13"/>
    </row>
    <row r="7459" spans="1:14" hidden="1">
      <c r="A7459" s="23">
        <v>695</v>
      </c>
      <c r="B7459" s="362"/>
      <c r="C7459" s="293">
        <v>5503</v>
      </c>
      <c r="D7459" s="363" t="s">
        <v>675</v>
      </c>
      <c r="E7459" s="295">
        <f>F7459+G7459+H7459</f>
        <v>0</v>
      </c>
      <c r="F7459" s="158"/>
      <c r="G7459" s="159"/>
      <c r="H7459" s="1408"/>
      <c r="I7459" s="158"/>
      <c r="J7459" s="159"/>
      <c r="K7459" s="1408"/>
      <c r="L7459" s="295">
        <f>I7459+J7459+K7459</f>
        <v>0</v>
      </c>
      <c r="M7459" s="12" t="str">
        <f t="shared" si="1737"/>
        <v/>
      </c>
      <c r="N7459" s="13"/>
    </row>
    <row r="7460" spans="1:14" hidden="1">
      <c r="A7460" s="22">
        <v>700</v>
      </c>
      <c r="B7460" s="362"/>
      <c r="C7460" s="285">
        <v>5504</v>
      </c>
      <c r="D7460" s="339" t="s">
        <v>676</v>
      </c>
      <c r="E7460" s="287">
        <f>F7460+G7460+H7460</f>
        <v>0</v>
      </c>
      <c r="F7460" s="173"/>
      <c r="G7460" s="174"/>
      <c r="H7460" s="1409"/>
      <c r="I7460" s="173"/>
      <c r="J7460" s="174"/>
      <c r="K7460" s="1409"/>
      <c r="L7460" s="287">
        <f>I7460+J7460+K7460</f>
        <v>0</v>
      </c>
      <c r="M7460" s="12" t="str">
        <f t="shared" si="1737"/>
        <v/>
      </c>
      <c r="N7460" s="13"/>
    </row>
    <row r="7461" spans="1:14" hidden="1">
      <c r="A7461" s="22">
        <v>710</v>
      </c>
      <c r="B7461" s="365">
        <v>5700</v>
      </c>
      <c r="C7461" s="1847" t="s">
        <v>898</v>
      </c>
      <c r="D7461" s="1848"/>
      <c r="E7461" s="310">
        <f>SUM(E7462:E7464)</f>
        <v>0</v>
      </c>
      <c r="F7461" s="1458">
        <v>0</v>
      </c>
      <c r="G7461" s="1458">
        <v>0</v>
      </c>
      <c r="H7461" s="1458">
        <v>0</v>
      </c>
      <c r="I7461" s="1458">
        <v>0</v>
      </c>
      <c r="J7461" s="1458">
        <v>0</v>
      </c>
      <c r="K7461" s="1458">
        <v>0</v>
      </c>
      <c r="L7461" s="310">
        <f>SUM(L7462:L7464)</f>
        <v>0</v>
      </c>
      <c r="M7461" s="12" t="str">
        <f t="shared" si="1737"/>
        <v/>
      </c>
      <c r="N7461" s="13"/>
    </row>
    <row r="7462" spans="1:14" hidden="1">
      <c r="A7462" s="23">
        <v>715</v>
      </c>
      <c r="B7462" s="366"/>
      <c r="C7462" s="367">
        <v>5701</v>
      </c>
      <c r="D7462" s="368" t="s">
        <v>677</v>
      </c>
      <c r="E7462" s="281">
        <f>F7462+G7462+H7462</f>
        <v>0</v>
      </c>
      <c r="F7462" s="1459">
        <v>0</v>
      </c>
      <c r="G7462" s="1459">
        <v>0</v>
      </c>
      <c r="H7462" s="1460">
        <v>0</v>
      </c>
      <c r="I7462" s="1606">
        <v>0</v>
      </c>
      <c r="J7462" s="1459">
        <v>0</v>
      </c>
      <c r="K7462" s="1459">
        <v>0</v>
      </c>
      <c r="L7462" s="281">
        <f>I7462+J7462+K7462</f>
        <v>0</v>
      </c>
      <c r="M7462" s="12" t="str">
        <f t="shared" si="1737"/>
        <v/>
      </c>
      <c r="N7462" s="13"/>
    </row>
    <row r="7463" spans="1:14" hidden="1">
      <c r="A7463" s="23">
        <v>720</v>
      </c>
      <c r="B7463" s="366"/>
      <c r="C7463" s="373">
        <v>5702</v>
      </c>
      <c r="D7463" s="374" t="s">
        <v>678</v>
      </c>
      <c r="E7463" s="314">
        <f>F7463+G7463+H7463</f>
        <v>0</v>
      </c>
      <c r="F7463" s="1459">
        <v>0</v>
      </c>
      <c r="G7463" s="1459">
        <v>0</v>
      </c>
      <c r="H7463" s="1460">
        <v>0</v>
      </c>
      <c r="I7463" s="1606">
        <v>0</v>
      </c>
      <c r="J7463" s="1459">
        <v>0</v>
      </c>
      <c r="K7463" s="1459">
        <v>0</v>
      </c>
      <c r="L7463" s="314">
        <f>I7463+J7463+K7463</f>
        <v>0</v>
      </c>
      <c r="M7463" s="12" t="str">
        <f t="shared" si="1737"/>
        <v/>
      </c>
      <c r="N7463" s="13"/>
    </row>
    <row r="7464" spans="1:14" hidden="1">
      <c r="A7464" s="23">
        <v>725</v>
      </c>
      <c r="B7464" s="292"/>
      <c r="C7464" s="375">
        <v>4071</v>
      </c>
      <c r="D7464" s="376" t="s">
        <v>679</v>
      </c>
      <c r="E7464" s="377">
        <f>F7464+G7464+H7464</f>
        <v>0</v>
      </c>
      <c r="F7464" s="1459">
        <v>0</v>
      </c>
      <c r="G7464" s="1459">
        <v>0</v>
      </c>
      <c r="H7464" s="1460">
        <v>0</v>
      </c>
      <c r="I7464" s="1606">
        <v>0</v>
      </c>
      <c r="J7464" s="1459">
        <v>0</v>
      </c>
      <c r="K7464" s="1459">
        <v>0</v>
      </c>
      <c r="L7464" s="377">
        <f>I7464+J7464+K7464</f>
        <v>0</v>
      </c>
      <c r="M7464" s="12" t="str">
        <f t="shared" si="1737"/>
        <v/>
      </c>
      <c r="N7464" s="13"/>
    </row>
    <row r="7465" spans="1:14" hidden="1">
      <c r="A7465" s="23">
        <v>730</v>
      </c>
      <c r="B7465" s="571"/>
      <c r="C7465" s="1841" t="s">
        <v>680</v>
      </c>
      <c r="D7465" s="1842"/>
      <c r="E7465" s="1426"/>
      <c r="F7465" s="1426"/>
      <c r="G7465" s="1426"/>
      <c r="H7465" s="1426"/>
      <c r="I7465" s="1426"/>
      <c r="J7465" s="1426"/>
      <c r="K7465" s="1426"/>
      <c r="L7465" s="1427"/>
      <c r="M7465" s="12" t="str">
        <f t="shared" si="1737"/>
        <v/>
      </c>
      <c r="N7465" s="13"/>
    </row>
    <row r="7466" spans="1:14" hidden="1">
      <c r="A7466" s="23">
        <v>735</v>
      </c>
      <c r="B7466" s="381">
        <v>98</v>
      </c>
      <c r="C7466" s="1841" t="s">
        <v>680</v>
      </c>
      <c r="D7466" s="1842"/>
      <c r="E7466" s="382">
        <f>F7466+G7466+H7466</f>
        <v>0</v>
      </c>
      <c r="F7466" s="1417"/>
      <c r="G7466" s="1418"/>
      <c r="H7466" s="1419"/>
      <c r="I7466" s="1448">
        <v>0</v>
      </c>
      <c r="J7466" s="1449">
        <v>0</v>
      </c>
      <c r="K7466" s="1450">
        <v>0</v>
      </c>
      <c r="L7466" s="382">
        <f>I7466+J7466+K7466</f>
        <v>0</v>
      </c>
      <c r="M7466" s="12" t="str">
        <f t="shared" si="1737"/>
        <v/>
      </c>
      <c r="N7466" s="13"/>
    </row>
    <row r="7467" spans="1:14" hidden="1">
      <c r="A7467" s="23">
        <v>740</v>
      </c>
      <c r="B7467" s="1421"/>
      <c r="C7467" s="1422"/>
      <c r="D7467" s="1423"/>
      <c r="E7467" s="269"/>
      <c r="F7467" s="269"/>
      <c r="G7467" s="269"/>
      <c r="H7467" s="269"/>
      <c r="I7467" s="269"/>
      <c r="J7467" s="269"/>
      <c r="K7467" s="269"/>
      <c r="L7467" s="270"/>
      <c r="M7467" s="12" t="str">
        <f t="shared" si="1737"/>
        <v/>
      </c>
      <c r="N7467" s="73" t="str">
        <f>LEFT(C7349,1)</f>
        <v>7</v>
      </c>
    </row>
    <row r="7468" spans="1:14" hidden="1">
      <c r="A7468" s="23">
        <v>745</v>
      </c>
      <c r="B7468" s="1424"/>
      <c r="C7468" s="111"/>
      <c r="D7468" s="1425"/>
      <c r="E7468" s="218"/>
      <c r="F7468" s="218"/>
      <c r="G7468" s="218"/>
      <c r="H7468" s="218"/>
      <c r="I7468" s="218"/>
      <c r="J7468" s="218"/>
      <c r="K7468" s="218"/>
      <c r="L7468" s="389"/>
      <c r="M7468" s="7" t="str">
        <f t="shared" si="1737"/>
        <v/>
      </c>
    </row>
    <row r="7469" spans="1:14" hidden="1">
      <c r="A7469" s="22">
        <v>750</v>
      </c>
      <c r="B7469" s="1424"/>
      <c r="C7469" s="111"/>
      <c r="D7469" s="1425"/>
      <c r="E7469" s="218"/>
      <c r="F7469" s="218"/>
      <c r="G7469" s="218"/>
      <c r="H7469" s="218"/>
      <c r="I7469" s="218"/>
      <c r="J7469" s="218"/>
      <c r="K7469" s="218"/>
      <c r="L7469" s="389"/>
      <c r="M7469" s="7" t="str">
        <f t="shared" si="1737"/>
        <v/>
      </c>
    </row>
    <row r="7470" spans="1:14" ht="19.5" hidden="1" thickBot="1">
      <c r="A7470" s="23">
        <v>755</v>
      </c>
      <c r="B7470" s="1451"/>
      <c r="C7470" s="393" t="s">
        <v>726</v>
      </c>
      <c r="D7470" s="1420">
        <f>+B7470</f>
        <v>0</v>
      </c>
      <c r="E7470" s="395">
        <f t="shared" ref="E7470:L7470" si="1752">SUM(E7352,E7355,E7361,E7369,E7370,E7388,E7392,E7398,E7401,E7402,E7403,E7404,E7408,E7417,E7423,E7424,E7425,E7426,E7433,E7437,E7438,E7439,E7440,E7443,E7444,E7452,E7455,E7456,E7461)+E7466</f>
        <v>0</v>
      </c>
      <c r="F7470" s="396">
        <f t="shared" si="1752"/>
        <v>0</v>
      </c>
      <c r="G7470" s="397">
        <f t="shared" si="1752"/>
        <v>0</v>
      </c>
      <c r="H7470" s="398">
        <f t="shared" si="1752"/>
        <v>0</v>
      </c>
      <c r="I7470" s="396">
        <f t="shared" si="1752"/>
        <v>0</v>
      </c>
      <c r="J7470" s="397">
        <f t="shared" si="1752"/>
        <v>0</v>
      </c>
      <c r="K7470" s="398">
        <f t="shared" si="1752"/>
        <v>0</v>
      </c>
      <c r="L7470" s="395">
        <f t="shared" si="1752"/>
        <v>0</v>
      </c>
      <c r="M7470" s="1652" t="str">
        <f t="shared" si="1737"/>
        <v/>
      </c>
      <c r="N7470" s="65"/>
    </row>
    <row r="7471" spans="1:14" ht="18.75" hidden="1">
      <c r="A7471" s="23">
        <v>760</v>
      </c>
      <c r="B7471" s="79" t="s">
        <v>120</v>
      </c>
      <c r="C7471" s="1"/>
      <c r="L7471" s="6"/>
      <c r="M7471" s="1652" t="str">
        <f>(IF($E7470&lt;&gt;0,$M$2,IF($L7470&lt;&gt;0,$M$2,"")))</f>
        <v/>
      </c>
      <c r="N7471" s="65"/>
    </row>
    <row r="7472" spans="1:14" ht="18.75" hidden="1">
      <c r="A7472" s="22">
        <v>765</v>
      </c>
      <c r="B7472" s="1355"/>
      <c r="C7472" s="1355"/>
      <c r="D7472" s="1356"/>
      <c r="E7472" s="1355"/>
      <c r="F7472" s="1355"/>
      <c r="G7472" s="1355"/>
      <c r="H7472" s="1355"/>
      <c r="I7472" s="1355"/>
      <c r="J7472" s="1355"/>
      <c r="K7472" s="1355"/>
      <c r="L7472" s="1357"/>
      <c r="M7472" s="1652" t="str">
        <f>(IF($E7470&lt;&gt;0,$M$2,IF($L7470&lt;&gt;0,$M$2,"")))</f>
        <v/>
      </c>
      <c r="N7472" s="65"/>
    </row>
    <row r="7473" spans="1:14" ht="18.75" hidden="1">
      <c r="A7473" s="22">
        <v>775</v>
      </c>
      <c r="B7473" s="65"/>
      <c r="C7473" s="65"/>
      <c r="D7473" s="65"/>
      <c r="E7473" s="65"/>
      <c r="F7473" s="65"/>
      <c r="G7473" s="65"/>
      <c r="H7473" s="65"/>
      <c r="I7473" s="65"/>
      <c r="J7473" s="65"/>
      <c r="K7473" s="65"/>
      <c r="L7473" s="77"/>
      <c r="M7473" s="74" t="str">
        <f>(IF(E7470&lt;&gt;0,$G$2,IF(L7470&lt;&gt;0,$G$2,"")))</f>
        <v/>
      </c>
      <c r="N7473" s="65"/>
    </row>
    <row r="7474" spans="1:14" hidden="1">
      <c r="A7474" s="23">
        <v>780</v>
      </c>
      <c r="B7474" s="6"/>
      <c r="C7474" s="6"/>
      <c r="D7474" s="517"/>
      <c r="E7474" s="38"/>
      <c r="F7474" s="38"/>
      <c r="G7474" s="38"/>
      <c r="H7474" s="38"/>
      <c r="I7474" s="38"/>
      <c r="J7474" s="38"/>
      <c r="K7474" s="38"/>
      <c r="L7474" s="38"/>
      <c r="M7474" s="7" t="str">
        <f>(IF($E7610&lt;&gt;0,$M$2,IF($L7610&lt;&gt;0,$M$2,"")))</f>
        <v/>
      </c>
    </row>
    <row r="7475" spans="1:14" hidden="1">
      <c r="A7475" s="23">
        <v>785</v>
      </c>
      <c r="B7475" s="6"/>
      <c r="C7475" s="1353"/>
      <c r="D7475" s="1354"/>
      <c r="E7475" s="38"/>
      <c r="F7475" s="38"/>
      <c r="G7475" s="38"/>
      <c r="H7475" s="38"/>
      <c r="I7475" s="38"/>
      <c r="J7475" s="38"/>
      <c r="K7475" s="38"/>
      <c r="L7475" s="38"/>
      <c r="M7475" s="7" t="str">
        <f>(IF($E7610&lt;&gt;0,$M$2,IF($L7610&lt;&gt;0,$M$2,"")))</f>
        <v/>
      </c>
    </row>
    <row r="7476" spans="1:14" hidden="1">
      <c r="A7476" s="23">
        <v>790</v>
      </c>
      <c r="B7476" s="1865" t="str">
        <f>$B$7</f>
        <v>ОТЧЕТНИ ДАННИ ПО ЕБК ЗА ИЗПЪЛНЕНИЕТО НА БЮДЖЕТА</v>
      </c>
      <c r="C7476" s="1866"/>
      <c r="D7476" s="1866"/>
      <c r="E7476" s="242"/>
      <c r="F7476" s="242"/>
      <c r="G7476" s="237"/>
      <c r="H7476" s="237"/>
      <c r="I7476" s="237"/>
      <c r="J7476" s="237"/>
      <c r="K7476" s="237"/>
      <c r="L7476" s="237"/>
      <c r="M7476" s="7" t="str">
        <f>(IF($E7610&lt;&gt;0,$M$2,IF($L7610&lt;&gt;0,$M$2,"")))</f>
        <v/>
      </c>
    </row>
    <row r="7477" spans="1:14" hidden="1">
      <c r="A7477" s="23">
        <v>795</v>
      </c>
      <c r="B7477" s="228"/>
      <c r="C7477" s="391"/>
      <c r="D7477" s="400"/>
      <c r="E7477" s="406" t="s">
        <v>457</v>
      </c>
      <c r="F7477" s="406" t="s">
        <v>819</v>
      </c>
      <c r="G7477" s="237"/>
      <c r="H7477" s="1350" t="s">
        <v>1234</v>
      </c>
      <c r="I7477" s="1351"/>
      <c r="J7477" s="1352"/>
      <c r="K7477" s="237"/>
      <c r="L7477" s="237"/>
      <c r="M7477" s="7" t="str">
        <f>(IF($E7610&lt;&gt;0,$M$2,IF($L7610&lt;&gt;0,$M$2,"")))</f>
        <v/>
      </c>
    </row>
    <row r="7478" spans="1:14" ht="18.75" hidden="1">
      <c r="A7478" s="22">
        <v>805</v>
      </c>
      <c r="B7478" s="1867" t="str">
        <f>$B$9</f>
        <v>ДГ Радост Каблешково</v>
      </c>
      <c r="C7478" s="1868"/>
      <c r="D7478" s="1869"/>
      <c r="E7478" s="115">
        <f>$E$9</f>
        <v>45658</v>
      </c>
      <c r="F7478" s="226">
        <f>$F$9</f>
        <v>45747</v>
      </c>
      <c r="G7478" s="237"/>
      <c r="H7478" s="237"/>
      <c r="I7478" s="237"/>
      <c r="J7478" s="237"/>
      <c r="K7478" s="237"/>
      <c r="L7478" s="237"/>
      <c r="M7478" s="7" t="str">
        <f>(IF($E7610&lt;&gt;0,$M$2,IF($L7610&lt;&gt;0,$M$2,"")))</f>
        <v/>
      </c>
    </row>
    <row r="7479" spans="1:14" hidden="1">
      <c r="A7479" s="23">
        <v>810</v>
      </c>
      <c r="B7479" s="227" t="str">
        <f>$B$10</f>
        <v>(наименование на разпоредителя с бюджет)</v>
      </c>
      <c r="C7479" s="228"/>
      <c r="D7479" s="229"/>
      <c r="E7479" s="237"/>
      <c r="F7479" s="237"/>
      <c r="G7479" s="237"/>
      <c r="H7479" s="237"/>
      <c r="I7479" s="237"/>
      <c r="J7479" s="237"/>
      <c r="K7479" s="237"/>
      <c r="L7479" s="237"/>
      <c r="M7479" s="7" t="str">
        <f>(IF($E7610&lt;&gt;0,$M$2,IF($L7610&lt;&gt;0,$M$2,"")))</f>
        <v/>
      </c>
    </row>
    <row r="7480" spans="1:14" hidden="1">
      <c r="A7480" s="23">
        <v>815</v>
      </c>
      <c r="B7480" s="227"/>
      <c r="C7480" s="228"/>
      <c r="D7480" s="229"/>
      <c r="E7480" s="237"/>
      <c r="F7480" s="237"/>
      <c r="G7480" s="237"/>
      <c r="H7480" s="237"/>
      <c r="I7480" s="237"/>
      <c r="J7480" s="237"/>
      <c r="K7480" s="237"/>
      <c r="L7480" s="237"/>
      <c r="M7480" s="7" t="str">
        <f>(IF($E7610&lt;&gt;0,$M$2,IF($L7610&lt;&gt;0,$M$2,"")))</f>
        <v/>
      </c>
    </row>
    <row r="7481" spans="1:14" ht="19.5" hidden="1">
      <c r="A7481" s="28">
        <v>525</v>
      </c>
      <c r="B7481" s="1870" t="str">
        <f>$B$12</f>
        <v>Поморие</v>
      </c>
      <c r="C7481" s="1871"/>
      <c r="D7481" s="1872"/>
      <c r="E7481" s="410" t="s">
        <v>874</v>
      </c>
      <c r="F7481" s="1348" t="str">
        <f>$F$12</f>
        <v>5207</v>
      </c>
      <c r="G7481" s="237"/>
      <c r="H7481" s="237"/>
      <c r="I7481" s="237"/>
      <c r="J7481" s="237"/>
      <c r="K7481" s="237"/>
      <c r="L7481" s="237"/>
      <c r="M7481" s="7" t="str">
        <f>(IF($E7610&lt;&gt;0,$M$2,IF($L7610&lt;&gt;0,$M$2,"")))</f>
        <v/>
      </c>
    </row>
    <row r="7482" spans="1:14" hidden="1">
      <c r="A7482" s="22">
        <v>820</v>
      </c>
      <c r="B7482" s="233" t="str">
        <f>$B$13</f>
        <v>(наименование на първостепенния разпоредител с бюджет)</v>
      </c>
      <c r="C7482" s="228"/>
      <c r="D7482" s="229"/>
      <c r="E7482" s="1349"/>
      <c r="F7482" s="242"/>
      <c r="G7482" s="237"/>
      <c r="H7482" s="237"/>
      <c r="I7482" s="237"/>
      <c r="J7482" s="237"/>
      <c r="K7482" s="237"/>
      <c r="L7482" s="237"/>
      <c r="M7482" s="7" t="str">
        <f>(IF($E7610&lt;&gt;0,$M$2,IF($L7610&lt;&gt;0,$M$2,"")))</f>
        <v/>
      </c>
    </row>
    <row r="7483" spans="1:14" ht="19.5" hidden="1">
      <c r="A7483" s="23">
        <v>821</v>
      </c>
      <c r="B7483" s="236"/>
      <c r="C7483" s="237"/>
      <c r="D7483" s="124" t="s">
        <v>875</v>
      </c>
      <c r="E7483" s="238">
        <f>$E$15</f>
        <v>0</v>
      </c>
      <c r="F7483" s="414" t="str">
        <f>$F$15</f>
        <v>БЮДЖЕТ</v>
      </c>
      <c r="G7483" s="218"/>
      <c r="H7483" s="218"/>
      <c r="I7483" s="218"/>
      <c r="J7483" s="218"/>
      <c r="K7483" s="218"/>
      <c r="L7483" s="218"/>
      <c r="M7483" s="7" t="str">
        <f>(IF($E7610&lt;&gt;0,$M$2,IF($L7610&lt;&gt;0,$M$2,"")))</f>
        <v/>
      </c>
    </row>
    <row r="7484" spans="1:14" hidden="1">
      <c r="A7484" s="23">
        <v>822</v>
      </c>
      <c r="B7484" s="228"/>
      <c r="C7484" s="391"/>
      <c r="D7484" s="400"/>
      <c r="E7484" s="237"/>
      <c r="F7484" s="409"/>
      <c r="G7484" s="409"/>
      <c r="H7484" s="409"/>
      <c r="I7484" s="409"/>
      <c r="J7484" s="409"/>
      <c r="K7484" s="409"/>
      <c r="L7484" s="1365" t="s">
        <v>458</v>
      </c>
      <c r="M7484" s="7" t="str">
        <f>(IF($E7610&lt;&gt;0,$M$2,IF($L7610&lt;&gt;0,$M$2,"")))</f>
        <v/>
      </c>
    </row>
    <row r="7485" spans="1:14" ht="24.95" hidden="1" customHeight="1">
      <c r="A7485" s="23">
        <v>823</v>
      </c>
      <c r="B7485" s="247"/>
      <c r="C7485" s="248"/>
      <c r="D7485" s="249" t="s">
        <v>698</v>
      </c>
      <c r="E7485" s="1853" t="str">
        <f>CONCATENATE("Уточнен план ",$C$3)</f>
        <v>Уточнен план 2025</v>
      </c>
      <c r="F7485" s="1854"/>
      <c r="G7485" s="1854"/>
      <c r="H7485" s="1855"/>
      <c r="I7485" s="1856" t="str">
        <f>CONCATENATE("Отчет ",$C$3)</f>
        <v>Отчет 2025</v>
      </c>
      <c r="J7485" s="1857"/>
      <c r="K7485" s="1857"/>
      <c r="L7485" s="1858"/>
      <c r="M7485" s="7" t="str">
        <f>(IF($E7610&lt;&gt;0,$M$2,IF($L7610&lt;&gt;0,$M$2,"")))</f>
        <v/>
      </c>
    </row>
    <row r="7486" spans="1:14" ht="54.95" hidden="1" customHeight="1" thickBot="1">
      <c r="A7486" s="23">
        <v>825</v>
      </c>
      <c r="B7486" s="250" t="s">
        <v>62</v>
      </c>
      <c r="C7486" s="251" t="s">
        <v>459</v>
      </c>
      <c r="D7486" s="252" t="s">
        <v>699</v>
      </c>
      <c r="E7486" s="1391" t="str">
        <f>$E$20</f>
        <v>Уточнен план                Общо</v>
      </c>
      <c r="F7486" s="1395" t="str">
        <f>$F$20</f>
        <v>държавни дейности</v>
      </c>
      <c r="G7486" s="1396" t="str">
        <f>$G$20</f>
        <v>местни дейности</v>
      </c>
      <c r="H7486" s="1397" t="str">
        <f>$H$20</f>
        <v>дофинансиране</v>
      </c>
      <c r="I7486" s="253" t="str">
        <f>$I$20</f>
        <v>държавни дейности -ОТЧЕТ</v>
      </c>
      <c r="J7486" s="254" t="str">
        <f>$J$20</f>
        <v>местни дейности - ОТЧЕТ</v>
      </c>
      <c r="K7486" s="255" t="str">
        <f>$K$20</f>
        <v>дофинансиране - ОТЧЕТ</v>
      </c>
      <c r="L7486" s="1570" t="str">
        <f>$L$20</f>
        <v>ОТЧЕТ                                    ОБЩО</v>
      </c>
      <c r="M7486" s="7" t="str">
        <f>(IF($E7610&lt;&gt;0,$M$2,IF($L7610&lt;&gt;0,$M$2,"")))</f>
        <v/>
      </c>
    </row>
    <row r="7487" spans="1:14" ht="18.75" hidden="1">
      <c r="A7487" s="23"/>
      <c r="B7487" s="258"/>
      <c r="C7487" s="259"/>
      <c r="D7487" s="260" t="s">
        <v>728</v>
      </c>
      <c r="E7487" s="1442" t="str">
        <f>$E$21</f>
        <v>(1)</v>
      </c>
      <c r="F7487" s="143" t="str">
        <f>$F$21</f>
        <v>(2)</v>
      </c>
      <c r="G7487" s="144" t="str">
        <f>$G$21</f>
        <v>(3)</v>
      </c>
      <c r="H7487" s="145" t="str">
        <f>$H$21</f>
        <v>(4)</v>
      </c>
      <c r="I7487" s="261" t="str">
        <f>$I$21</f>
        <v>(5)</v>
      </c>
      <c r="J7487" s="262" t="str">
        <f>$J$21</f>
        <v>(6)</v>
      </c>
      <c r="K7487" s="263" t="str">
        <f>$K$21</f>
        <v>(7)</v>
      </c>
      <c r="L7487" s="264" t="str">
        <f>$L$21</f>
        <v>(8)</v>
      </c>
      <c r="M7487" s="7" t="str">
        <f>(IF($E7610&lt;&gt;0,$M$2,IF($L7610&lt;&gt;0,$M$2,"")))</f>
        <v/>
      </c>
    </row>
    <row r="7488" spans="1:14" hidden="1">
      <c r="A7488" s="23"/>
      <c r="B7488" s="1439"/>
      <c r="C7488" s="1540" t="e">
        <f>VLOOKUP(D7488,OP_LIST2,2,FALSE)</f>
        <v>#N/A</v>
      </c>
      <c r="D7488" s="1445"/>
      <c r="E7488" s="389"/>
      <c r="F7488" s="1429"/>
      <c r="G7488" s="1430"/>
      <c r="H7488" s="1431"/>
      <c r="I7488" s="1429"/>
      <c r="J7488" s="1430"/>
      <c r="K7488" s="1431"/>
      <c r="L7488" s="1428"/>
      <c r="M7488" s="7" t="str">
        <f>(IF($E7610&lt;&gt;0,$M$2,IF($L7610&lt;&gt;0,$M$2,"")))</f>
        <v/>
      </c>
    </row>
    <row r="7489" spans="1:14" hidden="1">
      <c r="A7489" s="23"/>
      <c r="B7489" s="1608" t="s">
        <v>2003</v>
      </c>
      <c r="C7489" s="1446">
        <f>VLOOKUP(D7490,EBK_DEIN2,2,FALSE)</f>
        <v>7745</v>
      </c>
      <c r="D7489" s="1445" t="s">
        <v>777</v>
      </c>
      <c r="E7489" s="389"/>
      <c r="F7489" s="1432"/>
      <c r="G7489" s="1433"/>
      <c r="H7489" s="1434"/>
      <c r="I7489" s="1432"/>
      <c r="J7489" s="1433"/>
      <c r="K7489" s="1434"/>
      <c r="L7489" s="1428"/>
      <c r="M7489" s="7" t="str">
        <f>(IF($E7610&lt;&gt;0,$M$2,IF($L7610&lt;&gt;0,$M$2,"")))</f>
        <v/>
      </c>
    </row>
    <row r="7490" spans="1:14" hidden="1">
      <c r="A7490" s="23"/>
      <c r="B7490" s="1438"/>
      <c r="C7490" s="1531">
        <f>+C7489</f>
        <v>7745</v>
      </c>
      <c r="D7490" s="1440" t="s">
        <v>501</v>
      </c>
      <c r="E7490" s="389"/>
      <c r="F7490" s="1432"/>
      <c r="G7490" s="1433"/>
      <c r="H7490" s="1434"/>
      <c r="I7490" s="1432"/>
      <c r="J7490" s="1433"/>
      <c r="K7490" s="1434"/>
      <c r="L7490" s="1428"/>
      <c r="M7490" s="7" t="str">
        <f>(IF($E7610&lt;&gt;0,$M$2,IF($L7610&lt;&gt;0,$M$2,"")))</f>
        <v/>
      </c>
    </row>
    <row r="7491" spans="1:14" hidden="1">
      <c r="A7491" s="23"/>
      <c r="B7491" s="1443"/>
      <c r="C7491" s="1441"/>
      <c r="D7491" s="1444" t="s">
        <v>700</v>
      </c>
      <c r="E7491" s="389"/>
      <c r="F7491" s="1435"/>
      <c r="G7491" s="1436"/>
      <c r="H7491" s="1437"/>
      <c r="I7491" s="1435"/>
      <c r="J7491" s="1436"/>
      <c r="K7491" s="1437"/>
      <c r="L7491" s="1428"/>
      <c r="M7491" s="7" t="str">
        <f>(IF($E7610&lt;&gt;0,$M$2,IF($L7610&lt;&gt;0,$M$2,"")))</f>
        <v/>
      </c>
    </row>
    <row r="7492" spans="1:14" hidden="1">
      <c r="A7492" s="23"/>
      <c r="B7492" s="272">
        <v>100</v>
      </c>
      <c r="C7492" s="1859" t="s">
        <v>729</v>
      </c>
      <c r="D7492" s="1860"/>
      <c r="E7492" s="273">
        <f t="shared" ref="E7492:L7492" si="1753">SUM(E7493:E7494)</f>
        <v>0</v>
      </c>
      <c r="F7492" s="274">
        <f t="shared" si="1753"/>
        <v>0</v>
      </c>
      <c r="G7492" s="275">
        <f t="shared" si="1753"/>
        <v>0</v>
      </c>
      <c r="H7492" s="276">
        <f>SUM(H7493:H7494)</f>
        <v>0</v>
      </c>
      <c r="I7492" s="274">
        <f t="shared" si="1753"/>
        <v>0</v>
      </c>
      <c r="J7492" s="275">
        <f t="shared" si="1753"/>
        <v>0</v>
      </c>
      <c r="K7492" s="276">
        <f t="shared" si="1753"/>
        <v>0</v>
      </c>
      <c r="L7492" s="273">
        <f t="shared" si="1753"/>
        <v>0</v>
      </c>
      <c r="M7492" s="12" t="str">
        <f>(IF($E7492&lt;&gt;0,$M$2,IF($L7492&lt;&gt;0,$M$2,"")))</f>
        <v/>
      </c>
      <c r="N7492" s="13"/>
    </row>
    <row r="7493" spans="1:14" hidden="1">
      <c r="A7493" s="23"/>
      <c r="B7493" s="278"/>
      <c r="C7493" s="279">
        <v>101</v>
      </c>
      <c r="D7493" s="280" t="s">
        <v>730</v>
      </c>
      <c r="E7493" s="281">
        <f>F7493+G7493+H7493</f>
        <v>0</v>
      </c>
      <c r="F7493" s="152">
        <v>0</v>
      </c>
      <c r="G7493" s="153">
        <v>0</v>
      </c>
      <c r="H7493" s="1406">
        <v>0</v>
      </c>
      <c r="I7493" s="152">
        <v>0</v>
      </c>
      <c r="J7493" s="153">
        <v>0</v>
      </c>
      <c r="K7493" s="1406">
        <v>0</v>
      </c>
      <c r="L7493" s="281">
        <f>I7493+J7493+K7493</f>
        <v>0</v>
      </c>
      <c r="M7493" s="12" t="str">
        <f t="shared" ref="M7493:M7556" si="1754">(IF($E7493&lt;&gt;0,$M$2,IF($L7493&lt;&gt;0,$M$2,"")))</f>
        <v/>
      </c>
      <c r="N7493" s="13"/>
    </row>
    <row r="7494" spans="1:14" hidden="1">
      <c r="A7494" s="10"/>
      <c r="B7494" s="278"/>
      <c r="C7494" s="285">
        <v>102</v>
      </c>
      <c r="D7494" s="286" t="s">
        <v>731</v>
      </c>
      <c r="E7494" s="287">
        <f>F7494+G7494+H7494</f>
        <v>0</v>
      </c>
      <c r="F7494" s="173">
        <v>0</v>
      </c>
      <c r="G7494" s="174">
        <v>0</v>
      </c>
      <c r="H7494" s="1409">
        <v>0</v>
      </c>
      <c r="I7494" s="173">
        <v>0</v>
      </c>
      <c r="J7494" s="174">
        <v>0</v>
      </c>
      <c r="K7494" s="1409">
        <v>0</v>
      </c>
      <c r="L7494" s="287">
        <f>I7494+J7494+K7494</f>
        <v>0</v>
      </c>
      <c r="M7494" s="12" t="str">
        <f t="shared" si="1754"/>
        <v/>
      </c>
      <c r="N7494" s="13"/>
    </row>
    <row r="7495" spans="1:14" hidden="1">
      <c r="A7495" s="10"/>
      <c r="B7495" s="272">
        <v>200</v>
      </c>
      <c r="C7495" s="1851" t="s">
        <v>732</v>
      </c>
      <c r="D7495" s="1852"/>
      <c r="E7495" s="273">
        <f t="shared" ref="E7495:L7495" si="1755">SUM(E7496:E7500)</f>
        <v>0</v>
      </c>
      <c r="F7495" s="274">
        <f t="shared" si="1755"/>
        <v>0</v>
      </c>
      <c r="G7495" s="275">
        <f t="shared" si="1755"/>
        <v>0</v>
      </c>
      <c r="H7495" s="276">
        <f>SUM(H7496:H7500)</f>
        <v>0</v>
      </c>
      <c r="I7495" s="274">
        <f t="shared" si="1755"/>
        <v>0</v>
      </c>
      <c r="J7495" s="275">
        <f t="shared" si="1755"/>
        <v>0</v>
      </c>
      <c r="K7495" s="276">
        <f t="shared" si="1755"/>
        <v>0</v>
      </c>
      <c r="L7495" s="273">
        <f t="shared" si="1755"/>
        <v>0</v>
      </c>
      <c r="M7495" s="12" t="str">
        <f t="shared" si="1754"/>
        <v/>
      </c>
      <c r="N7495" s="13"/>
    </row>
    <row r="7496" spans="1:14" hidden="1">
      <c r="A7496" s="10"/>
      <c r="B7496" s="291"/>
      <c r="C7496" s="279">
        <v>201</v>
      </c>
      <c r="D7496" s="280" t="s">
        <v>733</v>
      </c>
      <c r="E7496" s="281">
        <f>F7496+G7496+H7496</f>
        <v>0</v>
      </c>
      <c r="F7496" s="152">
        <v>0</v>
      </c>
      <c r="G7496" s="153">
        <v>0</v>
      </c>
      <c r="H7496" s="1406">
        <v>0</v>
      </c>
      <c r="I7496" s="152">
        <v>0</v>
      </c>
      <c r="J7496" s="153">
        <v>0</v>
      </c>
      <c r="K7496" s="1406">
        <v>0</v>
      </c>
      <c r="L7496" s="281">
        <f>I7496+J7496+K7496</f>
        <v>0</v>
      </c>
      <c r="M7496" s="12" t="str">
        <f t="shared" si="1754"/>
        <v/>
      </c>
      <c r="N7496" s="13"/>
    </row>
    <row r="7497" spans="1:14" hidden="1">
      <c r="A7497" s="10"/>
      <c r="B7497" s="292"/>
      <c r="C7497" s="293">
        <v>202</v>
      </c>
      <c r="D7497" s="294" t="s">
        <v>734</v>
      </c>
      <c r="E7497" s="295">
        <f>F7497+G7497+H7497</f>
        <v>0</v>
      </c>
      <c r="F7497" s="158">
        <v>0</v>
      </c>
      <c r="G7497" s="159">
        <v>0</v>
      </c>
      <c r="H7497" s="1408">
        <v>0</v>
      </c>
      <c r="I7497" s="158">
        <v>0</v>
      </c>
      <c r="J7497" s="159">
        <v>0</v>
      </c>
      <c r="K7497" s="1408">
        <v>0</v>
      </c>
      <c r="L7497" s="295">
        <f>I7497+J7497+K7497</f>
        <v>0</v>
      </c>
      <c r="M7497" s="12" t="str">
        <f t="shared" si="1754"/>
        <v/>
      </c>
      <c r="N7497" s="13"/>
    </row>
    <row r="7498" spans="1:14" ht="31.5" hidden="1">
      <c r="A7498" s="10"/>
      <c r="B7498" s="299"/>
      <c r="C7498" s="293">
        <v>205</v>
      </c>
      <c r="D7498" s="294" t="s">
        <v>585</v>
      </c>
      <c r="E7498" s="295">
        <f>F7498+G7498+H7498</f>
        <v>0</v>
      </c>
      <c r="F7498" s="158">
        <v>0</v>
      </c>
      <c r="G7498" s="159">
        <v>0</v>
      </c>
      <c r="H7498" s="1408">
        <v>0</v>
      </c>
      <c r="I7498" s="158">
        <v>0</v>
      </c>
      <c r="J7498" s="159">
        <v>0</v>
      </c>
      <c r="K7498" s="1408">
        <v>0</v>
      </c>
      <c r="L7498" s="295">
        <f>I7498+J7498+K7498</f>
        <v>0</v>
      </c>
      <c r="M7498" s="12" t="str">
        <f t="shared" si="1754"/>
        <v/>
      </c>
      <c r="N7498" s="13"/>
    </row>
    <row r="7499" spans="1:14" hidden="1">
      <c r="A7499" s="10"/>
      <c r="B7499" s="299"/>
      <c r="C7499" s="293">
        <v>208</v>
      </c>
      <c r="D7499" s="300" t="s">
        <v>586</v>
      </c>
      <c r="E7499" s="295">
        <f>F7499+G7499+H7499</f>
        <v>0</v>
      </c>
      <c r="F7499" s="158">
        <v>0</v>
      </c>
      <c r="G7499" s="159">
        <v>0</v>
      </c>
      <c r="H7499" s="1408">
        <v>0</v>
      </c>
      <c r="I7499" s="158">
        <v>0</v>
      </c>
      <c r="J7499" s="159">
        <v>0</v>
      </c>
      <c r="K7499" s="1408">
        <v>0</v>
      </c>
      <c r="L7499" s="295">
        <f>I7499+J7499+K7499</f>
        <v>0</v>
      </c>
      <c r="M7499" s="12" t="str">
        <f t="shared" si="1754"/>
        <v/>
      </c>
      <c r="N7499" s="13"/>
    </row>
    <row r="7500" spans="1:14" hidden="1">
      <c r="A7500" s="10"/>
      <c r="B7500" s="291"/>
      <c r="C7500" s="285">
        <v>209</v>
      </c>
      <c r="D7500" s="301" t="s">
        <v>587</v>
      </c>
      <c r="E7500" s="287">
        <f>F7500+G7500+H7500</f>
        <v>0</v>
      </c>
      <c r="F7500" s="173">
        <v>0</v>
      </c>
      <c r="G7500" s="174">
        <v>0</v>
      </c>
      <c r="H7500" s="1409">
        <v>0</v>
      </c>
      <c r="I7500" s="173">
        <v>0</v>
      </c>
      <c r="J7500" s="174">
        <v>0</v>
      </c>
      <c r="K7500" s="1409">
        <v>0</v>
      </c>
      <c r="L7500" s="287">
        <f>I7500+J7500+K7500</f>
        <v>0</v>
      </c>
      <c r="M7500" s="12" t="str">
        <f t="shared" si="1754"/>
        <v/>
      </c>
      <c r="N7500" s="13"/>
    </row>
    <row r="7501" spans="1:14" hidden="1">
      <c r="A7501" s="10"/>
      <c r="B7501" s="272">
        <v>500</v>
      </c>
      <c r="C7501" s="1861" t="s">
        <v>188</v>
      </c>
      <c r="D7501" s="1862"/>
      <c r="E7501" s="273">
        <f t="shared" ref="E7501:L7501" si="1756">SUM(E7502:E7508)</f>
        <v>0</v>
      </c>
      <c r="F7501" s="274">
        <f t="shared" si="1756"/>
        <v>0</v>
      </c>
      <c r="G7501" s="275">
        <f t="shared" si="1756"/>
        <v>0</v>
      </c>
      <c r="H7501" s="276">
        <f>SUM(H7502:H7508)</f>
        <v>0</v>
      </c>
      <c r="I7501" s="274">
        <f t="shared" si="1756"/>
        <v>0</v>
      </c>
      <c r="J7501" s="275">
        <f t="shared" si="1756"/>
        <v>0</v>
      </c>
      <c r="K7501" s="276">
        <f t="shared" si="1756"/>
        <v>0</v>
      </c>
      <c r="L7501" s="273">
        <f t="shared" si="1756"/>
        <v>0</v>
      </c>
      <c r="M7501" s="12" t="str">
        <f t="shared" si="1754"/>
        <v/>
      </c>
      <c r="N7501" s="13"/>
    </row>
    <row r="7502" spans="1:14" ht="18" hidden="1" customHeight="1">
      <c r="A7502" s="10"/>
      <c r="B7502" s="291"/>
      <c r="C7502" s="302">
        <v>551</v>
      </c>
      <c r="D7502" s="303" t="s">
        <v>189</v>
      </c>
      <c r="E7502" s="281">
        <f t="shared" ref="E7502:E7509" si="1757">F7502+G7502+H7502</f>
        <v>0</v>
      </c>
      <c r="F7502" s="152">
        <v>0</v>
      </c>
      <c r="G7502" s="153">
        <v>0</v>
      </c>
      <c r="H7502" s="1406">
        <v>0</v>
      </c>
      <c r="I7502" s="152">
        <v>0</v>
      </c>
      <c r="J7502" s="153">
        <v>0</v>
      </c>
      <c r="K7502" s="1406">
        <v>0</v>
      </c>
      <c r="L7502" s="281">
        <f t="shared" ref="L7502:L7509" si="1758">I7502+J7502+K7502</f>
        <v>0</v>
      </c>
      <c r="M7502" s="12" t="str">
        <f t="shared" si="1754"/>
        <v/>
      </c>
      <c r="N7502" s="13"/>
    </row>
    <row r="7503" spans="1:14" hidden="1">
      <c r="A7503" s="10"/>
      <c r="B7503" s="291"/>
      <c r="C7503" s="304">
        <v>552</v>
      </c>
      <c r="D7503" s="305" t="s">
        <v>893</v>
      </c>
      <c r="E7503" s="295">
        <f t="shared" si="1757"/>
        <v>0</v>
      </c>
      <c r="F7503" s="158">
        <v>0</v>
      </c>
      <c r="G7503" s="159">
        <v>0</v>
      </c>
      <c r="H7503" s="1408">
        <v>0</v>
      </c>
      <c r="I7503" s="158">
        <v>0</v>
      </c>
      <c r="J7503" s="159">
        <v>0</v>
      </c>
      <c r="K7503" s="1408">
        <v>0</v>
      </c>
      <c r="L7503" s="295">
        <f t="shared" si="1758"/>
        <v>0</v>
      </c>
      <c r="M7503" s="12" t="str">
        <f t="shared" si="1754"/>
        <v/>
      </c>
      <c r="N7503" s="13"/>
    </row>
    <row r="7504" spans="1:14" hidden="1">
      <c r="A7504" s="10"/>
      <c r="B7504" s="306"/>
      <c r="C7504" s="304">
        <v>558</v>
      </c>
      <c r="D7504" s="307" t="s">
        <v>855</v>
      </c>
      <c r="E7504" s="295">
        <f>F7504+G7504+H7504</f>
        <v>0</v>
      </c>
      <c r="F7504" s="484">
        <v>0</v>
      </c>
      <c r="G7504" s="485">
        <v>0</v>
      </c>
      <c r="H7504" s="160">
        <v>0</v>
      </c>
      <c r="I7504" s="484">
        <v>0</v>
      </c>
      <c r="J7504" s="485">
        <v>0</v>
      </c>
      <c r="K7504" s="160">
        <v>0</v>
      </c>
      <c r="L7504" s="295">
        <f>I7504+J7504+K7504</f>
        <v>0</v>
      </c>
      <c r="M7504" s="12" t="str">
        <f t="shared" si="1754"/>
        <v/>
      </c>
      <c r="N7504" s="13"/>
    </row>
    <row r="7505" spans="1:14" hidden="1">
      <c r="A7505" s="10"/>
      <c r="B7505" s="306"/>
      <c r="C7505" s="304">
        <v>560</v>
      </c>
      <c r="D7505" s="307" t="s">
        <v>190</v>
      </c>
      <c r="E7505" s="295">
        <f t="shared" si="1757"/>
        <v>0</v>
      </c>
      <c r="F7505" s="158">
        <v>0</v>
      </c>
      <c r="G7505" s="159">
        <v>0</v>
      </c>
      <c r="H7505" s="1408">
        <v>0</v>
      </c>
      <c r="I7505" s="158">
        <v>0</v>
      </c>
      <c r="J7505" s="159">
        <v>0</v>
      </c>
      <c r="K7505" s="1408">
        <v>0</v>
      </c>
      <c r="L7505" s="295">
        <f t="shared" si="1758"/>
        <v>0</v>
      </c>
      <c r="M7505" s="12" t="str">
        <f t="shared" si="1754"/>
        <v/>
      </c>
      <c r="N7505" s="13"/>
    </row>
    <row r="7506" spans="1:14" hidden="1">
      <c r="A7506" s="10"/>
      <c r="B7506" s="306"/>
      <c r="C7506" s="304">
        <v>580</v>
      </c>
      <c r="D7506" s="305" t="s">
        <v>191</v>
      </c>
      <c r="E7506" s="295">
        <f t="shared" si="1757"/>
        <v>0</v>
      </c>
      <c r="F7506" s="158">
        <v>0</v>
      </c>
      <c r="G7506" s="159">
        <v>0</v>
      </c>
      <c r="H7506" s="1408">
        <v>0</v>
      </c>
      <c r="I7506" s="158">
        <v>0</v>
      </c>
      <c r="J7506" s="159">
        <v>0</v>
      </c>
      <c r="K7506" s="1408">
        <v>0</v>
      </c>
      <c r="L7506" s="295">
        <f t="shared" si="1758"/>
        <v>0</v>
      </c>
      <c r="M7506" s="12" t="str">
        <f t="shared" si="1754"/>
        <v/>
      </c>
      <c r="N7506" s="13"/>
    </row>
    <row r="7507" spans="1:14" hidden="1">
      <c r="A7507" s="10"/>
      <c r="B7507" s="291"/>
      <c r="C7507" s="304">
        <v>588</v>
      </c>
      <c r="D7507" s="305" t="s">
        <v>857</v>
      </c>
      <c r="E7507" s="295">
        <f>F7507+G7507+H7507</f>
        <v>0</v>
      </c>
      <c r="F7507" s="484">
        <v>0</v>
      </c>
      <c r="G7507" s="485">
        <v>0</v>
      </c>
      <c r="H7507" s="160">
        <v>0</v>
      </c>
      <c r="I7507" s="484">
        <v>0</v>
      </c>
      <c r="J7507" s="485">
        <v>0</v>
      </c>
      <c r="K7507" s="160">
        <v>0</v>
      </c>
      <c r="L7507" s="295">
        <f>I7507+J7507+K7507</f>
        <v>0</v>
      </c>
      <c r="M7507" s="12" t="str">
        <f t="shared" si="1754"/>
        <v/>
      </c>
      <c r="N7507" s="13"/>
    </row>
    <row r="7508" spans="1:14" ht="31.5" hidden="1">
      <c r="A7508" s="10"/>
      <c r="B7508" s="291"/>
      <c r="C7508" s="308">
        <v>590</v>
      </c>
      <c r="D7508" s="309" t="s">
        <v>192</v>
      </c>
      <c r="E7508" s="287">
        <f t="shared" si="1757"/>
        <v>0</v>
      </c>
      <c r="F7508" s="173"/>
      <c r="G7508" s="174"/>
      <c r="H7508" s="1409"/>
      <c r="I7508" s="173"/>
      <c r="J7508" s="174"/>
      <c r="K7508" s="1409"/>
      <c r="L7508" s="287">
        <f t="shared" si="1758"/>
        <v>0</v>
      </c>
      <c r="M7508" s="12" t="str">
        <f t="shared" si="1754"/>
        <v/>
      </c>
      <c r="N7508" s="13"/>
    </row>
    <row r="7509" spans="1:14" hidden="1">
      <c r="A7509" s="22">
        <v>5</v>
      </c>
      <c r="B7509" s="272">
        <v>800</v>
      </c>
      <c r="C7509" s="1863" t="s">
        <v>193</v>
      </c>
      <c r="D7509" s="1864"/>
      <c r="E7509" s="310">
        <f t="shared" si="1757"/>
        <v>0</v>
      </c>
      <c r="F7509" s="1410"/>
      <c r="G7509" s="1411"/>
      <c r="H7509" s="1412"/>
      <c r="I7509" s="1410"/>
      <c r="J7509" s="1411"/>
      <c r="K7509" s="1412"/>
      <c r="L7509" s="310">
        <f t="shared" si="1758"/>
        <v>0</v>
      </c>
      <c r="M7509" s="12" t="str">
        <f t="shared" si="1754"/>
        <v/>
      </c>
      <c r="N7509" s="13"/>
    </row>
    <row r="7510" spans="1:14" hidden="1">
      <c r="A7510" s="23">
        <v>10</v>
      </c>
      <c r="B7510" s="272">
        <v>1000</v>
      </c>
      <c r="C7510" s="1851" t="s">
        <v>194</v>
      </c>
      <c r="D7510" s="1852"/>
      <c r="E7510" s="310">
        <f t="shared" ref="E7510:L7510" si="1759">SUM(E7511:E7527)</f>
        <v>0</v>
      </c>
      <c r="F7510" s="274">
        <f t="shared" si="1759"/>
        <v>0</v>
      </c>
      <c r="G7510" s="275">
        <f t="shared" si="1759"/>
        <v>0</v>
      </c>
      <c r="H7510" s="276">
        <f>SUM(H7511:H7527)</f>
        <v>0</v>
      </c>
      <c r="I7510" s="274">
        <f t="shared" si="1759"/>
        <v>0</v>
      </c>
      <c r="J7510" s="275">
        <f t="shared" si="1759"/>
        <v>0</v>
      </c>
      <c r="K7510" s="276">
        <f t="shared" si="1759"/>
        <v>0</v>
      </c>
      <c r="L7510" s="310">
        <f t="shared" si="1759"/>
        <v>0</v>
      </c>
      <c r="M7510" s="12" t="str">
        <f t="shared" si="1754"/>
        <v/>
      </c>
      <c r="N7510" s="13"/>
    </row>
    <row r="7511" spans="1:14" hidden="1">
      <c r="A7511" s="23">
        <v>15</v>
      </c>
      <c r="B7511" s="292"/>
      <c r="C7511" s="279">
        <v>1011</v>
      </c>
      <c r="D7511" s="311" t="s">
        <v>195</v>
      </c>
      <c r="E7511" s="281">
        <f t="shared" ref="E7511:E7527" si="1760">F7511+G7511+H7511</f>
        <v>0</v>
      </c>
      <c r="F7511" s="152">
        <v>0</v>
      </c>
      <c r="G7511" s="153">
        <v>0</v>
      </c>
      <c r="H7511" s="1406">
        <v>0</v>
      </c>
      <c r="I7511" s="152">
        <v>0</v>
      </c>
      <c r="J7511" s="153">
        <v>0</v>
      </c>
      <c r="K7511" s="1406">
        <v>0</v>
      </c>
      <c r="L7511" s="281">
        <f t="shared" ref="L7511:L7527" si="1761">I7511+J7511+K7511</f>
        <v>0</v>
      </c>
      <c r="M7511" s="12" t="str">
        <f t="shared" si="1754"/>
        <v/>
      </c>
      <c r="N7511" s="13"/>
    </row>
    <row r="7512" spans="1:14" hidden="1">
      <c r="A7512" s="22">
        <v>35</v>
      </c>
      <c r="B7512" s="292"/>
      <c r="C7512" s="293">
        <v>1012</v>
      </c>
      <c r="D7512" s="294" t="s">
        <v>196</v>
      </c>
      <c r="E7512" s="295">
        <f t="shared" si="1760"/>
        <v>0</v>
      </c>
      <c r="F7512" s="158">
        <v>0</v>
      </c>
      <c r="G7512" s="159">
        <v>0</v>
      </c>
      <c r="H7512" s="1408">
        <v>0</v>
      </c>
      <c r="I7512" s="158">
        <v>0</v>
      </c>
      <c r="J7512" s="159">
        <v>0</v>
      </c>
      <c r="K7512" s="1408">
        <v>0</v>
      </c>
      <c r="L7512" s="295">
        <f t="shared" si="1761"/>
        <v>0</v>
      </c>
      <c r="M7512" s="12" t="str">
        <f t="shared" si="1754"/>
        <v/>
      </c>
      <c r="N7512" s="13"/>
    </row>
    <row r="7513" spans="1:14" hidden="1">
      <c r="A7513" s="23">
        <v>40</v>
      </c>
      <c r="B7513" s="292"/>
      <c r="C7513" s="293">
        <v>1013</v>
      </c>
      <c r="D7513" s="294" t="s">
        <v>197</v>
      </c>
      <c r="E7513" s="295">
        <f t="shared" si="1760"/>
        <v>0</v>
      </c>
      <c r="F7513" s="158">
        <v>0</v>
      </c>
      <c r="G7513" s="159">
        <v>0</v>
      </c>
      <c r="H7513" s="1408">
        <v>0</v>
      </c>
      <c r="I7513" s="158">
        <v>0</v>
      </c>
      <c r="J7513" s="159">
        <v>0</v>
      </c>
      <c r="K7513" s="1408">
        <v>0</v>
      </c>
      <c r="L7513" s="295">
        <f t="shared" si="1761"/>
        <v>0</v>
      </c>
      <c r="M7513" s="12" t="str">
        <f t="shared" si="1754"/>
        <v/>
      </c>
      <c r="N7513" s="13"/>
    </row>
    <row r="7514" spans="1:14" hidden="1">
      <c r="A7514" s="23">
        <v>45</v>
      </c>
      <c r="B7514" s="292"/>
      <c r="C7514" s="293">
        <v>1014</v>
      </c>
      <c r="D7514" s="294" t="s">
        <v>198</v>
      </c>
      <c r="E7514" s="295">
        <f t="shared" si="1760"/>
        <v>0</v>
      </c>
      <c r="F7514" s="158">
        <v>0</v>
      </c>
      <c r="G7514" s="159">
        <v>0</v>
      </c>
      <c r="H7514" s="1408">
        <v>0</v>
      </c>
      <c r="I7514" s="158">
        <v>0</v>
      </c>
      <c r="J7514" s="159">
        <v>0</v>
      </c>
      <c r="K7514" s="1408">
        <v>0</v>
      </c>
      <c r="L7514" s="295">
        <f t="shared" si="1761"/>
        <v>0</v>
      </c>
      <c r="M7514" s="12" t="str">
        <f t="shared" si="1754"/>
        <v/>
      </c>
      <c r="N7514" s="13"/>
    </row>
    <row r="7515" spans="1:14" hidden="1">
      <c r="A7515" s="23">
        <v>50</v>
      </c>
      <c r="B7515" s="292"/>
      <c r="C7515" s="293">
        <v>1015</v>
      </c>
      <c r="D7515" s="294" t="s">
        <v>199</v>
      </c>
      <c r="E7515" s="295">
        <f t="shared" si="1760"/>
        <v>0</v>
      </c>
      <c r="F7515" s="158">
        <v>0</v>
      </c>
      <c r="G7515" s="159">
        <v>0</v>
      </c>
      <c r="H7515" s="1408">
        <v>0</v>
      </c>
      <c r="I7515" s="158">
        <v>0</v>
      </c>
      <c r="J7515" s="159">
        <v>0</v>
      </c>
      <c r="K7515" s="1408">
        <v>0</v>
      </c>
      <c r="L7515" s="295">
        <f t="shared" si="1761"/>
        <v>0</v>
      </c>
      <c r="M7515" s="12" t="str">
        <f t="shared" si="1754"/>
        <v/>
      </c>
      <c r="N7515" s="13"/>
    </row>
    <row r="7516" spans="1:14" hidden="1">
      <c r="A7516" s="23">
        <v>55</v>
      </c>
      <c r="B7516" s="292"/>
      <c r="C7516" s="312">
        <v>1016</v>
      </c>
      <c r="D7516" s="313" t="s">
        <v>200</v>
      </c>
      <c r="E7516" s="314">
        <f t="shared" si="1760"/>
        <v>0</v>
      </c>
      <c r="F7516" s="164">
        <v>0</v>
      </c>
      <c r="G7516" s="165">
        <v>0</v>
      </c>
      <c r="H7516" s="1407">
        <v>0</v>
      </c>
      <c r="I7516" s="164">
        <v>0</v>
      </c>
      <c r="J7516" s="165">
        <v>0</v>
      </c>
      <c r="K7516" s="1407">
        <v>0</v>
      </c>
      <c r="L7516" s="314">
        <f t="shared" si="1761"/>
        <v>0</v>
      </c>
      <c r="M7516" s="12" t="str">
        <f t="shared" si="1754"/>
        <v/>
      </c>
      <c r="N7516" s="13"/>
    </row>
    <row r="7517" spans="1:14" hidden="1">
      <c r="A7517" s="23">
        <v>60</v>
      </c>
      <c r="B7517" s="278"/>
      <c r="C7517" s="318">
        <v>1020</v>
      </c>
      <c r="D7517" s="319" t="s">
        <v>201</v>
      </c>
      <c r="E7517" s="320">
        <f t="shared" si="1760"/>
        <v>0</v>
      </c>
      <c r="F7517" s="450">
        <v>0</v>
      </c>
      <c r="G7517" s="451">
        <v>0</v>
      </c>
      <c r="H7517" s="1416">
        <v>0</v>
      </c>
      <c r="I7517" s="450">
        <v>0</v>
      </c>
      <c r="J7517" s="451">
        <v>0</v>
      </c>
      <c r="K7517" s="1416">
        <v>0</v>
      </c>
      <c r="L7517" s="320">
        <f t="shared" si="1761"/>
        <v>0</v>
      </c>
      <c r="M7517" s="12" t="str">
        <f t="shared" si="1754"/>
        <v/>
      </c>
      <c r="N7517" s="13"/>
    </row>
    <row r="7518" spans="1:14" hidden="1">
      <c r="A7518" s="22">
        <v>65</v>
      </c>
      <c r="B7518" s="292"/>
      <c r="C7518" s="324">
        <v>1030</v>
      </c>
      <c r="D7518" s="325" t="s">
        <v>202</v>
      </c>
      <c r="E7518" s="326">
        <f t="shared" si="1760"/>
        <v>0</v>
      </c>
      <c r="F7518" s="445">
        <v>0</v>
      </c>
      <c r="G7518" s="446">
        <v>0</v>
      </c>
      <c r="H7518" s="1413">
        <v>0</v>
      </c>
      <c r="I7518" s="445">
        <v>0</v>
      </c>
      <c r="J7518" s="446">
        <v>0</v>
      </c>
      <c r="K7518" s="1413">
        <v>0</v>
      </c>
      <c r="L7518" s="326">
        <f t="shared" si="1761"/>
        <v>0</v>
      </c>
      <c r="M7518" s="12" t="str">
        <f t="shared" si="1754"/>
        <v/>
      </c>
      <c r="N7518" s="13"/>
    </row>
    <row r="7519" spans="1:14" hidden="1">
      <c r="A7519" s="23">
        <v>70</v>
      </c>
      <c r="B7519" s="292"/>
      <c r="C7519" s="318">
        <v>1051</v>
      </c>
      <c r="D7519" s="331" t="s">
        <v>203</v>
      </c>
      <c r="E7519" s="320">
        <f t="shared" si="1760"/>
        <v>0</v>
      </c>
      <c r="F7519" s="450">
        <v>0</v>
      </c>
      <c r="G7519" s="451">
        <v>0</v>
      </c>
      <c r="H7519" s="1416">
        <v>0</v>
      </c>
      <c r="I7519" s="450">
        <v>0</v>
      </c>
      <c r="J7519" s="451">
        <v>0</v>
      </c>
      <c r="K7519" s="1416">
        <v>0</v>
      </c>
      <c r="L7519" s="320">
        <f t="shared" si="1761"/>
        <v>0</v>
      </c>
      <c r="M7519" s="12" t="str">
        <f t="shared" si="1754"/>
        <v/>
      </c>
      <c r="N7519" s="13"/>
    </row>
    <row r="7520" spans="1:14" hidden="1">
      <c r="A7520" s="23">
        <v>75</v>
      </c>
      <c r="B7520" s="292"/>
      <c r="C7520" s="293">
        <v>1052</v>
      </c>
      <c r="D7520" s="294" t="s">
        <v>204</v>
      </c>
      <c r="E7520" s="295">
        <f t="shared" si="1760"/>
        <v>0</v>
      </c>
      <c r="F7520" s="158">
        <v>0</v>
      </c>
      <c r="G7520" s="159"/>
      <c r="H7520" s="1408"/>
      <c r="I7520" s="158">
        <v>0</v>
      </c>
      <c r="J7520" s="159"/>
      <c r="K7520" s="1408"/>
      <c r="L7520" s="295">
        <f t="shared" si="1761"/>
        <v>0</v>
      </c>
      <c r="M7520" s="12" t="str">
        <f t="shared" si="1754"/>
        <v/>
      </c>
      <c r="N7520" s="13"/>
    </row>
    <row r="7521" spans="1:14" hidden="1">
      <c r="A7521" s="23">
        <v>80</v>
      </c>
      <c r="B7521" s="292"/>
      <c r="C7521" s="324">
        <v>1053</v>
      </c>
      <c r="D7521" s="325" t="s">
        <v>858</v>
      </c>
      <c r="E7521" s="326">
        <f t="shared" si="1760"/>
        <v>0</v>
      </c>
      <c r="F7521" s="445"/>
      <c r="G7521" s="446"/>
      <c r="H7521" s="1413"/>
      <c r="I7521" s="445"/>
      <c r="J7521" s="446"/>
      <c r="K7521" s="1413"/>
      <c r="L7521" s="326">
        <f t="shared" si="1761"/>
        <v>0</v>
      </c>
      <c r="M7521" s="12" t="str">
        <f t="shared" si="1754"/>
        <v/>
      </c>
      <c r="N7521" s="13"/>
    </row>
    <row r="7522" spans="1:14" hidden="1">
      <c r="A7522" s="23">
        <v>80</v>
      </c>
      <c r="B7522" s="292"/>
      <c r="C7522" s="318">
        <v>1062</v>
      </c>
      <c r="D7522" s="319" t="s">
        <v>205</v>
      </c>
      <c r="E7522" s="320">
        <f t="shared" si="1760"/>
        <v>0</v>
      </c>
      <c r="F7522" s="450">
        <v>0</v>
      </c>
      <c r="G7522" s="451">
        <v>0</v>
      </c>
      <c r="H7522" s="1416">
        <v>0</v>
      </c>
      <c r="I7522" s="450">
        <v>0</v>
      </c>
      <c r="J7522" s="451">
        <v>0</v>
      </c>
      <c r="K7522" s="1416">
        <v>0</v>
      </c>
      <c r="L7522" s="320">
        <f t="shared" si="1761"/>
        <v>0</v>
      </c>
      <c r="M7522" s="12" t="str">
        <f t="shared" si="1754"/>
        <v/>
      </c>
      <c r="N7522" s="13"/>
    </row>
    <row r="7523" spans="1:14" hidden="1">
      <c r="A7523" s="23">
        <v>85</v>
      </c>
      <c r="B7523" s="292"/>
      <c r="C7523" s="324">
        <v>1063</v>
      </c>
      <c r="D7523" s="332" t="s">
        <v>786</v>
      </c>
      <c r="E7523" s="326">
        <f t="shared" si="1760"/>
        <v>0</v>
      </c>
      <c r="F7523" s="445">
        <v>0</v>
      </c>
      <c r="G7523" s="446">
        <v>0</v>
      </c>
      <c r="H7523" s="1413">
        <v>0</v>
      </c>
      <c r="I7523" s="445">
        <v>0</v>
      </c>
      <c r="J7523" s="446">
        <v>0</v>
      </c>
      <c r="K7523" s="1413">
        <v>0</v>
      </c>
      <c r="L7523" s="326">
        <f t="shared" si="1761"/>
        <v>0</v>
      </c>
      <c r="M7523" s="12" t="str">
        <f t="shared" si="1754"/>
        <v/>
      </c>
      <c r="N7523" s="13"/>
    </row>
    <row r="7524" spans="1:14" hidden="1">
      <c r="A7524" s="23">
        <v>90</v>
      </c>
      <c r="B7524" s="292"/>
      <c r="C7524" s="333">
        <v>1069</v>
      </c>
      <c r="D7524" s="334" t="s">
        <v>206</v>
      </c>
      <c r="E7524" s="335">
        <f t="shared" si="1760"/>
        <v>0</v>
      </c>
      <c r="F7524" s="589">
        <v>0</v>
      </c>
      <c r="G7524" s="590">
        <v>0</v>
      </c>
      <c r="H7524" s="1415">
        <v>0</v>
      </c>
      <c r="I7524" s="589">
        <v>0</v>
      </c>
      <c r="J7524" s="590">
        <v>0</v>
      </c>
      <c r="K7524" s="1415">
        <v>0</v>
      </c>
      <c r="L7524" s="335">
        <f t="shared" si="1761"/>
        <v>0</v>
      </c>
      <c r="M7524" s="12" t="str">
        <f t="shared" si="1754"/>
        <v/>
      </c>
      <c r="N7524" s="13"/>
    </row>
    <row r="7525" spans="1:14" hidden="1">
      <c r="A7525" s="23">
        <v>90</v>
      </c>
      <c r="B7525" s="278"/>
      <c r="C7525" s="318">
        <v>1091</v>
      </c>
      <c r="D7525" s="331" t="s">
        <v>894</v>
      </c>
      <c r="E7525" s="320">
        <f t="shared" si="1760"/>
        <v>0</v>
      </c>
      <c r="F7525" s="450">
        <v>0</v>
      </c>
      <c r="G7525" s="451">
        <v>0</v>
      </c>
      <c r="H7525" s="1416">
        <v>0</v>
      </c>
      <c r="I7525" s="450">
        <v>0</v>
      </c>
      <c r="J7525" s="451">
        <v>0</v>
      </c>
      <c r="K7525" s="1416">
        <v>0</v>
      </c>
      <c r="L7525" s="320">
        <f t="shared" si="1761"/>
        <v>0</v>
      </c>
      <c r="M7525" s="12" t="str">
        <f t="shared" si="1754"/>
        <v/>
      </c>
      <c r="N7525" s="13"/>
    </row>
    <row r="7526" spans="1:14" hidden="1">
      <c r="A7526" s="22">
        <v>115</v>
      </c>
      <c r="B7526" s="292"/>
      <c r="C7526" s="293">
        <v>1092</v>
      </c>
      <c r="D7526" s="294" t="s">
        <v>298</v>
      </c>
      <c r="E7526" s="295">
        <f t="shared" si="1760"/>
        <v>0</v>
      </c>
      <c r="F7526" s="158">
        <v>0</v>
      </c>
      <c r="G7526" s="159">
        <v>0</v>
      </c>
      <c r="H7526" s="1408">
        <v>0</v>
      </c>
      <c r="I7526" s="158">
        <v>0</v>
      </c>
      <c r="J7526" s="159">
        <v>0</v>
      </c>
      <c r="K7526" s="1408">
        <v>0</v>
      </c>
      <c r="L7526" s="295">
        <f t="shared" si="1761"/>
        <v>0</v>
      </c>
      <c r="M7526" s="12" t="str">
        <f t="shared" si="1754"/>
        <v/>
      </c>
      <c r="N7526" s="13"/>
    </row>
    <row r="7527" spans="1:14" hidden="1">
      <c r="A7527" s="22">
        <v>125</v>
      </c>
      <c r="B7527" s="292"/>
      <c r="C7527" s="285">
        <v>1098</v>
      </c>
      <c r="D7527" s="339" t="s">
        <v>207</v>
      </c>
      <c r="E7527" s="287">
        <f t="shared" si="1760"/>
        <v>0</v>
      </c>
      <c r="F7527" s="173">
        <v>0</v>
      </c>
      <c r="G7527" s="174">
        <v>0</v>
      </c>
      <c r="H7527" s="1409">
        <v>0</v>
      </c>
      <c r="I7527" s="173">
        <v>0</v>
      </c>
      <c r="J7527" s="174">
        <v>0</v>
      </c>
      <c r="K7527" s="1409">
        <v>0</v>
      </c>
      <c r="L7527" s="287">
        <f t="shared" si="1761"/>
        <v>0</v>
      </c>
      <c r="M7527" s="12" t="str">
        <f t="shared" si="1754"/>
        <v/>
      </c>
      <c r="N7527" s="13"/>
    </row>
    <row r="7528" spans="1:14" hidden="1">
      <c r="A7528" s="23">
        <v>130</v>
      </c>
      <c r="B7528" s="272">
        <v>1900</v>
      </c>
      <c r="C7528" s="1845" t="s">
        <v>265</v>
      </c>
      <c r="D7528" s="1846"/>
      <c r="E7528" s="310">
        <f t="shared" ref="E7528:L7528" si="1762">SUM(E7529:E7531)</f>
        <v>0</v>
      </c>
      <c r="F7528" s="274">
        <f t="shared" si="1762"/>
        <v>0</v>
      </c>
      <c r="G7528" s="275">
        <f t="shared" si="1762"/>
        <v>0</v>
      </c>
      <c r="H7528" s="276">
        <f>SUM(H7529:H7531)</f>
        <v>0</v>
      </c>
      <c r="I7528" s="274">
        <f t="shared" si="1762"/>
        <v>0</v>
      </c>
      <c r="J7528" s="275">
        <f t="shared" si="1762"/>
        <v>0</v>
      </c>
      <c r="K7528" s="276">
        <f t="shared" si="1762"/>
        <v>0</v>
      </c>
      <c r="L7528" s="310">
        <f t="shared" si="1762"/>
        <v>0</v>
      </c>
      <c r="M7528" s="12" t="str">
        <f t="shared" si="1754"/>
        <v/>
      </c>
      <c r="N7528" s="13"/>
    </row>
    <row r="7529" spans="1:14" hidden="1">
      <c r="A7529" s="23">
        <v>135</v>
      </c>
      <c r="B7529" s="292"/>
      <c r="C7529" s="279">
        <v>1901</v>
      </c>
      <c r="D7529" s="340" t="s">
        <v>895</v>
      </c>
      <c r="E7529" s="281">
        <f>F7529+G7529+H7529</f>
        <v>0</v>
      </c>
      <c r="F7529" s="152">
        <v>0</v>
      </c>
      <c r="G7529" s="153">
        <v>0</v>
      </c>
      <c r="H7529" s="1406">
        <v>0</v>
      </c>
      <c r="I7529" s="152">
        <v>0</v>
      </c>
      <c r="J7529" s="153">
        <v>0</v>
      </c>
      <c r="K7529" s="1406">
        <v>0</v>
      </c>
      <c r="L7529" s="281">
        <f>I7529+J7529+K7529</f>
        <v>0</v>
      </c>
      <c r="M7529" s="12" t="str">
        <f t="shared" si="1754"/>
        <v/>
      </c>
      <c r="N7529" s="13"/>
    </row>
    <row r="7530" spans="1:14" hidden="1">
      <c r="A7530" s="23">
        <v>140</v>
      </c>
      <c r="B7530" s="341"/>
      <c r="C7530" s="293">
        <v>1981</v>
      </c>
      <c r="D7530" s="342" t="s">
        <v>896</v>
      </c>
      <c r="E7530" s="295">
        <f>F7530+G7530+H7530</f>
        <v>0</v>
      </c>
      <c r="F7530" s="158">
        <v>0</v>
      </c>
      <c r="G7530" s="159">
        <v>0</v>
      </c>
      <c r="H7530" s="1408">
        <v>0</v>
      </c>
      <c r="I7530" s="158">
        <v>0</v>
      </c>
      <c r="J7530" s="159">
        <v>0</v>
      </c>
      <c r="K7530" s="1408">
        <v>0</v>
      </c>
      <c r="L7530" s="295">
        <f>I7530+J7530+K7530</f>
        <v>0</v>
      </c>
      <c r="M7530" s="12" t="str">
        <f t="shared" si="1754"/>
        <v/>
      </c>
      <c r="N7530" s="13"/>
    </row>
    <row r="7531" spans="1:14" hidden="1">
      <c r="A7531" s="23">
        <v>145</v>
      </c>
      <c r="B7531" s="292"/>
      <c r="C7531" s="285">
        <v>1991</v>
      </c>
      <c r="D7531" s="343" t="s">
        <v>897</v>
      </c>
      <c r="E7531" s="287">
        <f>F7531+G7531+H7531</f>
        <v>0</v>
      </c>
      <c r="F7531" s="173"/>
      <c r="G7531" s="174">
        <v>0</v>
      </c>
      <c r="H7531" s="1409">
        <v>0</v>
      </c>
      <c r="I7531" s="173"/>
      <c r="J7531" s="174">
        <v>0</v>
      </c>
      <c r="K7531" s="1409">
        <v>0</v>
      </c>
      <c r="L7531" s="287">
        <f>I7531+J7531+K7531</f>
        <v>0</v>
      </c>
      <c r="M7531" s="12" t="str">
        <f t="shared" si="1754"/>
        <v/>
      </c>
      <c r="N7531" s="13"/>
    </row>
    <row r="7532" spans="1:14" hidden="1">
      <c r="A7532" s="23">
        <v>150</v>
      </c>
      <c r="B7532" s="272">
        <v>2100</v>
      </c>
      <c r="C7532" s="1845" t="s">
        <v>707</v>
      </c>
      <c r="D7532" s="1846"/>
      <c r="E7532" s="310">
        <f t="shared" ref="E7532:L7532" si="1763">SUM(E7533:E7537)</f>
        <v>0</v>
      </c>
      <c r="F7532" s="274">
        <f t="shared" si="1763"/>
        <v>0</v>
      </c>
      <c r="G7532" s="275">
        <f t="shared" si="1763"/>
        <v>0</v>
      </c>
      <c r="H7532" s="276">
        <f>SUM(H7533:H7537)</f>
        <v>0</v>
      </c>
      <c r="I7532" s="274">
        <f t="shared" si="1763"/>
        <v>0</v>
      </c>
      <c r="J7532" s="275">
        <f t="shared" si="1763"/>
        <v>0</v>
      </c>
      <c r="K7532" s="276">
        <f t="shared" si="1763"/>
        <v>0</v>
      </c>
      <c r="L7532" s="310">
        <f t="shared" si="1763"/>
        <v>0</v>
      </c>
      <c r="M7532" s="12" t="str">
        <f t="shared" si="1754"/>
        <v/>
      </c>
      <c r="N7532" s="13"/>
    </row>
    <row r="7533" spans="1:14" hidden="1">
      <c r="A7533" s="23">
        <v>155</v>
      </c>
      <c r="B7533" s="292"/>
      <c r="C7533" s="279">
        <v>2110</v>
      </c>
      <c r="D7533" s="344" t="s">
        <v>208</v>
      </c>
      <c r="E7533" s="281">
        <f>F7533+G7533+H7533</f>
        <v>0</v>
      </c>
      <c r="F7533" s="152">
        <v>0</v>
      </c>
      <c r="G7533" s="153">
        <v>0</v>
      </c>
      <c r="H7533" s="1406">
        <v>0</v>
      </c>
      <c r="I7533" s="152">
        <v>0</v>
      </c>
      <c r="J7533" s="153">
        <v>0</v>
      </c>
      <c r="K7533" s="1406">
        <v>0</v>
      </c>
      <c r="L7533" s="281">
        <f>I7533+J7533+K7533</f>
        <v>0</v>
      </c>
      <c r="M7533" s="12" t="str">
        <f t="shared" si="1754"/>
        <v/>
      </c>
      <c r="N7533" s="13"/>
    </row>
    <row r="7534" spans="1:14" hidden="1">
      <c r="A7534" s="23">
        <v>160</v>
      </c>
      <c r="B7534" s="341"/>
      <c r="C7534" s="293">
        <v>2120</v>
      </c>
      <c r="D7534" s="300" t="s">
        <v>209</v>
      </c>
      <c r="E7534" s="295">
        <f>F7534+G7534+H7534</f>
        <v>0</v>
      </c>
      <c r="F7534" s="158">
        <v>0</v>
      </c>
      <c r="G7534" s="159">
        <v>0</v>
      </c>
      <c r="H7534" s="1408">
        <v>0</v>
      </c>
      <c r="I7534" s="158">
        <v>0</v>
      </c>
      <c r="J7534" s="159">
        <v>0</v>
      </c>
      <c r="K7534" s="1408">
        <v>0</v>
      </c>
      <c r="L7534" s="295">
        <f>I7534+J7534+K7534</f>
        <v>0</v>
      </c>
      <c r="M7534" s="12" t="str">
        <f t="shared" si="1754"/>
        <v/>
      </c>
      <c r="N7534" s="13"/>
    </row>
    <row r="7535" spans="1:14" hidden="1">
      <c r="A7535" s="23">
        <v>165</v>
      </c>
      <c r="B7535" s="341"/>
      <c r="C7535" s="293">
        <v>2125</v>
      </c>
      <c r="D7535" s="300" t="s">
        <v>210</v>
      </c>
      <c r="E7535" s="295">
        <f>F7535+G7535+H7535</f>
        <v>0</v>
      </c>
      <c r="F7535" s="484">
        <v>0</v>
      </c>
      <c r="G7535" s="485">
        <v>0</v>
      </c>
      <c r="H7535" s="160">
        <v>0</v>
      </c>
      <c r="I7535" s="484">
        <v>0</v>
      </c>
      <c r="J7535" s="485">
        <v>0</v>
      </c>
      <c r="K7535" s="160">
        <v>0</v>
      </c>
      <c r="L7535" s="295">
        <f>I7535+J7535+K7535</f>
        <v>0</v>
      </c>
      <c r="M7535" s="12" t="str">
        <f t="shared" si="1754"/>
        <v/>
      </c>
      <c r="N7535" s="13"/>
    </row>
    <row r="7536" spans="1:14" hidden="1">
      <c r="A7536" s="23">
        <v>175</v>
      </c>
      <c r="B7536" s="291"/>
      <c r="C7536" s="293">
        <v>2140</v>
      </c>
      <c r="D7536" s="300" t="s">
        <v>211</v>
      </c>
      <c r="E7536" s="295">
        <f>F7536+G7536+H7536</f>
        <v>0</v>
      </c>
      <c r="F7536" s="484">
        <v>0</v>
      </c>
      <c r="G7536" s="485">
        <v>0</v>
      </c>
      <c r="H7536" s="160">
        <v>0</v>
      </c>
      <c r="I7536" s="484">
        <v>0</v>
      </c>
      <c r="J7536" s="485">
        <v>0</v>
      </c>
      <c r="K7536" s="160">
        <v>0</v>
      </c>
      <c r="L7536" s="295">
        <f>I7536+J7536+K7536</f>
        <v>0</v>
      </c>
      <c r="M7536" s="12" t="str">
        <f t="shared" si="1754"/>
        <v/>
      </c>
      <c r="N7536" s="13"/>
    </row>
    <row r="7537" spans="1:14" hidden="1">
      <c r="A7537" s="23">
        <v>180</v>
      </c>
      <c r="B7537" s="292"/>
      <c r="C7537" s="285">
        <v>2190</v>
      </c>
      <c r="D7537" s="345" t="s">
        <v>212</v>
      </c>
      <c r="E7537" s="287">
        <f>F7537+G7537+H7537</f>
        <v>0</v>
      </c>
      <c r="F7537" s="173">
        <v>0</v>
      </c>
      <c r="G7537" s="174">
        <v>0</v>
      </c>
      <c r="H7537" s="1409">
        <v>0</v>
      </c>
      <c r="I7537" s="173">
        <v>0</v>
      </c>
      <c r="J7537" s="174">
        <v>0</v>
      </c>
      <c r="K7537" s="1409">
        <v>0</v>
      </c>
      <c r="L7537" s="287">
        <f>I7537+J7537+K7537</f>
        <v>0</v>
      </c>
      <c r="M7537" s="12" t="str">
        <f t="shared" si="1754"/>
        <v/>
      </c>
      <c r="N7537" s="13"/>
    </row>
    <row r="7538" spans="1:14" hidden="1">
      <c r="A7538" s="23">
        <v>185</v>
      </c>
      <c r="B7538" s="272">
        <v>2200</v>
      </c>
      <c r="C7538" s="1845" t="s">
        <v>213</v>
      </c>
      <c r="D7538" s="1846"/>
      <c r="E7538" s="310">
        <f t="shared" ref="E7538:L7538" si="1764">SUM(E7539:E7540)</f>
        <v>0</v>
      </c>
      <c r="F7538" s="274">
        <f t="shared" si="1764"/>
        <v>0</v>
      </c>
      <c r="G7538" s="275">
        <f t="shared" si="1764"/>
        <v>0</v>
      </c>
      <c r="H7538" s="276">
        <f>SUM(H7539:H7540)</f>
        <v>0</v>
      </c>
      <c r="I7538" s="274">
        <f t="shared" si="1764"/>
        <v>0</v>
      </c>
      <c r="J7538" s="275">
        <f t="shared" si="1764"/>
        <v>0</v>
      </c>
      <c r="K7538" s="276">
        <f t="shared" si="1764"/>
        <v>0</v>
      </c>
      <c r="L7538" s="310">
        <f t="shared" si="1764"/>
        <v>0</v>
      </c>
      <c r="M7538" s="12" t="str">
        <f t="shared" si="1754"/>
        <v/>
      </c>
      <c r="N7538" s="13"/>
    </row>
    <row r="7539" spans="1:14" hidden="1">
      <c r="A7539" s="23">
        <v>190</v>
      </c>
      <c r="B7539" s="292"/>
      <c r="C7539" s="279">
        <v>2221</v>
      </c>
      <c r="D7539" s="280" t="s">
        <v>299</v>
      </c>
      <c r="E7539" s="281">
        <f>F7539+G7539+H7539</f>
        <v>0</v>
      </c>
      <c r="F7539" s="152">
        <v>0</v>
      </c>
      <c r="G7539" s="153">
        <v>0</v>
      </c>
      <c r="H7539" s="1406">
        <v>0</v>
      </c>
      <c r="I7539" s="152">
        <v>0</v>
      </c>
      <c r="J7539" s="153">
        <v>0</v>
      </c>
      <c r="K7539" s="1406">
        <v>0</v>
      </c>
      <c r="L7539" s="281">
        <f>I7539+J7539+K7539</f>
        <v>0</v>
      </c>
      <c r="M7539" s="12" t="str">
        <f t="shared" si="1754"/>
        <v/>
      </c>
      <c r="N7539" s="13"/>
    </row>
    <row r="7540" spans="1:14" hidden="1">
      <c r="A7540" s="23">
        <v>200</v>
      </c>
      <c r="B7540" s="292"/>
      <c r="C7540" s="285">
        <v>2224</v>
      </c>
      <c r="D7540" s="286" t="s">
        <v>214</v>
      </c>
      <c r="E7540" s="287">
        <f>F7540+G7540+H7540</f>
        <v>0</v>
      </c>
      <c r="F7540" s="173">
        <v>0</v>
      </c>
      <c r="G7540" s="174">
        <v>0</v>
      </c>
      <c r="H7540" s="1409">
        <v>0</v>
      </c>
      <c r="I7540" s="173">
        <v>0</v>
      </c>
      <c r="J7540" s="174">
        <v>0</v>
      </c>
      <c r="K7540" s="1409">
        <v>0</v>
      </c>
      <c r="L7540" s="287">
        <f>I7540+J7540+K7540</f>
        <v>0</v>
      </c>
      <c r="M7540" s="12" t="str">
        <f t="shared" si="1754"/>
        <v/>
      </c>
      <c r="N7540" s="13"/>
    </row>
    <row r="7541" spans="1:14" hidden="1">
      <c r="A7541" s="23">
        <v>200</v>
      </c>
      <c r="B7541" s="272">
        <v>2500</v>
      </c>
      <c r="C7541" s="1845" t="s">
        <v>215</v>
      </c>
      <c r="D7541" s="1846"/>
      <c r="E7541" s="310">
        <f>F7541+G7541+H7541</f>
        <v>0</v>
      </c>
      <c r="F7541" s="1410"/>
      <c r="G7541" s="1411"/>
      <c r="H7541" s="1412"/>
      <c r="I7541" s="1410"/>
      <c r="J7541" s="1411"/>
      <c r="K7541" s="1412"/>
      <c r="L7541" s="310">
        <f>I7541+J7541+K7541</f>
        <v>0</v>
      </c>
      <c r="M7541" s="12" t="str">
        <f t="shared" si="1754"/>
        <v/>
      </c>
      <c r="N7541" s="13"/>
    </row>
    <row r="7542" spans="1:14" hidden="1">
      <c r="A7542" s="23">
        <v>205</v>
      </c>
      <c r="B7542" s="272">
        <v>2600</v>
      </c>
      <c r="C7542" s="1849" t="s">
        <v>216</v>
      </c>
      <c r="D7542" s="1850"/>
      <c r="E7542" s="310">
        <f>F7542+G7542+H7542</f>
        <v>0</v>
      </c>
      <c r="F7542" s="1410"/>
      <c r="G7542" s="1411"/>
      <c r="H7542" s="1412"/>
      <c r="I7542" s="1410"/>
      <c r="J7542" s="1411"/>
      <c r="K7542" s="1412"/>
      <c r="L7542" s="310">
        <f>I7542+J7542+K7542</f>
        <v>0</v>
      </c>
      <c r="M7542" s="12" t="str">
        <f t="shared" si="1754"/>
        <v/>
      </c>
      <c r="N7542" s="13"/>
    </row>
    <row r="7543" spans="1:14" hidden="1">
      <c r="A7543" s="23">
        <v>210</v>
      </c>
      <c r="B7543" s="272">
        <v>2700</v>
      </c>
      <c r="C7543" s="1849" t="s">
        <v>217</v>
      </c>
      <c r="D7543" s="1850"/>
      <c r="E7543" s="310">
        <f>F7543+G7543+H7543</f>
        <v>0</v>
      </c>
      <c r="F7543" s="1410"/>
      <c r="G7543" s="1411"/>
      <c r="H7543" s="1412"/>
      <c r="I7543" s="1410"/>
      <c r="J7543" s="1411"/>
      <c r="K7543" s="1412"/>
      <c r="L7543" s="310">
        <f>I7543+J7543+K7543</f>
        <v>0</v>
      </c>
      <c r="M7543" s="12" t="str">
        <f t="shared" si="1754"/>
        <v/>
      </c>
      <c r="N7543" s="13"/>
    </row>
    <row r="7544" spans="1:14" ht="36" hidden="1" customHeight="1">
      <c r="A7544" s="23">
        <v>215</v>
      </c>
      <c r="B7544" s="272">
        <v>2800</v>
      </c>
      <c r="C7544" s="1849" t="s">
        <v>1643</v>
      </c>
      <c r="D7544" s="1850"/>
      <c r="E7544" s="310">
        <f t="shared" ref="E7544:L7544" si="1765">SUM(E7545:E7547)</f>
        <v>0</v>
      </c>
      <c r="F7544" s="274">
        <f t="shared" si="1765"/>
        <v>0</v>
      </c>
      <c r="G7544" s="275">
        <f t="shared" si="1765"/>
        <v>0</v>
      </c>
      <c r="H7544" s="276">
        <f>SUM(H7545:H7547)</f>
        <v>0</v>
      </c>
      <c r="I7544" s="274">
        <f t="shared" si="1765"/>
        <v>0</v>
      </c>
      <c r="J7544" s="275">
        <f t="shared" si="1765"/>
        <v>0</v>
      </c>
      <c r="K7544" s="276">
        <f t="shared" si="1765"/>
        <v>0</v>
      </c>
      <c r="L7544" s="310">
        <f t="shared" si="1765"/>
        <v>0</v>
      </c>
      <c r="M7544" s="12" t="str">
        <f t="shared" si="1754"/>
        <v/>
      </c>
      <c r="N7544" s="13"/>
    </row>
    <row r="7545" spans="1:14" hidden="1">
      <c r="A7545" s="22">
        <v>220</v>
      </c>
      <c r="B7545" s="292"/>
      <c r="C7545" s="279">
        <v>2810</v>
      </c>
      <c r="D7545" s="340" t="s">
        <v>2078</v>
      </c>
      <c r="E7545" s="281">
        <f>F7545+G7545+H7545</f>
        <v>0</v>
      </c>
      <c r="F7545" s="152"/>
      <c r="G7545" s="153"/>
      <c r="H7545" s="1406"/>
      <c r="I7545" s="152"/>
      <c r="J7545" s="153"/>
      <c r="K7545" s="1406"/>
      <c r="L7545" s="281">
        <f>I7545+J7545+K7545</f>
        <v>0</v>
      </c>
      <c r="M7545" s="12" t="str">
        <f t="shared" si="1754"/>
        <v/>
      </c>
      <c r="N7545" s="13"/>
    </row>
    <row r="7546" spans="1:14" hidden="1">
      <c r="A7546" s="23">
        <v>225</v>
      </c>
      <c r="B7546" s="341"/>
      <c r="C7546" s="293">
        <v>2820</v>
      </c>
      <c r="D7546" s="342" t="s">
        <v>2079</v>
      </c>
      <c r="E7546" s="295">
        <f>F7546+G7546+H7546</f>
        <v>0</v>
      </c>
      <c r="F7546" s="158"/>
      <c r="G7546" s="159"/>
      <c r="H7546" s="1408"/>
      <c r="I7546" s="158"/>
      <c r="J7546" s="159"/>
      <c r="K7546" s="1408"/>
      <c r="L7546" s="295">
        <f>I7546+J7546+K7546</f>
        <v>0</v>
      </c>
      <c r="M7546" s="12" t="str">
        <f t="shared" si="1754"/>
        <v/>
      </c>
      <c r="N7546" s="13"/>
    </row>
    <row r="7547" spans="1:14" ht="31.5" hidden="1">
      <c r="A7547" s="23">
        <v>230</v>
      </c>
      <c r="B7547" s="292"/>
      <c r="C7547" s="285">
        <v>2890</v>
      </c>
      <c r="D7547" s="343" t="s">
        <v>2080</v>
      </c>
      <c r="E7547" s="287">
        <f>F7547+G7547+H7547</f>
        <v>0</v>
      </c>
      <c r="F7547" s="173"/>
      <c r="G7547" s="174"/>
      <c r="H7547" s="1409"/>
      <c r="I7547" s="173"/>
      <c r="J7547" s="174"/>
      <c r="K7547" s="1409"/>
      <c r="L7547" s="287">
        <f>I7547+J7547+K7547</f>
        <v>0</v>
      </c>
      <c r="M7547" s="12" t="str">
        <f t="shared" si="1754"/>
        <v/>
      </c>
      <c r="N7547" s="13"/>
    </row>
    <row r="7548" spans="1:14" hidden="1">
      <c r="A7548" s="23">
        <v>245</v>
      </c>
      <c r="B7548" s="272">
        <v>2900</v>
      </c>
      <c r="C7548" s="1845" t="s">
        <v>218</v>
      </c>
      <c r="D7548" s="1846"/>
      <c r="E7548" s="310">
        <f>SUM(E7549:E7556)</f>
        <v>0</v>
      </c>
      <c r="F7548" s="274">
        <f>SUM(F7549:F7556)</f>
        <v>0</v>
      </c>
      <c r="G7548" s="274">
        <f t="shared" ref="G7548:L7548" si="1766">SUM(G7549:G7556)</f>
        <v>0</v>
      </c>
      <c r="H7548" s="274">
        <f t="shared" si="1766"/>
        <v>0</v>
      </c>
      <c r="I7548" s="274">
        <f t="shared" si="1766"/>
        <v>0</v>
      </c>
      <c r="J7548" s="274">
        <f t="shared" si="1766"/>
        <v>0</v>
      </c>
      <c r="K7548" s="274">
        <f t="shared" si="1766"/>
        <v>0</v>
      </c>
      <c r="L7548" s="274">
        <f t="shared" si="1766"/>
        <v>0</v>
      </c>
      <c r="M7548" s="12" t="str">
        <f t="shared" si="1754"/>
        <v/>
      </c>
      <c r="N7548" s="13"/>
    </row>
    <row r="7549" spans="1:14" hidden="1">
      <c r="A7549" s="22">
        <v>220</v>
      </c>
      <c r="B7549" s="346"/>
      <c r="C7549" s="279">
        <v>2910</v>
      </c>
      <c r="D7549" s="347" t="s">
        <v>1935</v>
      </c>
      <c r="E7549" s="281">
        <f>F7549+G7549+H7549</f>
        <v>0</v>
      </c>
      <c r="F7549" s="152">
        <v>0</v>
      </c>
      <c r="G7549" s="153"/>
      <c r="H7549" s="1406"/>
      <c r="I7549" s="152">
        <v>0</v>
      </c>
      <c r="J7549" s="153"/>
      <c r="K7549" s="1406"/>
      <c r="L7549" s="281">
        <f>I7549+J7549+K7549</f>
        <v>0</v>
      </c>
      <c r="M7549" s="12" t="str">
        <f t="shared" si="1754"/>
        <v/>
      </c>
      <c r="N7549" s="13"/>
    </row>
    <row r="7550" spans="1:14" hidden="1">
      <c r="A7550" s="23">
        <v>225</v>
      </c>
      <c r="B7550" s="346"/>
      <c r="C7550" s="279">
        <v>2920</v>
      </c>
      <c r="D7550" s="347" t="s">
        <v>219</v>
      </c>
      <c r="E7550" s="281">
        <f t="shared" ref="E7550:E7556" si="1767">F7550+G7550+H7550</f>
        <v>0</v>
      </c>
      <c r="F7550" s="152"/>
      <c r="G7550" s="153"/>
      <c r="H7550" s="1406"/>
      <c r="I7550" s="152"/>
      <c r="J7550" s="153"/>
      <c r="K7550" s="1406"/>
      <c r="L7550" s="281">
        <f t="shared" ref="L7550:L7556" si="1768">I7550+J7550+K7550</f>
        <v>0</v>
      </c>
      <c r="M7550" s="12" t="str">
        <f t="shared" si="1754"/>
        <v/>
      </c>
      <c r="N7550" s="13"/>
    </row>
    <row r="7551" spans="1:14" ht="31.5" hidden="1">
      <c r="A7551" s="23">
        <v>230</v>
      </c>
      <c r="B7551" s="346"/>
      <c r="C7551" s="324">
        <v>2969</v>
      </c>
      <c r="D7551" s="348" t="s">
        <v>220</v>
      </c>
      <c r="E7551" s="326">
        <f t="shared" si="1767"/>
        <v>0</v>
      </c>
      <c r="F7551" s="445"/>
      <c r="G7551" s="446"/>
      <c r="H7551" s="1413"/>
      <c r="I7551" s="445"/>
      <c r="J7551" s="446"/>
      <c r="K7551" s="1413"/>
      <c r="L7551" s="326">
        <f t="shared" si="1768"/>
        <v>0</v>
      </c>
      <c r="M7551" s="12" t="str">
        <f t="shared" si="1754"/>
        <v/>
      </c>
      <c r="N7551" s="13"/>
    </row>
    <row r="7552" spans="1:14" ht="31.5" hidden="1">
      <c r="A7552" s="23">
        <v>235</v>
      </c>
      <c r="B7552" s="346"/>
      <c r="C7552" s="349">
        <v>2970</v>
      </c>
      <c r="D7552" s="350" t="s">
        <v>221</v>
      </c>
      <c r="E7552" s="351">
        <f t="shared" si="1767"/>
        <v>0</v>
      </c>
      <c r="F7552" s="624"/>
      <c r="G7552" s="625"/>
      <c r="H7552" s="1414"/>
      <c r="I7552" s="624"/>
      <c r="J7552" s="625"/>
      <c r="K7552" s="1414"/>
      <c r="L7552" s="351">
        <f t="shared" si="1768"/>
        <v>0</v>
      </c>
      <c r="M7552" s="12" t="str">
        <f t="shared" si="1754"/>
        <v/>
      </c>
      <c r="N7552" s="13"/>
    </row>
    <row r="7553" spans="1:14" hidden="1">
      <c r="A7553" s="23">
        <v>240</v>
      </c>
      <c r="B7553" s="346"/>
      <c r="C7553" s="333">
        <v>2989</v>
      </c>
      <c r="D7553" s="355" t="s">
        <v>222</v>
      </c>
      <c r="E7553" s="335">
        <f t="shared" si="1767"/>
        <v>0</v>
      </c>
      <c r="F7553" s="589"/>
      <c r="G7553" s="590"/>
      <c r="H7553" s="1415"/>
      <c r="I7553" s="589"/>
      <c r="J7553" s="590"/>
      <c r="K7553" s="1415"/>
      <c r="L7553" s="335">
        <f t="shared" si="1768"/>
        <v>0</v>
      </c>
      <c r="M7553" s="12" t="str">
        <f t="shared" si="1754"/>
        <v/>
      </c>
      <c r="N7553" s="13"/>
    </row>
    <row r="7554" spans="1:14" hidden="1">
      <c r="A7554" s="23">
        <v>245</v>
      </c>
      <c r="B7554" s="292"/>
      <c r="C7554" s="318">
        <v>2990</v>
      </c>
      <c r="D7554" s="356" t="s">
        <v>1954</v>
      </c>
      <c r="E7554" s="320">
        <f>F7554+G7554+H7554</f>
        <v>0</v>
      </c>
      <c r="F7554" s="450"/>
      <c r="G7554" s="451"/>
      <c r="H7554" s="1416"/>
      <c r="I7554" s="450"/>
      <c r="J7554" s="451"/>
      <c r="K7554" s="1416"/>
      <c r="L7554" s="320">
        <f>I7554+J7554+K7554</f>
        <v>0</v>
      </c>
      <c r="M7554" s="12" t="str">
        <f t="shared" si="1754"/>
        <v/>
      </c>
      <c r="N7554" s="13"/>
    </row>
    <row r="7555" spans="1:14" hidden="1">
      <c r="A7555" s="22">
        <v>250</v>
      </c>
      <c r="B7555" s="292"/>
      <c r="C7555" s="318">
        <v>2991</v>
      </c>
      <c r="D7555" s="356" t="s">
        <v>223</v>
      </c>
      <c r="E7555" s="320">
        <f t="shared" si="1767"/>
        <v>0</v>
      </c>
      <c r="F7555" s="450"/>
      <c r="G7555" s="451"/>
      <c r="H7555" s="1416"/>
      <c r="I7555" s="450"/>
      <c r="J7555" s="451"/>
      <c r="K7555" s="1416"/>
      <c r="L7555" s="320">
        <f t="shared" si="1768"/>
        <v>0</v>
      </c>
      <c r="M7555" s="12" t="str">
        <f t="shared" si="1754"/>
        <v/>
      </c>
      <c r="N7555" s="13"/>
    </row>
    <row r="7556" spans="1:14" hidden="1">
      <c r="A7556" s="23">
        <v>255</v>
      </c>
      <c r="B7556" s="292"/>
      <c r="C7556" s="285">
        <v>2992</v>
      </c>
      <c r="D7556" s="357" t="s">
        <v>224</v>
      </c>
      <c r="E7556" s="287">
        <f t="shared" si="1767"/>
        <v>0</v>
      </c>
      <c r="F7556" s="173"/>
      <c r="G7556" s="174"/>
      <c r="H7556" s="1409"/>
      <c r="I7556" s="173"/>
      <c r="J7556" s="174"/>
      <c r="K7556" s="1409"/>
      <c r="L7556" s="287">
        <f t="shared" si="1768"/>
        <v>0</v>
      </c>
      <c r="M7556" s="12" t="str">
        <f t="shared" si="1754"/>
        <v/>
      </c>
      <c r="N7556" s="13"/>
    </row>
    <row r="7557" spans="1:14" hidden="1">
      <c r="A7557" s="23">
        <v>265</v>
      </c>
      <c r="B7557" s="272">
        <v>3300</v>
      </c>
      <c r="C7557" s="358" t="s">
        <v>1985</v>
      </c>
      <c r="D7557" s="1759"/>
      <c r="E7557" s="310">
        <f t="shared" ref="E7557:L7557" si="1769">SUM(E7558:E7562)</f>
        <v>0</v>
      </c>
      <c r="F7557" s="274">
        <f t="shared" si="1769"/>
        <v>0</v>
      </c>
      <c r="G7557" s="275">
        <f t="shared" si="1769"/>
        <v>0</v>
      </c>
      <c r="H7557" s="276">
        <f t="shared" si="1769"/>
        <v>0</v>
      </c>
      <c r="I7557" s="274">
        <f t="shared" si="1769"/>
        <v>0</v>
      </c>
      <c r="J7557" s="275">
        <f t="shared" si="1769"/>
        <v>0</v>
      </c>
      <c r="K7557" s="276">
        <f t="shared" si="1769"/>
        <v>0</v>
      </c>
      <c r="L7557" s="310">
        <f t="shared" si="1769"/>
        <v>0</v>
      </c>
      <c r="M7557" s="12" t="str">
        <f t="shared" ref="M7557:M7610" si="1770">(IF($E7557&lt;&gt;0,$M$2,IF($L7557&lt;&gt;0,$M$2,"")))</f>
        <v/>
      </c>
      <c r="N7557" s="13"/>
    </row>
    <row r="7558" spans="1:14" hidden="1">
      <c r="A7558" s="22">
        <v>270</v>
      </c>
      <c r="B7558" s="291"/>
      <c r="C7558" s="279">
        <v>3301</v>
      </c>
      <c r="D7558" s="359" t="s">
        <v>225</v>
      </c>
      <c r="E7558" s="281">
        <f t="shared" ref="E7558:E7565" si="1771">F7558+G7558+H7558</f>
        <v>0</v>
      </c>
      <c r="F7558" s="482">
        <v>0</v>
      </c>
      <c r="G7558" s="483">
        <v>0</v>
      </c>
      <c r="H7558" s="154">
        <v>0</v>
      </c>
      <c r="I7558" s="482">
        <v>0</v>
      </c>
      <c r="J7558" s="483">
        <v>0</v>
      </c>
      <c r="K7558" s="154">
        <v>0</v>
      </c>
      <c r="L7558" s="281">
        <f t="shared" ref="L7558:L7565" si="1772">I7558+J7558+K7558</f>
        <v>0</v>
      </c>
      <c r="M7558" s="12" t="str">
        <f t="shared" si="1770"/>
        <v/>
      </c>
      <c r="N7558" s="13"/>
    </row>
    <row r="7559" spans="1:14" hidden="1">
      <c r="A7559" s="22">
        <v>290</v>
      </c>
      <c r="B7559" s="291"/>
      <c r="C7559" s="293">
        <v>3302</v>
      </c>
      <c r="D7559" s="360" t="s">
        <v>701</v>
      </c>
      <c r="E7559" s="295">
        <f t="shared" si="1771"/>
        <v>0</v>
      </c>
      <c r="F7559" s="484">
        <v>0</v>
      </c>
      <c r="G7559" s="485">
        <v>0</v>
      </c>
      <c r="H7559" s="160">
        <v>0</v>
      </c>
      <c r="I7559" s="484">
        <v>0</v>
      </c>
      <c r="J7559" s="485">
        <v>0</v>
      </c>
      <c r="K7559" s="160">
        <v>0</v>
      </c>
      <c r="L7559" s="295">
        <f t="shared" si="1772"/>
        <v>0</v>
      </c>
      <c r="M7559" s="12" t="str">
        <f t="shared" si="1770"/>
        <v/>
      </c>
      <c r="N7559" s="13"/>
    </row>
    <row r="7560" spans="1:14" hidden="1">
      <c r="A7560" s="39">
        <v>320</v>
      </c>
      <c r="B7560" s="291"/>
      <c r="C7560" s="293">
        <v>3304</v>
      </c>
      <c r="D7560" s="360" t="s">
        <v>226</v>
      </c>
      <c r="E7560" s="295">
        <f t="shared" si="1771"/>
        <v>0</v>
      </c>
      <c r="F7560" s="484">
        <v>0</v>
      </c>
      <c r="G7560" s="485">
        <v>0</v>
      </c>
      <c r="H7560" s="160">
        <v>0</v>
      </c>
      <c r="I7560" s="484">
        <v>0</v>
      </c>
      <c r="J7560" s="485">
        <v>0</v>
      </c>
      <c r="K7560" s="160">
        <v>0</v>
      </c>
      <c r="L7560" s="295">
        <f t="shared" si="1772"/>
        <v>0</v>
      </c>
      <c r="M7560" s="12" t="str">
        <f t="shared" si="1770"/>
        <v/>
      </c>
      <c r="N7560" s="13"/>
    </row>
    <row r="7561" spans="1:14" ht="47.25" hidden="1">
      <c r="A7561" s="22">
        <v>330</v>
      </c>
      <c r="B7561" s="291"/>
      <c r="C7561" s="285">
        <v>3306</v>
      </c>
      <c r="D7561" s="361" t="s">
        <v>2081</v>
      </c>
      <c r="E7561" s="295">
        <f t="shared" si="1771"/>
        <v>0</v>
      </c>
      <c r="F7561" s="484">
        <v>0</v>
      </c>
      <c r="G7561" s="485">
        <v>0</v>
      </c>
      <c r="H7561" s="160">
        <v>0</v>
      </c>
      <c r="I7561" s="484">
        <v>0</v>
      </c>
      <c r="J7561" s="485">
        <v>0</v>
      </c>
      <c r="K7561" s="160">
        <v>0</v>
      </c>
      <c r="L7561" s="295">
        <f t="shared" si="1772"/>
        <v>0</v>
      </c>
      <c r="M7561" s="12" t="str">
        <f t="shared" si="1770"/>
        <v/>
      </c>
      <c r="N7561" s="13"/>
    </row>
    <row r="7562" spans="1:14" hidden="1">
      <c r="A7562" s="23">
        <v>225</v>
      </c>
      <c r="B7562" s="291"/>
      <c r="C7562" s="285">
        <v>3307</v>
      </c>
      <c r="D7562" s="361" t="s">
        <v>1996</v>
      </c>
      <c r="E7562" s="287">
        <f t="shared" si="1771"/>
        <v>0</v>
      </c>
      <c r="F7562" s="486">
        <v>0</v>
      </c>
      <c r="G7562" s="487">
        <v>0</v>
      </c>
      <c r="H7562" s="175">
        <v>0</v>
      </c>
      <c r="I7562" s="486">
        <v>0</v>
      </c>
      <c r="J7562" s="487">
        <v>0</v>
      </c>
      <c r="K7562" s="175">
        <v>0</v>
      </c>
      <c r="L7562" s="287">
        <f t="shared" si="1772"/>
        <v>0</v>
      </c>
      <c r="M7562" s="12" t="str">
        <f t="shared" si="1770"/>
        <v/>
      </c>
      <c r="N7562" s="13"/>
    </row>
    <row r="7563" spans="1:14" hidden="1">
      <c r="A7563" s="23">
        <v>230</v>
      </c>
      <c r="B7563" s="272">
        <v>3900</v>
      </c>
      <c r="C7563" s="1845" t="s">
        <v>227</v>
      </c>
      <c r="D7563" s="1846"/>
      <c r="E7563" s="310">
        <f t="shared" si="1771"/>
        <v>0</v>
      </c>
      <c r="F7563" s="1458">
        <v>0</v>
      </c>
      <c r="G7563" s="1459">
        <v>0</v>
      </c>
      <c r="H7563" s="1460">
        <v>0</v>
      </c>
      <c r="I7563" s="1458">
        <v>0</v>
      </c>
      <c r="J7563" s="1459">
        <v>0</v>
      </c>
      <c r="K7563" s="1460">
        <v>0</v>
      </c>
      <c r="L7563" s="310">
        <f t="shared" si="1772"/>
        <v>0</v>
      </c>
      <c r="M7563" s="12" t="str">
        <f t="shared" si="1770"/>
        <v/>
      </c>
      <c r="N7563" s="13"/>
    </row>
    <row r="7564" spans="1:14" hidden="1">
      <c r="A7564" s="23">
        <v>245</v>
      </c>
      <c r="B7564" s="272">
        <v>4000</v>
      </c>
      <c r="C7564" s="1845" t="s">
        <v>228</v>
      </c>
      <c r="D7564" s="1846"/>
      <c r="E7564" s="310">
        <f t="shared" si="1771"/>
        <v>0</v>
      </c>
      <c r="F7564" s="1410">
        <v>0</v>
      </c>
      <c r="G7564" s="1411">
        <v>0</v>
      </c>
      <c r="H7564" s="1412">
        <v>0</v>
      </c>
      <c r="I7564" s="1410">
        <v>0</v>
      </c>
      <c r="J7564" s="1411">
        <v>0</v>
      </c>
      <c r="K7564" s="1412">
        <v>0</v>
      </c>
      <c r="L7564" s="310">
        <f t="shared" si="1772"/>
        <v>0</v>
      </c>
      <c r="M7564" s="12" t="str">
        <f t="shared" si="1770"/>
        <v/>
      </c>
      <c r="N7564" s="13"/>
    </row>
    <row r="7565" spans="1:14" hidden="1">
      <c r="A7565" s="22">
        <v>350</v>
      </c>
      <c r="B7565" s="272">
        <v>4100</v>
      </c>
      <c r="C7565" s="1845" t="s">
        <v>229</v>
      </c>
      <c r="D7565" s="1846"/>
      <c r="E7565" s="310">
        <f t="shared" si="1771"/>
        <v>0</v>
      </c>
      <c r="F7565" s="1459">
        <v>0</v>
      </c>
      <c r="G7565" s="1459">
        <v>0</v>
      </c>
      <c r="H7565" s="1460">
        <v>0</v>
      </c>
      <c r="I7565" s="1606">
        <v>0</v>
      </c>
      <c r="J7565" s="1459">
        <v>0</v>
      </c>
      <c r="K7565" s="1459">
        <v>0</v>
      </c>
      <c r="L7565" s="310">
        <f t="shared" si="1772"/>
        <v>0</v>
      </c>
      <c r="M7565" s="12" t="str">
        <f t="shared" si="1770"/>
        <v/>
      </c>
      <c r="N7565" s="13"/>
    </row>
    <row r="7566" spans="1:14" hidden="1">
      <c r="A7566" s="23">
        <v>355</v>
      </c>
      <c r="B7566" s="272">
        <v>4200</v>
      </c>
      <c r="C7566" s="1845" t="s">
        <v>230</v>
      </c>
      <c r="D7566" s="1846"/>
      <c r="E7566" s="310">
        <f t="shared" ref="E7566:L7566" si="1773">SUM(E7567:E7572)</f>
        <v>0</v>
      </c>
      <c r="F7566" s="274">
        <f t="shared" si="1773"/>
        <v>0</v>
      </c>
      <c r="G7566" s="275">
        <f t="shared" si="1773"/>
        <v>0</v>
      </c>
      <c r="H7566" s="276">
        <f>SUM(H7567:H7572)</f>
        <v>0</v>
      </c>
      <c r="I7566" s="274">
        <f t="shared" si="1773"/>
        <v>0</v>
      </c>
      <c r="J7566" s="275">
        <f t="shared" si="1773"/>
        <v>0</v>
      </c>
      <c r="K7566" s="276">
        <f t="shared" si="1773"/>
        <v>0</v>
      </c>
      <c r="L7566" s="310">
        <f t="shared" si="1773"/>
        <v>0</v>
      </c>
      <c r="M7566" s="12" t="str">
        <f t="shared" si="1770"/>
        <v/>
      </c>
      <c r="N7566" s="13"/>
    </row>
    <row r="7567" spans="1:14" hidden="1">
      <c r="A7567" s="23">
        <v>355</v>
      </c>
      <c r="B7567" s="362"/>
      <c r="C7567" s="279">
        <v>4201</v>
      </c>
      <c r="D7567" s="280" t="s">
        <v>231</v>
      </c>
      <c r="E7567" s="281">
        <f t="shared" ref="E7567:E7572" si="1774">F7567+G7567+H7567</f>
        <v>0</v>
      </c>
      <c r="F7567" s="152"/>
      <c r="G7567" s="153"/>
      <c r="H7567" s="1406"/>
      <c r="I7567" s="152"/>
      <c r="J7567" s="153"/>
      <c r="K7567" s="1406"/>
      <c r="L7567" s="281">
        <f t="shared" ref="L7567:L7572" si="1775">I7567+J7567+K7567</f>
        <v>0</v>
      </c>
      <c r="M7567" s="12" t="str">
        <f t="shared" si="1770"/>
        <v/>
      </c>
      <c r="N7567" s="13"/>
    </row>
    <row r="7568" spans="1:14" hidden="1">
      <c r="A7568" s="23">
        <v>375</v>
      </c>
      <c r="B7568" s="362"/>
      <c r="C7568" s="293">
        <v>4202</v>
      </c>
      <c r="D7568" s="363" t="s">
        <v>232</v>
      </c>
      <c r="E7568" s="295">
        <f t="shared" si="1774"/>
        <v>0</v>
      </c>
      <c r="F7568" s="158"/>
      <c r="G7568" s="159"/>
      <c r="H7568" s="1408"/>
      <c r="I7568" s="158"/>
      <c r="J7568" s="159"/>
      <c r="K7568" s="1408"/>
      <c r="L7568" s="295">
        <f t="shared" si="1775"/>
        <v>0</v>
      </c>
      <c r="M7568" s="12" t="str">
        <f t="shared" si="1770"/>
        <v/>
      </c>
      <c r="N7568" s="13"/>
    </row>
    <row r="7569" spans="1:14" hidden="1">
      <c r="A7569" s="23">
        <v>380</v>
      </c>
      <c r="B7569" s="362"/>
      <c r="C7569" s="293">
        <v>4214</v>
      </c>
      <c r="D7569" s="363" t="s">
        <v>233</v>
      </c>
      <c r="E7569" s="295">
        <f t="shared" si="1774"/>
        <v>0</v>
      </c>
      <c r="F7569" s="158">
        <v>0</v>
      </c>
      <c r="G7569" s="159">
        <v>0</v>
      </c>
      <c r="H7569" s="1408">
        <v>0</v>
      </c>
      <c r="I7569" s="158">
        <v>0</v>
      </c>
      <c r="J7569" s="159">
        <v>0</v>
      </c>
      <c r="K7569" s="1408">
        <v>0</v>
      </c>
      <c r="L7569" s="295">
        <f t="shared" si="1775"/>
        <v>0</v>
      </c>
      <c r="M7569" s="12" t="str">
        <f t="shared" si="1770"/>
        <v/>
      </c>
      <c r="N7569" s="13"/>
    </row>
    <row r="7570" spans="1:14" hidden="1">
      <c r="A7570" s="23">
        <v>385</v>
      </c>
      <c r="B7570" s="362"/>
      <c r="C7570" s="293">
        <v>4217</v>
      </c>
      <c r="D7570" s="363" t="s">
        <v>234</v>
      </c>
      <c r="E7570" s="295">
        <f t="shared" si="1774"/>
        <v>0</v>
      </c>
      <c r="F7570" s="158"/>
      <c r="G7570" s="159"/>
      <c r="H7570" s="1408"/>
      <c r="I7570" s="158"/>
      <c r="J7570" s="159"/>
      <c r="K7570" s="1408"/>
      <c r="L7570" s="295">
        <f t="shared" si="1775"/>
        <v>0</v>
      </c>
      <c r="M7570" s="12" t="str">
        <f t="shared" si="1770"/>
        <v/>
      </c>
      <c r="N7570" s="13"/>
    </row>
    <row r="7571" spans="1:14" hidden="1">
      <c r="A7571" s="23">
        <v>390</v>
      </c>
      <c r="B7571" s="362"/>
      <c r="C7571" s="293">
        <v>4218</v>
      </c>
      <c r="D7571" s="294" t="s">
        <v>235</v>
      </c>
      <c r="E7571" s="295">
        <f t="shared" si="1774"/>
        <v>0</v>
      </c>
      <c r="F7571" s="158"/>
      <c r="G7571" s="159"/>
      <c r="H7571" s="1408"/>
      <c r="I7571" s="158"/>
      <c r="J7571" s="159"/>
      <c r="K7571" s="1408"/>
      <c r="L7571" s="295">
        <f t="shared" si="1775"/>
        <v>0</v>
      </c>
      <c r="M7571" s="12" t="str">
        <f t="shared" si="1770"/>
        <v/>
      </c>
      <c r="N7571" s="13"/>
    </row>
    <row r="7572" spans="1:14" hidden="1">
      <c r="A7572" s="23">
        <v>390</v>
      </c>
      <c r="B7572" s="362"/>
      <c r="C7572" s="285">
        <v>4219</v>
      </c>
      <c r="D7572" s="343" t="s">
        <v>236</v>
      </c>
      <c r="E7572" s="287">
        <f t="shared" si="1774"/>
        <v>0</v>
      </c>
      <c r="F7572" s="173">
        <v>0</v>
      </c>
      <c r="G7572" s="174">
        <v>0</v>
      </c>
      <c r="H7572" s="1409">
        <v>0</v>
      </c>
      <c r="I7572" s="173">
        <v>0</v>
      </c>
      <c r="J7572" s="174">
        <v>0</v>
      </c>
      <c r="K7572" s="1409">
        <v>0</v>
      </c>
      <c r="L7572" s="287">
        <f t="shared" si="1775"/>
        <v>0</v>
      </c>
      <c r="M7572" s="12" t="str">
        <f t="shared" si="1770"/>
        <v/>
      </c>
      <c r="N7572" s="13"/>
    </row>
    <row r="7573" spans="1:14" hidden="1">
      <c r="A7573" s="23">
        <v>395</v>
      </c>
      <c r="B7573" s="272">
        <v>4300</v>
      </c>
      <c r="C7573" s="1845" t="s">
        <v>1644</v>
      </c>
      <c r="D7573" s="1846"/>
      <c r="E7573" s="310">
        <f t="shared" ref="E7573:L7573" si="1776">SUM(E7574:E7576)</f>
        <v>0</v>
      </c>
      <c r="F7573" s="274">
        <f t="shared" si="1776"/>
        <v>0</v>
      </c>
      <c r="G7573" s="275">
        <f t="shared" si="1776"/>
        <v>0</v>
      </c>
      <c r="H7573" s="276">
        <f>SUM(H7574:H7576)</f>
        <v>0</v>
      </c>
      <c r="I7573" s="274">
        <f t="shared" si="1776"/>
        <v>0</v>
      </c>
      <c r="J7573" s="275">
        <f t="shared" si="1776"/>
        <v>0</v>
      </c>
      <c r="K7573" s="276">
        <f t="shared" si="1776"/>
        <v>0</v>
      </c>
      <c r="L7573" s="310">
        <f t="shared" si="1776"/>
        <v>0</v>
      </c>
      <c r="M7573" s="12" t="str">
        <f t="shared" si="1770"/>
        <v/>
      </c>
      <c r="N7573" s="13"/>
    </row>
    <row r="7574" spans="1:14" hidden="1">
      <c r="A7574" s="18">
        <v>397</v>
      </c>
      <c r="B7574" s="362"/>
      <c r="C7574" s="279">
        <v>4301</v>
      </c>
      <c r="D7574" s="311" t="s">
        <v>237</v>
      </c>
      <c r="E7574" s="281">
        <f t="shared" ref="E7574:E7579" si="1777">F7574+G7574+H7574</f>
        <v>0</v>
      </c>
      <c r="F7574" s="152">
        <v>0</v>
      </c>
      <c r="G7574" s="153">
        <v>0</v>
      </c>
      <c r="H7574" s="1406">
        <v>0</v>
      </c>
      <c r="I7574" s="152">
        <v>0</v>
      </c>
      <c r="J7574" s="153">
        <v>0</v>
      </c>
      <c r="K7574" s="1406">
        <v>0</v>
      </c>
      <c r="L7574" s="281">
        <f t="shared" ref="L7574:L7579" si="1778">I7574+J7574+K7574</f>
        <v>0</v>
      </c>
      <c r="M7574" s="12" t="str">
        <f t="shared" si="1770"/>
        <v/>
      </c>
      <c r="N7574" s="13"/>
    </row>
    <row r="7575" spans="1:14" hidden="1">
      <c r="A7575" s="14">
        <v>398</v>
      </c>
      <c r="B7575" s="362"/>
      <c r="C7575" s="293">
        <v>4302</v>
      </c>
      <c r="D7575" s="363" t="s">
        <v>238</v>
      </c>
      <c r="E7575" s="295">
        <f t="shared" si="1777"/>
        <v>0</v>
      </c>
      <c r="F7575" s="158"/>
      <c r="G7575" s="159"/>
      <c r="H7575" s="1408"/>
      <c r="I7575" s="158"/>
      <c r="J7575" s="159"/>
      <c r="K7575" s="1408"/>
      <c r="L7575" s="295">
        <f t="shared" si="1778"/>
        <v>0</v>
      </c>
      <c r="M7575" s="12" t="str">
        <f t="shared" si="1770"/>
        <v/>
      </c>
      <c r="N7575" s="13"/>
    </row>
    <row r="7576" spans="1:14" hidden="1">
      <c r="A7576" s="14">
        <v>399</v>
      </c>
      <c r="B7576" s="362"/>
      <c r="C7576" s="285">
        <v>4309</v>
      </c>
      <c r="D7576" s="301" t="s">
        <v>239</v>
      </c>
      <c r="E7576" s="287">
        <f t="shared" si="1777"/>
        <v>0</v>
      </c>
      <c r="F7576" s="173"/>
      <c r="G7576" s="174"/>
      <c r="H7576" s="1409"/>
      <c r="I7576" s="173"/>
      <c r="J7576" s="174"/>
      <c r="K7576" s="1409"/>
      <c r="L7576" s="287">
        <f t="shared" si="1778"/>
        <v>0</v>
      </c>
      <c r="M7576" s="12" t="str">
        <f t="shared" si="1770"/>
        <v/>
      </c>
      <c r="N7576" s="13"/>
    </row>
    <row r="7577" spans="1:14" hidden="1">
      <c r="A7577" s="14">
        <v>400</v>
      </c>
      <c r="B7577" s="272">
        <v>4400</v>
      </c>
      <c r="C7577" s="1845" t="s">
        <v>1641</v>
      </c>
      <c r="D7577" s="1846"/>
      <c r="E7577" s="310">
        <f t="shared" si="1777"/>
        <v>0</v>
      </c>
      <c r="F7577" s="1410">
        <v>0</v>
      </c>
      <c r="G7577" s="1411">
        <v>0</v>
      </c>
      <c r="H7577" s="1412">
        <v>0</v>
      </c>
      <c r="I7577" s="1410">
        <v>0</v>
      </c>
      <c r="J7577" s="1411">
        <v>0</v>
      </c>
      <c r="K7577" s="1412">
        <v>0</v>
      </c>
      <c r="L7577" s="310">
        <f t="shared" si="1778"/>
        <v>0</v>
      </c>
      <c r="M7577" s="12" t="str">
        <f t="shared" si="1770"/>
        <v/>
      </c>
      <c r="N7577" s="13"/>
    </row>
    <row r="7578" spans="1:14" hidden="1">
      <c r="A7578" s="14">
        <v>401</v>
      </c>
      <c r="B7578" s="272">
        <v>4500</v>
      </c>
      <c r="C7578" s="1845" t="s">
        <v>1642</v>
      </c>
      <c r="D7578" s="1846"/>
      <c r="E7578" s="310">
        <f t="shared" si="1777"/>
        <v>0</v>
      </c>
      <c r="F7578" s="1410">
        <v>0</v>
      </c>
      <c r="G7578" s="1411">
        <v>0</v>
      </c>
      <c r="H7578" s="1412">
        <v>0</v>
      </c>
      <c r="I7578" s="1410">
        <v>0</v>
      </c>
      <c r="J7578" s="1411">
        <v>0</v>
      </c>
      <c r="K7578" s="1412">
        <v>0</v>
      </c>
      <c r="L7578" s="310">
        <f t="shared" si="1778"/>
        <v>0</v>
      </c>
      <c r="M7578" s="12" t="str">
        <f t="shared" si="1770"/>
        <v/>
      </c>
      <c r="N7578" s="13"/>
    </row>
    <row r="7579" spans="1:14" hidden="1">
      <c r="A7579" s="40">
        <v>404</v>
      </c>
      <c r="B7579" s="272">
        <v>4600</v>
      </c>
      <c r="C7579" s="1849" t="s">
        <v>240</v>
      </c>
      <c r="D7579" s="1850"/>
      <c r="E7579" s="310">
        <f t="shared" si="1777"/>
        <v>0</v>
      </c>
      <c r="F7579" s="1410">
        <v>0</v>
      </c>
      <c r="G7579" s="1411">
        <v>0</v>
      </c>
      <c r="H7579" s="1412">
        <v>0</v>
      </c>
      <c r="I7579" s="1410">
        <v>0</v>
      </c>
      <c r="J7579" s="1411">
        <v>0</v>
      </c>
      <c r="K7579" s="1412">
        <v>0</v>
      </c>
      <c r="L7579" s="310">
        <f t="shared" si="1778"/>
        <v>0</v>
      </c>
      <c r="M7579" s="12" t="str">
        <f t="shared" si="1770"/>
        <v/>
      </c>
      <c r="N7579" s="13"/>
    </row>
    <row r="7580" spans="1:14" hidden="1">
      <c r="A7580" s="40">
        <v>404</v>
      </c>
      <c r="B7580" s="272">
        <v>4900</v>
      </c>
      <c r="C7580" s="1845" t="s">
        <v>266</v>
      </c>
      <c r="D7580" s="1846"/>
      <c r="E7580" s="310">
        <f t="shared" ref="E7580:L7580" si="1779">+E7581+E7582</f>
        <v>0</v>
      </c>
      <c r="F7580" s="274">
        <f t="shared" si="1779"/>
        <v>0</v>
      </c>
      <c r="G7580" s="275">
        <f t="shared" si="1779"/>
        <v>0</v>
      </c>
      <c r="H7580" s="276">
        <f>+H7581+H7582</f>
        <v>0</v>
      </c>
      <c r="I7580" s="274">
        <f t="shared" si="1779"/>
        <v>0</v>
      </c>
      <c r="J7580" s="275">
        <f t="shared" si="1779"/>
        <v>0</v>
      </c>
      <c r="K7580" s="276">
        <f t="shared" si="1779"/>
        <v>0</v>
      </c>
      <c r="L7580" s="310">
        <f t="shared" si="1779"/>
        <v>0</v>
      </c>
      <c r="M7580" s="12" t="str">
        <f t="shared" si="1770"/>
        <v/>
      </c>
      <c r="N7580" s="13"/>
    </row>
    <row r="7581" spans="1:14" hidden="1">
      <c r="A7581" s="22">
        <v>440</v>
      </c>
      <c r="B7581" s="362"/>
      <c r="C7581" s="279">
        <v>4901</v>
      </c>
      <c r="D7581" s="364" t="s">
        <v>267</v>
      </c>
      <c r="E7581" s="281">
        <f>F7581+G7581+H7581</f>
        <v>0</v>
      </c>
      <c r="F7581" s="152"/>
      <c r="G7581" s="153"/>
      <c r="H7581" s="1406"/>
      <c r="I7581" s="152"/>
      <c r="J7581" s="153"/>
      <c r="K7581" s="1406"/>
      <c r="L7581" s="281">
        <f>I7581+J7581+K7581</f>
        <v>0</v>
      </c>
      <c r="M7581" s="12" t="str">
        <f t="shared" si="1770"/>
        <v/>
      </c>
      <c r="N7581" s="13"/>
    </row>
    <row r="7582" spans="1:14" hidden="1">
      <c r="A7582" s="22">
        <v>450</v>
      </c>
      <c r="B7582" s="362"/>
      <c r="C7582" s="285">
        <v>4902</v>
      </c>
      <c r="D7582" s="301" t="s">
        <v>268</v>
      </c>
      <c r="E7582" s="287">
        <f>F7582+G7582+H7582</f>
        <v>0</v>
      </c>
      <c r="F7582" s="173"/>
      <c r="G7582" s="174"/>
      <c r="H7582" s="1409"/>
      <c r="I7582" s="173"/>
      <c r="J7582" s="174"/>
      <c r="K7582" s="1409"/>
      <c r="L7582" s="287">
        <f>I7582+J7582+K7582</f>
        <v>0</v>
      </c>
      <c r="M7582" s="12" t="str">
        <f t="shared" si="1770"/>
        <v/>
      </c>
      <c r="N7582" s="13"/>
    </row>
    <row r="7583" spans="1:14" hidden="1">
      <c r="A7583" s="22">
        <v>495</v>
      </c>
      <c r="B7583" s="365">
        <v>5100</v>
      </c>
      <c r="C7583" s="1843" t="s">
        <v>241</v>
      </c>
      <c r="D7583" s="1844"/>
      <c r="E7583" s="310">
        <f>F7583+G7583+H7583</f>
        <v>0</v>
      </c>
      <c r="F7583" s="1410">
        <v>0</v>
      </c>
      <c r="G7583" s="1411">
        <v>0</v>
      </c>
      <c r="H7583" s="1412">
        <v>0</v>
      </c>
      <c r="I7583" s="1410">
        <v>0</v>
      </c>
      <c r="J7583" s="1411">
        <v>0</v>
      </c>
      <c r="K7583" s="1412">
        <v>0</v>
      </c>
      <c r="L7583" s="310">
        <f>I7583+J7583+K7583</f>
        <v>0</v>
      </c>
      <c r="M7583" s="12" t="str">
        <f t="shared" si="1770"/>
        <v/>
      </c>
      <c r="N7583" s="13"/>
    </row>
    <row r="7584" spans="1:14" hidden="1">
      <c r="A7584" s="23">
        <v>500</v>
      </c>
      <c r="B7584" s="365">
        <v>5200</v>
      </c>
      <c r="C7584" s="1843" t="s">
        <v>242</v>
      </c>
      <c r="D7584" s="1844"/>
      <c r="E7584" s="310">
        <f t="shared" ref="E7584:L7584" si="1780">SUM(E7585:E7591)</f>
        <v>0</v>
      </c>
      <c r="F7584" s="274">
        <f t="shared" si="1780"/>
        <v>0</v>
      </c>
      <c r="G7584" s="275">
        <f t="shared" si="1780"/>
        <v>0</v>
      </c>
      <c r="H7584" s="276">
        <f>SUM(H7585:H7591)</f>
        <v>0</v>
      </c>
      <c r="I7584" s="274">
        <f t="shared" si="1780"/>
        <v>0</v>
      </c>
      <c r="J7584" s="275">
        <f t="shared" si="1780"/>
        <v>0</v>
      </c>
      <c r="K7584" s="276">
        <f t="shared" si="1780"/>
        <v>0</v>
      </c>
      <c r="L7584" s="310">
        <f t="shared" si="1780"/>
        <v>0</v>
      </c>
      <c r="M7584" s="12" t="str">
        <f t="shared" si="1770"/>
        <v/>
      </c>
      <c r="N7584" s="13"/>
    </row>
    <row r="7585" spans="1:14" hidden="1">
      <c r="A7585" s="23">
        <v>505</v>
      </c>
      <c r="B7585" s="366"/>
      <c r="C7585" s="367">
        <v>5201</v>
      </c>
      <c r="D7585" s="368" t="s">
        <v>243</v>
      </c>
      <c r="E7585" s="281">
        <f t="shared" ref="E7585:E7591" si="1781">F7585+G7585+H7585</f>
        <v>0</v>
      </c>
      <c r="F7585" s="152">
        <v>0</v>
      </c>
      <c r="G7585" s="153">
        <v>0</v>
      </c>
      <c r="H7585" s="1406">
        <v>0</v>
      </c>
      <c r="I7585" s="152">
        <v>0</v>
      </c>
      <c r="J7585" s="153">
        <v>0</v>
      </c>
      <c r="K7585" s="1406">
        <v>0</v>
      </c>
      <c r="L7585" s="281">
        <f t="shared" ref="L7585:L7591" si="1782">I7585+J7585+K7585</f>
        <v>0</v>
      </c>
      <c r="M7585" s="12" t="str">
        <f t="shared" si="1770"/>
        <v/>
      </c>
      <c r="N7585" s="13"/>
    </row>
    <row r="7586" spans="1:14" hidden="1">
      <c r="A7586" s="23">
        <v>510</v>
      </c>
      <c r="B7586" s="366"/>
      <c r="C7586" s="369">
        <v>5202</v>
      </c>
      <c r="D7586" s="370" t="s">
        <v>244</v>
      </c>
      <c r="E7586" s="295">
        <f t="shared" si="1781"/>
        <v>0</v>
      </c>
      <c r="F7586" s="158">
        <v>0</v>
      </c>
      <c r="G7586" s="159">
        <v>0</v>
      </c>
      <c r="H7586" s="1408">
        <v>0</v>
      </c>
      <c r="I7586" s="158">
        <v>0</v>
      </c>
      <c r="J7586" s="159">
        <v>0</v>
      </c>
      <c r="K7586" s="1408">
        <v>0</v>
      </c>
      <c r="L7586" s="295">
        <f t="shared" si="1782"/>
        <v>0</v>
      </c>
      <c r="M7586" s="12" t="str">
        <f t="shared" si="1770"/>
        <v/>
      </c>
      <c r="N7586" s="13"/>
    </row>
    <row r="7587" spans="1:14" hidden="1">
      <c r="A7587" s="23">
        <v>515</v>
      </c>
      <c r="B7587" s="366"/>
      <c r="C7587" s="369">
        <v>5203</v>
      </c>
      <c r="D7587" s="370" t="s">
        <v>608</v>
      </c>
      <c r="E7587" s="295">
        <f t="shared" si="1781"/>
        <v>0</v>
      </c>
      <c r="F7587" s="158">
        <v>0</v>
      </c>
      <c r="G7587" s="159">
        <v>0</v>
      </c>
      <c r="H7587" s="1408">
        <v>0</v>
      </c>
      <c r="I7587" s="158">
        <v>0</v>
      </c>
      <c r="J7587" s="159">
        <v>0</v>
      </c>
      <c r="K7587" s="1408">
        <v>0</v>
      </c>
      <c r="L7587" s="295">
        <f t="shared" si="1782"/>
        <v>0</v>
      </c>
      <c r="M7587" s="12" t="str">
        <f t="shared" si="1770"/>
        <v/>
      </c>
      <c r="N7587" s="13"/>
    </row>
    <row r="7588" spans="1:14" hidden="1">
      <c r="A7588" s="23">
        <v>520</v>
      </c>
      <c r="B7588" s="366"/>
      <c r="C7588" s="369">
        <v>5204</v>
      </c>
      <c r="D7588" s="370" t="s">
        <v>609</v>
      </c>
      <c r="E7588" s="295">
        <f t="shared" si="1781"/>
        <v>0</v>
      </c>
      <c r="F7588" s="158">
        <v>0</v>
      </c>
      <c r="G7588" s="159">
        <v>0</v>
      </c>
      <c r="H7588" s="1408">
        <v>0</v>
      </c>
      <c r="I7588" s="158">
        <v>0</v>
      </c>
      <c r="J7588" s="159">
        <v>0</v>
      </c>
      <c r="K7588" s="1408">
        <v>0</v>
      </c>
      <c r="L7588" s="295">
        <f t="shared" si="1782"/>
        <v>0</v>
      </c>
      <c r="M7588" s="12" t="str">
        <f t="shared" si="1770"/>
        <v/>
      </c>
      <c r="N7588" s="13"/>
    </row>
    <row r="7589" spans="1:14" hidden="1">
      <c r="A7589" s="23">
        <v>525</v>
      </c>
      <c r="B7589" s="366"/>
      <c r="C7589" s="369">
        <v>5205</v>
      </c>
      <c r="D7589" s="370" t="s">
        <v>610</v>
      </c>
      <c r="E7589" s="295">
        <f t="shared" si="1781"/>
        <v>0</v>
      </c>
      <c r="F7589" s="158">
        <v>0</v>
      </c>
      <c r="G7589" s="159">
        <v>0</v>
      </c>
      <c r="H7589" s="1408">
        <v>0</v>
      </c>
      <c r="I7589" s="158">
        <v>0</v>
      </c>
      <c r="J7589" s="159">
        <v>0</v>
      </c>
      <c r="K7589" s="1408">
        <v>0</v>
      </c>
      <c r="L7589" s="295">
        <f t="shared" si="1782"/>
        <v>0</v>
      </c>
      <c r="M7589" s="12" t="str">
        <f t="shared" si="1770"/>
        <v/>
      </c>
      <c r="N7589" s="13"/>
    </row>
    <row r="7590" spans="1:14" hidden="1">
      <c r="A7590" s="22">
        <v>635</v>
      </c>
      <c r="B7590" s="366"/>
      <c r="C7590" s="369">
        <v>5206</v>
      </c>
      <c r="D7590" s="370" t="s">
        <v>611</v>
      </c>
      <c r="E7590" s="295">
        <f t="shared" si="1781"/>
        <v>0</v>
      </c>
      <c r="F7590" s="158">
        <v>0</v>
      </c>
      <c r="G7590" s="159">
        <v>0</v>
      </c>
      <c r="H7590" s="1408">
        <v>0</v>
      </c>
      <c r="I7590" s="158">
        <v>0</v>
      </c>
      <c r="J7590" s="159">
        <v>0</v>
      </c>
      <c r="K7590" s="1408">
        <v>0</v>
      </c>
      <c r="L7590" s="295">
        <f t="shared" si="1782"/>
        <v>0</v>
      </c>
      <c r="M7590" s="12" t="str">
        <f t="shared" si="1770"/>
        <v/>
      </c>
      <c r="N7590" s="13"/>
    </row>
    <row r="7591" spans="1:14" hidden="1">
      <c r="A7591" s="23">
        <v>640</v>
      </c>
      <c r="B7591" s="366"/>
      <c r="C7591" s="371">
        <v>5219</v>
      </c>
      <c r="D7591" s="372" t="s">
        <v>612</v>
      </c>
      <c r="E7591" s="287">
        <f t="shared" si="1781"/>
        <v>0</v>
      </c>
      <c r="F7591" s="173">
        <v>0</v>
      </c>
      <c r="G7591" s="174">
        <v>0</v>
      </c>
      <c r="H7591" s="1409">
        <v>0</v>
      </c>
      <c r="I7591" s="173">
        <v>0</v>
      </c>
      <c r="J7591" s="174">
        <v>0</v>
      </c>
      <c r="K7591" s="1409">
        <v>0</v>
      </c>
      <c r="L7591" s="287">
        <f t="shared" si="1782"/>
        <v>0</v>
      </c>
      <c r="M7591" s="12" t="str">
        <f t="shared" si="1770"/>
        <v/>
      </c>
      <c r="N7591" s="13"/>
    </row>
    <row r="7592" spans="1:14" hidden="1">
      <c r="A7592" s="23">
        <v>645</v>
      </c>
      <c r="B7592" s="365">
        <v>5300</v>
      </c>
      <c r="C7592" s="1843" t="s">
        <v>613</v>
      </c>
      <c r="D7592" s="1844"/>
      <c r="E7592" s="310">
        <f t="shared" ref="E7592:L7592" si="1783">SUM(E7593:E7594)</f>
        <v>0</v>
      </c>
      <c r="F7592" s="274">
        <f t="shared" si="1783"/>
        <v>0</v>
      </c>
      <c r="G7592" s="275">
        <f t="shared" si="1783"/>
        <v>0</v>
      </c>
      <c r="H7592" s="276">
        <f>SUM(H7593:H7594)</f>
        <v>0</v>
      </c>
      <c r="I7592" s="274">
        <f t="shared" si="1783"/>
        <v>0</v>
      </c>
      <c r="J7592" s="275">
        <f t="shared" si="1783"/>
        <v>0</v>
      </c>
      <c r="K7592" s="276">
        <f t="shared" si="1783"/>
        <v>0</v>
      </c>
      <c r="L7592" s="310">
        <f t="shared" si="1783"/>
        <v>0</v>
      </c>
      <c r="M7592" s="12" t="str">
        <f t="shared" si="1770"/>
        <v/>
      </c>
      <c r="N7592" s="13"/>
    </row>
    <row r="7593" spans="1:14" hidden="1">
      <c r="A7593" s="23">
        <v>650</v>
      </c>
      <c r="B7593" s="366"/>
      <c r="C7593" s="367">
        <v>5301</v>
      </c>
      <c r="D7593" s="368" t="s">
        <v>300</v>
      </c>
      <c r="E7593" s="281">
        <f>F7593+G7593+H7593</f>
        <v>0</v>
      </c>
      <c r="F7593" s="152">
        <v>0</v>
      </c>
      <c r="G7593" s="153">
        <v>0</v>
      </c>
      <c r="H7593" s="1406">
        <v>0</v>
      </c>
      <c r="I7593" s="152">
        <v>0</v>
      </c>
      <c r="J7593" s="153">
        <v>0</v>
      </c>
      <c r="K7593" s="1406">
        <v>0</v>
      </c>
      <c r="L7593" s="281">
        <f>I7593+J7593+K7593</f>
        <v>0</v>
      </c>
      <c r="M7593" s="12" t="str">
        <f t="shared" si="1770"/>
        <v/>
      </c>
      <c r="N7593" s="13"/>
    </row>
    <row r="7594" spans="1:14" hidden="1">
      <c r="A7594" s="22">
        <v>655</v>
      </c>
      <c r="B7594" s="366"/>
      <c r="C7594" s="371">
        <v>5309</v>
      </c>
      <c r="D7594" s="372" t="s">
        <v>614</v>
      </c>
      <c r="E7594" s="287">
        <f>F7594+G7594+H7594</f>
        <v>0</v>
      </c>
      <c r="F7594" s="173">
        <v>0</v>
      </c>
      <c r="G7594" s="174">
        <v>0</v>
      </c>
      <c r="H7594" s="1409">
        <v>0</v>
      </c>
      <c r="I7594" s="173">
        <v>0</v>
      </c>
      <c r="J7594" s="174">
        <v>0</v>
      </c>
      <c r="K7594" s="1409">
        <v>0</v>
      </c>
      <c r="L7594" s="287">
        <f>I7594+J7594+K7594</f>
        <v>0</v>
      </c>
      <c r="M7594" s="12" t="str">
        <f t="shared" si="1770"/>
        <v/>
      </c>
      <c r="N7594" s="13"/>
    </row>
    <row r="7595" spans="1:14" hidden="1">
      <c r="A7595" s="22">
        <v>665</v>
      </c>
      <c r="B7595" s="365">
        <v>5400</v>
      </c>
      <c r="C7595" s="1843" t="s">
        <v>671</v>
      </c>
      <c r="D7595" s="1844"/>
      <c r="E7595" s="310">
        <f>F7595+G7595+H7595</f>
        <v>0</v>
      </c>
      <c r="F7595" s="1410"/>
      <c r="G7595" s="1411">
        <v>0</v>
      </c>
      <c r="H7595" s="1412">
        <v>0</v>
      </c>
      <c r="I7595" s="1410">
        <v>0</v>
      </c>
      <c r="J7595" s="1411"/>
      <c r="K7595" s="1412">
        <v>0</v>
      </c>
      <c r="L7595" s="310">
        <f>I7595+J7595+K7595</f>
        <v>0</v>
      </c>
      <c r="M7595" s="12" t="str">
        <f t="shared" si="1770"/>
        <v/>
      </c>
      <c r="N7595" s="13"/>
    </row>
    <row r="7596" spans="1:14" hidden="1">
      <c r="A7596" s="22">
        <v>675</v>
      </c>
      <c r="B7596" s="272">
        <v>5500</v>
      </c>
      <c r="C7596" s="1845" t="s">
        <v>672</v>
      </c>
      <c r="D7596" s="1846"/>
      <c r="E7596" s="310">
        <f t="shared" ref="E7596:L7596" si="1784">SUM(E7597:E7600)</f>
        <v>0</v>
      </c>
      <c r="F7596" s="274">
        <f t="shared" si="1784"/>
        <v>0</v>
      </c>
      <c r="G7596" s="275">
        <f t="shared" si="1784"/>
        <v>0</v>
      </c>
      <c r="H7596" s="276">
        <f>SUM(H7597:H7600)</f>
        <v>0</v>
      </c>
      <c r="I7596" s="274">
        <f t="shared" si="1784"/>
        <v>0</v>
      </c>
      <c r="J7596" s="275">
        <f t="shared" si="1784"/>
        <v>0</v>
      </c>
      <c r="K7596" s="276">
        <f t="shared" si="1784"/>
        <v>0</v>
      </c>
      <c r="L7596" s="310">
        <f t="shared" si="1784"/>
        <v>0</v>
      </c>
      <c r="M7596" s="12" t="str">
        <f t="shared" si="1770"/>
        <v/>
      </c>
      <c r="N7596" s="13"/>
    </row>
    <row r="7597" spans="1:14" hidden="1">
      <c r="A7597" s="22">
        <v>685</v>
      </c>
      <c r="B7597" s="362"/>
      <c r="C7597" s="279">
        <v>5501</v>
      </c>
      <c r="D7597" s="311" t="s">
        <v>673</v>
      </c>
      <c r="E7597" s="281">
        <f>F7597+G7597+H7597</f>
        <v>0</v>
      </c>
      <c r="F7597" s="152"/>
      <c r="G7597" s="153"/>
      <c r="H7597" s="1406"/>
      <c r="I7597" s="152"/>
      <c r="J7597" s="153"/>
      <c r="K7597" s="1406"/>
      <c r="L7597" s="281">
        <f>I7597+J7597+K7597</f>
        <v>0</v>
      </c>
      <c r="M7597" s="12" t="str">
        <f t="shared" si="1770"/>
        <v/>
      </c>
      <c r="N7597" s="13"/>
    </row>
    <row r="7598" spans="1:14" hidden="1">
      <c r="A7598" s="23">
        <v>690</v>
      </c>
      <c r="B7598" s="362"/>
      <c r="C7598" s="293">
        <v>5502</v>
      </c>
      <c r="D7598" s="294" t="s">
        <v>674</v>
      </c>
      <c r="E7598" s="295">
        <f>F7598+G7598+H7598</f>
        <v>0</v>
      </c>
      <c r="F7598" s="158"/>
      <c r="G7598" s="159"/>
      <c r="H7598" s="1408"/>
      <c r="I7598" s="158"/>
      <c r="J7598" s="159"/>
      <c r="K7598" s="1408"/>
      <c r="L7598" s="295">
        <f>I7598+J7598+K7598</f>
        <v>0</v>
      </c>
      <c r="M7598" s="12" t="str">
        <f t="shared" si="1770"/>
        <v/>
      </c>
      <c r="N7598" s="13"/>
    </row>
    <row r="7599" spans="1:14" hidden="1">
      <c r="A7599" s="23">
        <v>695</v>
      </c>
      <c r="B7599" s="362"/>
      <c r="C7599" s="293">
        <v>5503</v>
      </c>
      <c r="D7599" s="363" t="s">
        <v>675</v>
      </c>
      <c r="E7599" s="295">
        <f>F7599+G7599+H7599</f>
        <v>0</v>
      </c>
      <c r="F7599" s="158">
        <v>0</v>
      </c>
      <c r="G7599" s="159">
        <v>0</v>
      </c>
      <c r="H7599" s="1408">
        <v>0</v>
      </c>
      <c r="I7599" s="158">
        <v>0</v>
      </c>
      <c r="J7599" s="159">
        <v>0</v>
      </c>
      <c r="K7599" s="1408">
        <v>0</v>
      </c>
      <c r="L7599" s="295">
        <f>I7599+J7599+K7599</f>
        <v>0</v>
      </c>
      <c r="M7599" s="12" t="str">
        <f t="shared" si="1770"/>
        <v/>
      </c>
      <c r="N7599" s="13"/>
    </row>
    <row r="7600" spans="1:14" hidden="1">
      <c r="A7600" s="22">
        <v>700</v>
      </c>
      <c r="B7600" s="362"/>
      <c r="C7600" s="285">
        <v>5504</v>
      </c>
      <c r="D7600" s="339" t="s">
        <v>676</v>
      </c>
      <c r="E7600" s="287">
        <f>F7600+G7600+H7600</f>
        <v>0</v>
      </c>
      <c r="F7600" s="173"/>
      <c r="G7600" s="174"/>
      <c r="H7600" s="1409"/>
      <c r="I7600" s="173"/>
      <c r="J7600" s="174"/>
      <c r="K7600" s="1409"/>
      <c r="L7600" s="287">
        <f>I7600+J7600+K7600</f>
        <v>0</v>
      </c>
      <c r="M7600" s="12" t="str">
        <f t="shared" si="1770"/>
        <v/>
      </c>
      <c r="N7600" s="13"/>
    </row>
    <row r="7601" spans="1:14" hidden="1">
      <c r="A7601" s="22">
        <v>710</v>
      </c>
      <c r="B7601" s="365">
        <v>5700</v>
      </c>
      <c r="C7601" s="1847" t="s">
        <v>898</v>
      </c>
      <c r="D7601" s="1848"/>
      <c r="E7601" s="310">
        <f>SUM(E7602:E7604)</f>
        <v>0</v>
      </c>
      <c r="F7601" s="1458">
        <v>0</v>
      </c>
      <c r="G7601" s="1458">
        <v>0</v>
      </c>
      <c r="H7601" s="1458">
        <v>0</v>
      </c>
      <c r="I7601" s="1458">
        <v>0</v>
      </c>
      <c r="J7601" s="1458">
        <v>0</v>
      </c>
      <c r="K7601" s="1458">
        <v>0</v>
      </c>
      <c r="L7601" s="310">
        <f>SUM(L7602:L7604)</f>
        <v>0</v>
      </c>
      <c r="M7601" s="12" t="str">
        <f t="shared" si="1770"/>
        <v/>
      </c>
      <c r="N7601" s="13"/>
    </row>
    <row r="7602" spans="1:14" hidden="1">
      <c r="A7602" s="23">
        <v>715</v>
      </c>
      <c r="B7602" s="366"/>
      <c r="C7602" s="367">
        <v>5701</v>
      </c>
      <c r="D7602" s="368" t="s">
        <v>677</v>
      </c>
      <c r="E7602" s="281">
        <f>F7602+G7602+H7602</f>
        <v>0</v>
      </c>
      <c r="F7602" s="1459">
        <v>0</v>
      </c>
      <c r="G7602" s="1459">
        <v>0</v>
      </c>
      <c r="H7602" s="1460">
        <v>0</v>
      </c>
      <c r="I7602" s="1606">
        <v>0</v>
      </c>
      <c r="J7602" s="1459">
        <v>0</v>
      </c>
      <c r="K7602" s="1459">
        <v>0</v>
      </c>
      <c r="L7602" s="281">
        <f>I7602+J7602+K7602</f>
        <v>0</v>
      </c>
      <c r="M7602" s="12" t="str">
        <f t="shared" si="1770"/>
        <v/>
      </c>
      <c r="N7602" s="13"/>
    </row>
    <row r="7603" spans="1:14" hidden="1">
      <c r="A7603" s="23">
        <v>720</v>
      </c>
      <c r="B7603" s="366"/>
      <c r="C7603" s="373">
        <v>5702</v>
      </c>
      <c r="D7603" s="374" t="s">
        <v>678</v>
      </c>
      <c r="E7603" s="314">
        <f>F7603+G7603+H7603</f>
        <v>0</v>
      </c>
      <c r="F7603" s="1459">
        <v>0</v>
      </c>
      <c r="G7603" s="1459">
        <v>0</v>
      </c>
      <c r="H7603" s="1460">
        <v>0</v>
      </c>
      <c r="I7603" s="1606">
        <v>0</v>
      </c>
      <c r="J7603" s="1459">
        <v>0</v>
      </c>
      <c r="K7603" s="1459">
        <v>0</v>
      </c>
      <c r="L7603" s="314">
        <f>I7603+J7603+K7603</f>
        <v>0</v>
      </c>
      <c r="M7603" s="12" t="str">
        <f t="shared" si="1770"/>
        <v/>
      </c>
      <c r="N7603" s="13"/>
    </row>
    <row r="7604" spans="1:14" hidden="1">
      <c r="A7604" s="23">
        <v>725</v>
      </c>
      <c r="B7604" s="292"/>
      <c r="C7604" s="375">
        <v>4071</v>
      </c>
      <c r="D7604" s="376" t="s">
        <v>679</v>
      </c>
      <c r="E7604" s="377">
        <f>F7604+G7604+H7604</f>
        <v>0</v>
      </c>
      <c r="F7604" s="1459">
        <v>0</v>
      </c>
      <c r="G7604" s="1459">
        <v>0</v>
      </c>
      <c r="H7604" s="1460">
        <v>0</v>
      </c>
      <c r="I7604" s="1606">
        <v>0</v>
      </c>
      <c r="J7604" s="1459">
        <v>0</v>
      </c>
      <c r="K7604" s="1459">
        <v>0</v>
      </c>
      <c r="L7604" s="377">
        <f>I7604+J7604+K7604</f>
        <v>0</v>
      </c>
      <c r="M7604" s="12" t="str">
        <f t="shared" si="1770"/>
        <v/>
      </c>
      <c r="N7604" s="13"/>
    </row>
    <row r="7605" spans="1:14" hidden="1">
      <c r="A7605" s="23">
        <v>730</v>
      </c>
      <c r="B7605" s="571"/>
      <c r="C7605" s="1841" t="s">
        <v>680</v>
      </c>
      <c r="D7605" s="1842"/>
      <c r="E7605" s="1426"/>
      <c r="F7605" s="1426"/>
      <c r="G7605" s="1426"/>
      <c r="H7605" s="1426"/>
      <c r="I7605" s="1426"/>
      <c r="J7605" s="1426"/>
      <c r="K7605" s="1426"/>
      <c r="L7605" s="1427"/>
      <c r="M7605" s="12" t="str">
        <f t="shared" si="1770"/>
        <v/>
      </c>
      <c r="N7605" s="13"/>
    </row>
    <row r="7606" spans="1:14" hidden="1">
      <c r="A7606" s="23">
        <v>735</v>
      </c>
      <c r="B7606" s="381">
        <v>98</v>
      </c>
      <c r="C7606" s="1841" t="s">
        <v>680</v>
      </c>
      <c r="D7606" s="1842"/>
      <c r="E7606" s="382">
        <f>F7606+G7606+H7606</f>
        <v>0</v>
      </c>
      <c r="F7606" s="1417"/>
      <c r="G7606" s="1418"/>
      <c r="H7606" s="1419"/>
      <c r="I7606" s="1448">
        <v>0</v>
      </c>
      <c r="J7606" s="1449">
        <v>0</v>
      </c>
      <c r="K7606" s="1450">
        <v>0</v>
      </c>
      <c r="L7606" s="382">
        <f>I7606+J7606+K7606</f>
        <v>0</v>
      </c>
      <c r="M7606" s="12" t="str">
        <f t="shared" si="1770"/>
        <v/>
      </c>
      <c r="N7606" s="13"/>
    </row>
    <row r="7607" spans="1:14" hidden="1">
      <c r="A7607" s="23">
        <v>740</v>
      </c>
      <c r="B7607" s="1421"/>
      <c r="C7607" s="1422"/>
      <c r="D7607" s="1423"/>
      <c r="E7607" s="269"/>
      <c r="F7607" s="269"/>
      <c r="G7607" s="269"/>
      <c r="H7607" s="269"/>
      <c r="I7607" s="269"/>
      <c r="J7607" s="269"/>
      <c r="K7607" s="269"/>
      <c r="L7607" s="270"/>
      <c r="M7607" s="12" t="str">
        <f t="shared" si="1770"/>
        <v/>
      </c>
      <c r="N7607" s="73" t="str">
        <f>LEFT(C7489,1)</f>
        <v>7</v>
      </c>
    </row>
    <row r="7608" spans="1:14" hidden="1">
      <c r="A7608" s="23">
        <v>745</v>
      </c>
      <c r="B7608" s="1424"/>
      <c r="C7608" s="111"/>
      <c r="D7608" s="1425"/>
      <c r="E7608" s="218"/>
      <c r="F7608" s="218"/>
      <c r="G7608" s="218"/>
      <c r="H7608" s="218"/>
      <c r="I7608" s="218"/>
      <c r="J7608" s="218"/>
      <c r="K7608" s="218"/>
      <c r="L7608" s="389"/>
      <c r="M7608" s="7" t="str">
        <f t="shared" si="1770"/>
        <v/>
      </c>
    </row>
    <row r="7609" spans="1:14" hidden="1">
      <c r="A7609" s="22">
        <v>750</v>
      </c>
      <c r="B7609" s="1424"/>
      <c r="C7609" s="111"/>
      <c r="D7609" s="1425"/>
      <c r="E7609" s="218"/>
      <c r="F7609" s="218"/>
      <c r="G7609" s="218"/>
      <c r="H7609" s="218"/>
      <c r="I7609" s="218"/>
      <c r="J7609" s="218"/>
      <c r="K7609" s="218"/>
      <c r="L7609" s="389"/>
      <c r="M7609" s="7" t="str">
        <f t="shared" si="1770"/>
        <v/>
      </c>
    </row>
    <row r="7610" spans="1:14" ht="19.5" hidden="1" thickBot="1">
      <c r="A7610" s="23">
        <v>755</v>
      </c>
      <c r="B7610" s="1451"/>
      <c r="C7610" s="393" t="s">
        <v>726</v>
      </c>
      <c r="D7610" s="1420">
        <f>+B7610</f>
        <v>0</v>
      </c>
      <c r="E7610" s="395">
        <f t="shared" ref="E7610:L7610" si="1785">SUM(E7492,E7495,E7501,E7509,E7510,E7528,E7532,E7538,E7541,E7542,E7543,E7544,E7548,E7557,E7563,E7564,E7565,E7566,E7573,E7577,E7578,E7579,E7580,E7583,E7584,E7592,E7595,E7596,E7601)+E7606</f>
        <v>0</v>
      </c>
      <c r="F7610" s="396">
        <f t="shared" si="1785"/>
        <v>0</v>
      </c>
      <c r="G7610" s="397">
        <f t="shared" si="1785"/>
        <v>0</v>
      </c>
      <c r="H7610" s="398">
        <f t="shared" si="1785"/>
        <v>0</v>
      </c>
      <c r="I7610" s="396">
        <f t="shared" si="1785"/>
        <v>0</v>
      </c>
      <c r="J7610" s="397">
        <f t="shared" si="1785"/>
        <v>0</v>
      </c>
      <c r="K7610" s="398">
        <f t="shared" si="1785"/>
        <v>0</v>
      </c>
      <c r="L7610" s="395">
        <f t="shared" si="1785"/>
        <v>0</v>
      </c>
      <c r="M7610" s="1652" t="str">
        <f t="shared" si="1770"/>
        <v/>
      </c>
      <c r="N7610" s="65"/>
    </row>
    <row r="7611" spans="1:14" ht="18.75" hidden="1">
      <c r="A7611" s="23">
        <v>760</v>
      </c>
      <c r="B7611" s="79" t="s">
        <v>120</v>
      </c>
      <c r="C7611" s="1"/>
      <c r="L7611" s="6"/>
      <c r="M7611" s="1652" t="str">
        <f>(IF($E7610&lt;&gt;0,$M$2,IF($L7610&lt;&gt;0,$M$2,"")))</f>
        <v/>
      </c>
      <c r="N7611" s="65"/>
    </row>
    <row r="7612" spans="1:14" ht="18.75" hidden="1">
      <c r="A7612" s="22">
        <v>765</v>
      </c>
      <c r="B7612" s="1355"/>
      <c r="C7612" s="1355"/>
      <c r="D7612" s="1356"/>
      <c r="E7612" s="1355"/>
      <c r="F7612" s="1355"/>
      <c r="G7612" s="1355"/>
      <c r="H7612" s="1355"/>
      <c r="I7612" s="1355"/>
      <c r="J7612" s="1355"/>
      <c r="K7612" s="1355"/>
      <c r="L7612" s="1357"/>
      <c r="M7612" s="1652" t="str">
        <f>(IF($E7610&lt;&gt;0,$M$2,IF($L7610&lt;&gt;0,$M$2,"")))</f>
        <v/>
      </c>
      <c r="N7612" s="65"/>
    </row>
    <row r="7613" spans="1:14" ht="18.75" hidden="1">
      <c r="A7613" s="22">
        <v>775</v>
      </c>
      <c r="B7613" s="65"/>
      <c r="C7613" s="65"/>
      <c r="D7613" s="65"/>
      <c r="E7613" s="65"/>
      <c r="F7613" s="65"/>
      <c r="G7613" s="65"/>
      <c r="H7613" s="65"/>
      <c r="I7613" s="65"/>
      <c r="J7613" s="65"/>
      <c r="K7613" s="65"/>
      <c r="L7613" s="77"/>
      <c r="M7613" s="74" t="str">
        <f>(IF(E7610&lt;&gt;0,$G$2,IF(L7610&lt;&gt;0,$G$2,"")))</f>
        <v/>
      </c>
      <c r="N7613" s="65"/>
    </row>
    <row r="7614" spans="1:14" hidden="1">
      <c r="A7614" s="23">
        <v>780</v>
      </c>
      <c r="B7614" s="6"/>
      <c r="C7614" s="6"/>
      <c r="D7614" s="517"/>
      <c r="E7614" s="38"/>
      <c r="F7614" s="38"/>
      <c r="G7614" s="38"/>
      <c r="H7614" s="38"/>
      <c r="I7614" s="38"/>
      <c r="J7614" s="38"/>
      <c r="K7614" s="38"/>
      <c r="L7614" s="38"/>
      <c r="M7614" s="7" t="str">
        <f>(IF($E7750&lt;&gt;0,$M$2,IF($L7750&lt;&gt;0,$M$2,"")))</f>
        <v/>
      </c>
    </row>
    <row r="7615" spans="1:14" hidden="1">
      <c r="A7615" s="23">
        <v>785</v>
      </c>
      <c r="B7615" s="6"/>
      <c r="C7615" s="1353"/>
      <c r="D7615" s="1354"/>
      <c r="E7615" s="38"/>
      <c r="F7615" s="38"/>
      <c r="G7615" s="38"/>
      <c r="H7615" s="38"/>
      <c r="I7615" s="38"/>
      <c r="J7615" s="38"/>
      <c r="K7615" s="38"/>
      <c r="L7615" s="38"/>
      <c r="M7615" s="7" t="str">
        <f>(IF($E7750&lt;&gt;0,$M$2,IF($L7750&lt;&gt;0,$M$2,"")))</f>
        <v/>
      </c>
    </row>
    <row r="7616" spans="1:14" hidden="1">
      <c r="A7616" s="23">
        <v>790</v>
      </c>
      <c r="B7616" s="1865" t="str">
        <f>$B$7</f>
        <v>ОТЧЕТНИ ДАННИ ПО ЕБК ЗА ИЗПЪЛНЕНИЕТО НА БЮДЖЕТА</v>
      </c>
      <c r="C7616" s="1866"/>
      <c r="D7616" s="1866"/>
      <c r="E7616" s="242"/>
      <c r="F7616" s="242"/>
      <c r="G7616" s="237"/>
      <c r="H7616" s="237"/>
      <c r="I7616" s="237"/>
      <c r="J7616" s="237"/>
      <c r="K7616" s="237"/>
      <c r="L7616" s="237"/>
      <c r="M7616" s="7" t="str">
        <f>(IF($E7750&lt;&gt;0,$M$2,IF($L7750&lt;&gt;0,$M$2,"")))</f>
        <v/>
      </c>
    </row>
    <row r="7617" spans="1:14" hidden="1">
      <c r="A7617" s="23">
        <v>795</v>
      </c>
      <c r="B7617" s="228"/>
      <c r="C7617" s="391"/>
      <c r="D7617" s="400"/>
      <c r="E7617" s="406" t="s">
        <v>457</v>
      </c>
      <c r="F7617" s="406" t="s">
        <v>819</v>
      </c>
      <c r="G7617" s="237"/>
      <c r="H7617" s="1350" t="s">
        <v>1234</v>
      </c>
      <c r="I7617" s="1351"/>
      <c r="J7617" s="1352"/>
      <c r="K7617" s="237"/>
      <c r="L7617" s="237"/>
      <c r="M7617" s="7" t="str">
        <f>(IF($E7750&lt;&gt;0,$M$2,IF($L7750&lt;&gt;0,$M$2,"")))</f>
        <v/>
      </c>
    </row>
    <row r="7618" spans="1:14" ht="18.75" hidden="1">
      <c r="A7618" s="22">
        <v>805</v>
      </c>
      <c r="B7618" s="1867" t="str">
        <f>$B$9</f>
        <v>ДГ Радост Каблешково</v>
      </c>
      <c r="C7618" s="1868"/>
      <c r="D7618" s="1869"/>
      <c r="E7618" s="115">
        <f>$E$9</f>
        <v>45658</v>
      </c>
      <c r="F7618" s="226">
        <f>$F$9</f>
        <v>45747</v>
      </c>
      <c r="G7618" s="237"/>
      <c r="H7618" s="237"/>
      <c r="I7618" s="237"/>
      <c r="J7618" s="237"/>
      <c r="K7618" s="237"/>
      <c r="L7618" s="237"/>
      <c r="M7618" s="7" t="str">
        <f>(IF($E7750&lt;&gt;0,$M$2,IF($L7750&lt;&gt;0,$M$2,"")))</f>
        <v/>
      </c>
    </row>
    <row r="7619" spans="1:14" hidden="1">
      <c r="A7619" s="23">
        <v>810</v>
      </c>
      <c r="B7619" s="227" t="str">
        <f>$B$10</f>
        <v>(наименование на разпоредителя с бюджет)</v>
      </c>
      <c r="C7619" s="228"/>
      <c r="D7619" s="229"/>
      <c r="E7619" s="237"/>
      <c r="F7619" s="237"/>
      <c r="G7619" s="237"/>
      <c r="H7619" s="237"/>
      <c r="I7619" s="237"/>
      <c r="J7619" s="237"/>
      <c r="K7619" s="237"/>
      <c r="L7619" s="237"/>
      <c r="M7619" s="7" t="str">
        <f>(IF($E7750&lt;&gt;0,$M$2,IF($L7750&lt;&gt;0,$M$2,"")))</f>
        <v/>
      </c>
    </row>
    <row r="7620" spans="1:14" hidden="1">
      <c r="A7620" s="23">
        <v>815</v>
      </c>
      <c r="B7620" s="227"/>
      <c r="C7620" s="228"/>
      <c r="D7620" s="229"/>
      <c r="E7620" s="237"/>
      <c r="F7620" s="237"/>
      <c r="G7620" s="237"/>
      <c r="H7620" s="237"/>
      <c r="I7620" s="237"/>
      <c r="J7620" s="237"/>
      <c r="K7620" s="237"/>
      <c r="L7620" s="237"/>
      <c r="M7620" s="7" t="str">
        <f>(IF($E7750&lt;&gt;0,$M$2,IF($L7750&lt;&gt;0,$M$2,"")))</f>
        <v/>
      </c>
    </row>
    <row r="7621" spans="1:14" ht="19.5" hidden="1">
      <c r="A7621" s="28">
        <v>525</v>
      </c>
      <c r="B7621" s="1870" t="str">
        <f>$B$12</f>
        <v>Поморие</v>
      </c>
      <c r="C7621" s="1871"/>
      <c r="D7621" s="1872"/>
      <c r="E7621" s="410" t="s">
        <v>874</v>
      </c>
      <c r="F7621" s="1348" t="str">
        <f>$F$12</f>
        <v>5207</v>
      </c>
      <c r="G7621" s="237"/>
      <c r="H7621" s="237"/>
      <c r="I7621" s="237"/>
      <c r="J7621" s="237"/>
      <c r="K7621" s="237"/>
      <c r="L7621" s="237"/>
      <c r="M7621" s="7" t="str">
        <f>(IF($E7750&lt;&gt;0,$M$2,IF($L7750&lt;&gt;0,$M$2,"")))</f>
        <v/>
      </c>
    </row>
    <row r="7622" spans="1:14" hidden="1">
      <c r="A7622" s="22">
        <v>820</v>
      </c>
      <c r="B7622" s="233" t="str">
        <f>$B$13</f>
        <v>(наименование на първостепенния разпоредител с бюджет)</v>
      </c>
      <c r="C7622" s="228"/>
      <c r="D7622" s="229"/>
      <c r="E7622" s="1349"/>
      <c r="F7622" s="242"/>
      <c r="G7622" s="237"/>
      <c r="H7622" s="237"/>
      <c r="I7622" s="237"/>
      <c r="J7622" s="237"/>
      <c r="K7622" s="237"/>
      <c r="L7622" s="237"/>
      <c r="M7622" s="7" t="str">
        <f>(IF($E7750&lt;&gt;0,$M$2,IF($L7750&lt;&gt;0,$M$2,"")))</f>
        <v/>
      </c>
    </row>
    <row r="7623" spans="1:14" ht="19.5" hidden="1">
      <c r="A7623" s="23">
        <v>821</v>
      </c>
      <c r="B7623" s="236"/>
      <c r="C7623" s="237"/>
      <c r="D7623" s="124" t="s">
        <v>875</v>
      </c>
      <c r="E7623" s="238">
        <f>$E$15</f>
        <v>0</v>
      </c>
      <c r="F7623" s="414" t="str">
        <f>$F$15</f>
        <v>БЮДЖЕТ</v>
      </c>
      <c r="G7623" s="218"/>
      <c r="H7623" s="218"/>
      <c r="I7623" s="218"/>
      <c r="J7623" s="218"/>
      <c r="K7623" s="218"/>
      <c r="L7623" s="218"/>
      <c r="M7623" s="7" t="str">
        <f>(IF($E7750&lt;&gt;0,$M$2,IF($L7750&lt;&gt;0,$M$2,"")))</f>
        <v/>
      </c>
    </row>
    <row r="7624" spans="1:14" hidden="1">
      <c r="A7624" s="23">
        <v>822</v>
      </c>
      <c r="B7624" s="228"/>
      <c r="C7624" s="391"/>
      <c r="D7624" s="400"/>
      <c r="E7624" s="237"/>
      <c r="F7624" s="409"/>
      <c r="G7624" s="409"/>
      <c r="H7624" s="409"/>
      <c r="I7624" s="409"/>
      <c r="J7624" s="409"/>
      <c r="K7624" s="409"/>
      <c r="L7624" s="1365" t="s">
        <v>458</v>
      </c>
      <c r="M7624" s="7" t="str">
        <f>(IF($E7750&lt;&gt;0,$M$2,IF($L7750&lt;&gt;0,$M$2,"")))</f>
        <v/>
      </c>
    </row>
    <row r="7625" spans="1:14" ht="24.95" hidden="1" customHeight="1">
      <c r="A7625" s="23">
        <v>823</v>
      </c>
      <c r="B7625" s="247"/>
      <c r="C7625" s="248"/>
      <c r="D7625" s="249" t="s">
        <v>698</v>
      </c>
      <c r="E7625" s="1853" t="str">
        <f>CONCATENATE("Уточнен план ",$C$3)</f>
        <v>Уточнен план 2025</v>
      </c>
      <c r="F7625" s="1854"/>
      <c r="G7625" s="1854"/>
      <c r="H7625" s="1855"/>
      <c r="I7625" s="1856" t="str">
        <f>CONCATENATE("Отчет ",$C$3)</f>
        <v>Отчет 2025</v>
      </c>
      <c r="J7625" s="1857"/>
      <c r="K7625" s="1857"/>
      <c r="L7625" s="1858"/>
      <c r="M7625" s="7" t="str">
        <f>(IF($E7750&lt;&gt;0,$M$2,IF($L7750&lt;&gt;0,$M$2,"")))</f>
        <v/>
      </c>
    </row>
    <row r="7626" spans="1:14" ht="54.95" hidden="1" customHeight="1" thickBot="1">
      <c r="A7626" s="23">
        <v>825</v>
      </c>
      <c r="B7626" s="250" t="s">
        <v>62</v>
      </c>
      <c r="C7626" s="251" t="s">
        <v>459</v>
      </c>
      <c r="D7626" s="252" t="s">
        <v>699</v>
      </c>
      <c r="E7626" s="1391" t="str">
        <f>$E$20</f>
        <v>Уточнен план                Общо</v>
      </c>
      <c r="F7626" s="1395" t="str">
        <f>$F$20</f>
        <v>държавни дейности</v>
      </c>
      <c r="G7626" s="1396" t="str">
        <f>$G$20</f>
        <v>местни дейности</v>
      </c>
      <c r="H7626" s="1397" t="str">
        <f>$H$20</f>
        <v>дофинансиране</v>
      </c>
      <c r="I7626" s="253" t="str">
        <f>$I$20</f>
        <v>държавни дейности -ОТЧЕТ</v>
      </c>
      <c r="J7626" s="254" t="str">
        <f>$J$20</f>
        <v>местни дейности - ОТЧЕТ</v>
      </c>
      <c r="K7626" s="255" t="str">
        <f>$K$20</f>
        <v>дофинансиране - ОТЧЕТ</v>
      </c>
      <c r="L7626" s="1570" t="str">
        <f>$L$20</f>
        <v>ОТЧЕТ                                    ОБЩО</v>
      </c>
      <c r="M7626" s="7" t="str">
        <f>(IF($E7750&lt;&gt;0,$M$2,IF($L7750&lt;&gt;0,$M$2,"")))</f>
        <v/>
      </c>
    </row>
    <row r="7627" spans="1:14" ht="18.75" hidden="1">
      <c r="A7627" s="23"/>
      <c r="B7627" s="258"/>
      <c r="C7627" s="259"/>
      <c r="D7627" s="260" t="s">
        <v>728</v>
      </c>
      <c r="E7627" s="1442" t="str">
        <f>$E$21</f>
        <v>(1)</v>
      </c>
      <c r="F7627" s="143" t="str">
        <f>$F$21</f>
        <v>(2)</v>
      </c>
      <c r="G7627" s="144" t="str">
        <f>$G$21</f>
        <v>(3)</v>
      </c>
      <c r="H7627" s="145" t="str">
        <f>$H$21</f>
        <v>(4)</v>
      </c>
      <c r="I7627" s="261" t="str">
        <f>$I$21</f>
        <v>(5)</v>
      </c>
      <c r="J7627" s="262" t="str">
        <f>$J$21</f>
        <v>(6)</v>
      </c>
      <c r="K7627" s="263" t="str">
        <f>$K$21</f>
        <v>(7)</v>
      </c>
      <c r="L7627" s="264" t="str">
        <f>$L$21</f>
        <v>(8)</v>
      </c>
      <c r="M7627" s="7" t="str">
        <f>(IF($E7750&lt;&gt;0,$M$2,IF($L7750&lt;&gt;0,$M$2,"")))</f>
        <v/>
      </c>
    </row>
    <row r="7628" spans="1:14" hidden="1">
      <c r="A7628" s="23"/>
      <c r="B7628" s="1439"/>
      <c r="C7628" s="1540" t="e">
        <f>VLOOKUP(D7628,OP_LIST2,2,FALSE)</f>
        <v>#N/A</v>
      </c>
      <c r="D7628" s="1445"/>
      <c r="E7628" s="389"/>
      <c r="F7628" s="1429"/>
      <c r="G7628" s="1430"/>
      <c r="H7628" s="1431"/>
      <c r="I7628" s="1429"/>
      <c r="J7628" s="1430"/>
      <c r="K7628" s="1431"/>
      <c r="L7628" s="1428"/>
      <c r="M7628" s="7" t="str">
        <f>(IF($E7750&lt;&gt;0,$M$2,IF($L7750&lt;&gt;0,$M$2,"")))</f>
        <v/>
      </c>
    </row>
    <row r="7629" spans="1:14" hidden="1">
      <c r="A7629" s="23"/>
      <c r="B7629" s="1608" t="s">
        <v>2003</v>
      </c>
      <c r="C7629" s="1446">
        <f>VLOOKUP(D7630,EBK_DEIN2,2,FALSE)</f>
        <v>7759</v>
      </c>
      <c r="D7629" s="1445" t="s">
        <v>777</v>
      </c>
      <c r="E7629" s="389"/>
      <c r="F7629" s="1432"/>
      <c r="G7629" s="1433"/>
      <c r="H7629" s="1434"/>
      <c r="I7629" s="1432"/>
      <c r="J7629" s="1433"/>
      <c r="K7629" s="1434"/>
      <c r="L7629" s="1428"/>
      <c r="M7629" s="7" t="str">
        <f>(IF($E7750&lt;&gt;0,$M$2,IF($L7750&lt;&gt;0,$M$2,"")))</f>
        <v/>
      </c>
    </row>
    <row r="7630" spans="1:14" hidden="1">
      <c r="A7630" s="23"/>
      <c r="B7630" s="1438"/>
      <c r="C7630" s="1531">
        <f>+C7629</f>
        <v>7759</v>
      </c>
      <c r="D7630" s="1440" t="s">
        <v>91</v>
      </c>
      <c r="E7630" s="389"/>
      <c r="F7630" s="1432"/>
      <c r="G7630" s="1433"/>
      <c r="H7630" s="1434"/>
      <c r="I7630" s="1432"/>
      <c r="J7630" s="1433"/>
      <c r="K7630" s="1434"/>
      <c r="L7630" s="1428"/>
      <c r="M7630" s="7" t="str">
        <f>(IF($E7750&lt;&gt;0,$M$2,IF($L7750&lt;&gt;0,$M$2,"")))</f>
        <v/>
      </c>
    </row>
    <row r="7631" spans="1:14" hidden="1">
      <c r="A7631" s="23"/>
      <c r="B7631" s="1443"/>
      <c r="C7631" s="1441"/>
      <c r="D7631" s="1444" t="s">
        <v>700</v>
      </c>
      <c r="E7631" s="389"/>
      <c r="F7631" s="1435"/>
      <c r="G7631" s="1436"/>
      <c r="H7631" s="1437"/>
      <c r="I7631" s="1435"/>
      <c r="J7631" s="1436"/>
      <c r="K7631" s="1437"/>
      <c r="L7631" s="1428"/>
      <c r="M7631" s="7" t="str">
        <f>(IF($E7750&lt;&gt;0,$M$2,IF($L7750&lt;&gt;0,$M$2,"")))</f>
        <v/>
      </c>
    </row>
    <row r="7632" spans="1:14" hidden="1">
      <c r="A7632" s="23"/>
      <c r="B7632" s="272">
        <v>100</v>
      </c>
      <c r="C7632" s="1859" t="s">
        <v>729</v>
      </c>
      <c r="D7632" s="1860"/>
      <c r="E7632" s="273">
        <f t="shared" ref="E7632:L7632" si="1786">SUM(E7633:E7634)</f>
        <v>0</v>
      </c>
      <c r="F7632" s="274">
        <f t="shared" si="1786"/>
        <v>0</v>
      </c>
      <c r="G7632" s="275">
        <f t="shared" si="1786"/>
        <v>0</v>
      </c>
      <c r="H7632" s="276">
        <f>SUM(H7633:H7634)</f>
        <v>0</v>
      </c>
      <c r="I7632" s="274">
        <f t="shared" si="1786"/>
        <v>0</v>
      </c>
      <c r="J7632" s="275">
        <f t="shared" si="1786"/>
        <v>0</v>
      </c>
      <c r="K7632" s="276">
        <f t="shared" si="1786"/>
        <v>0</v>
      </c>
      <c r="L7632" s="273">
        <f t="shared" si="1786"/>
        <v>0</v>
      </c>
      <c r="M7632" s="12" t="str">
        <f>(IF($E7632&lt;&gt;0,$M$2,IF($L7632&lt;&gt;0,$M$2,"")))</f>
        <v/>
      </c>
      <c r="N7632" s="13"/>
    </row>
    <row r="7633" spans="1:14" hidden="1">
      <c r="A7633" s="23"/>
      <c r="B7633" s="278"/>
      <c r="C7633" s="279">
        <v>101</v>
      </c>
      <c r="D7633" s="280" t="s">
        <v>730</v>
      </c>
      <c r="E7633" s="281">
        <f>F7633+G7633+H7633</f>
        <v>0</v>
      </c>
      <c r="F7633" s="152">
        <v>0</v>
      </c>
      <c r="G7633" s="153">
        <v>0</v>
      </c>
      <c r="H7633" s="1406">
        <v>0</v>
      </c>
      <c r="I7633" s="152">
        <v>0</v>
      </c>
      <c r="J7633" s="153">
        <v>0</v>
      </c>
      <c r="K7633" s="1406">
        <v>0</v>
      </c>
      <c r="L7633" s="281">
        <f>I7633+J7633+K7633</f>
        <v>0</v>
      </c>
      <c r="M7633" s="12" t="str">
        <f t="shared" ref="M7633:M7696" si="1787">(IF($E7633&lt;&gt;0,$M$2,IF($L7633&lt;&gt;0,$M$2,"")))</f>
        <v/>
      </c>
      <c r="N7633" s="13"/>
    </row>
    <row r="7634" spans="1:14" hidden="1">
      <c r="A7634" s="10"/>
      <c r="B7634" s="278"/>
      <c r="C7634" s="285">
        <v>102</v>
      </c>
      <c r="D7634" s="286" t="s">
        <v>731</v>
      </c>
      <c r="E7634" s="287">
        <f>F7634+G7634+H7634</f>
        <v>0</v>
      </c>
      <c r="F7634" s="173">
        <v>0</v>
      </c>
      <c r="G7634" s="174">
        <v>0</v>
      </c>
      <c r="H7634" s="1409">
        <v>0</v>
      </c>
      <c r="I7634" s="173">
        <v>0</v>
      </c>
      <c r="J7634" s="174">
        <v>0</v>
      </c>
      <c r="K7634" s="1409">
        <v>0</v>
      </c>
      <c r="L7634" s="287">
        <f>I7634+J7634+K7634</f>
        <v>0</v>
      </c>
      <c r="M7634" s="12" t="str">
        <f t="shared" si="1787"/>
        <v/>
      </c>
      <c r="N7634" s="13"/>
    </row>
    <row r="7635" spans="1:14" hidden="1">
      <c r="A7635" s="10"/>
      <c r="B7635" s="272">
        <v>200</v>
      </c>
      <c r="C7635" s="1851" t="s">
        <v>732</v>
      </c>
      <c r="D7635" s="1852"/>
      <c r="E7635" s="273">
        <f t="shared" ref="E7635:L7635" si="1788">SUM(E7636:E7640)</f>
        <v>0</v>
      </c>
      <c r="F7635" s="274">
        <f t="shared" si="1788"/>
        <v>0</v>
      </c>
      <c r="G7635" s="275">
        <f t="shared" si="1788"/>
        <v>0</v>
      </c>
      <c r="H7635" s="276">
        <f>SUM(H7636:H7640)</f>
        <v>0</v>
      </c>
      <c r="I7635" s="274">
        <f t="shared" si="1788"/>
        <v>0</v>
      </c>
      <c r="J7635" s="275">
        <f t="shared" si="1788"/>
        <v>0</v>
      </c>
      <c r="K7635" s="276">
        <f t="shared" si="1788"/>
        <v>0</v>
      </c>
      <c r="L7635" s="273">
        <f t="shared" si="1788"/>
        <v>0</v>
      </c>
      <c r="M7635" s="12" t="str">
        <f t="shared" si="1787"/>
        <v/>
      </c>
      <c r="N7635" s="13"/>
    </row>
    <row r="7636" spans="1:14" hidden="1">
      <c r="A7636" s="10"/>
      <c r="B7636" s="291"/>
      <c r="C7636" s="279">
        <v>201</v>
      </c>
      <c r="D7636" s="280" t="s">
        <v>733</v>
      </c>
      <c r="E7636" s="281">
        <f>F7636+G7636+H7636</f>
        <v>0</v>
      </c>
      <c r="F7636" s="152">
        <v>0</v>
      </c>
      <c r="G7636" s="153">
        <v>0</v>
      </c>
      <c r="H7636" s="1406">
        <v>0</v>
      </c>
      <c r="I7636" s="152">
        <v>0</v>
      </c>
      <c r="J7636" s="153">
        <v>0</v>
      </c>
      <c r="K7636" s="1406">
        <v>0</v>
      </c>
      <c r="L7636" s="281">
        <f>I7636+J7636+K7636</f>
        <v>0</v>
      </c>
      <c r="M7636" s="12" t="str">
        <f t="shared" si="1787"/>
        <v/>
      </c>
      <c r="N7636" s="13"/>
    </row>
    <row r="7637" spans="1:14" hidden="1">
      <c r="A7637" s="10"/>
      <c r="B7637" s="292"/>
      <c r="C7637" s="293">
        <v>202</v>
      </c>
      <c r="D7637" s="294" t="s">
        <v>734</v>
      </c>
      <c r="E7637" s="295">
        <f>F7637+G7637+H7637</f>
        <v>0</v>
      </c>
      <c r="F7637" s="158">
        <v>0</v>
      </c>
      <c r="G7637" s="159">
        <v>0</v>
      </c>
      <c r="H7637" s="1408">
        <v>0</v>
      </c>
      <c r="I7637" s="158">
        <v>0</v>
      </c>
      <c r="J7637" s="159">
        <v>0</v>
      </c>
      <c r="K7637" s="1408">
        <v>0</v>
      </c>
      <c r="L7637" s="295">
        <f>I7637+J7637+K7637</f>
        <v>0</v>
      </c>
      <c r="M7637" s="12" t="str">
        <f t="shared" si="1787"/>
        <v/>
      </c>
      <c r="N7637" s="13"/>
    </row>
    <row r="7638" spans="1:14" ht="31.5" hidden="1">
      <c r="A7638" s="10"/>
      <c r="B7638" s="299"/>
      <c r="C7638" s="293">
        <v>205</v>
      </c>
      <c r="D7638" s="294" t="s">
        <v>585</v>
      </c>
      <c r="E7638" s="295">
        <f>F7638+G7638+H7638</f>
        <v>0</v>
      </c>
      <c r="F7638" s="158">
        <v>0</v>
      </c>
      <c r="G7638" s="159">
        <v>0</v>
      </c>
      <c r="H7638" s="1408">
        <v>0</v>
      </c>
      <c r="I7638" s="158">
        <v>0</v>
      </c>
      <c r="J7638" s="159">
        <v>0</v>
      </c>
      <c r="K7638" s="1408">
        <v>0</v>
      </c>
      <c r="L7638" s="295">
        <f>I7638+J7638+K7638</f>
        <v>0</v>
      </c>
      <c r="M7638" s="12" t="str">
        <f t="shared" si="1787"/>
        <v/>
      </c>
      <c r="N7638" s="13"/>
    </row>
    <row r="7639" spans="1:14" hidden="1">
      <c r="A7639" s="10"/>
      <c r="B7639" s="299"/>
      <c r="C7639" s="293">
        <v>208</v>
      </c>
      <c r="D7639" s="300" t="s">
        <v>586</v>
      </c>
      <c r="E7639" s="295">
        <f>F7639+G7639+H7639</f>
        <v>0</v>
      </c>
      <c r="F7639" s="158">
        <v>0</v>
      </c>
      <c r="G7639" s="159">
        <v>0</v>
      </c>
      <c r="H7639" s="1408">
        <v>0</v>
      </c>
      <c r="I7639" s="158">
        <v>0</v>
      </c>
      <c r="J7639" s="159">
        <v>0</v>
      </c>
      <c r="K7639" s="1408">
        <v>0</v>
      </c>
      <c r="L7639" s="295">
        <f>I7639+J7639+K7639</f>
        <v>0</v>
      </c>
      <c r="M7639" s="12" t="str">
        <f t="shared" si="1787"/>
        <v/>
      </c>
      <c r="N7639" s="13"/>
    </row>
    <row r="7640" spans="1:14" hidden="1">
      <c r="A7640" s="10"/>
      <c r="B7640" s="291"/>
      <c r="C7640" s="285">
        <v>209</v>
      </c>
      <c r="D7640" s="301" t="s">
        <v>587</v>
      </c>
      <c r="E7640" s="287">
        <f>F7640+G7640+H7640</f>
        <v>0</v>
      </c>
      <c r="F7640" s="173">
        <v>0</v>
      </c>
      <c r="G7640" s="174">
        <v>0</v>
      </c>
      <c r="H7640" s="1409">
        <v>0</v>
      </c>
      <c r="I7640" s="173">
        <v>0</v>
      </c>
      <c r="J7640" s="174">
        <v>0</v>
      </c>
      <c r="K7640" s="1409">
        <v>0</v>
      </c>
      <c r="L7640" s="287">
        <f>I7640+J7640+K7640</f>
        <v>0</v>
      </c>
      <c r="M7640" s="12" t="str">
        <f t="shared" si="1787"/>
        <v/>
      </c>
      <c r="N7640" s="13"/>
    </row>
    <row r="7641" spans="1:14" hidden="1">
      <c r="A7641" s="10"/>
      <c r="B7641" s="272">
        <v>500</v>
      </c>
      <c r="C7641" s="1861" t="s">
        <v>188</v>
      </c>
      <c r="D7641" s="1862"/>
      <c r="E7641" s="273">
        <f t="shared" ref="E7641:L7641" si="1789">SUM(E7642:E7648)</f>
        <v>0</v>
      </c>
      <c r="F7641" s="274">
        <f t="shared" si="1789"/>
        <v>0</v>
      </c>
      <c r="G7641" s="275">
        <f t="shared" si="1789"/>
        <v>0</v>
      </c>
      <c r="H7641" s="276">
        <f>SUM(H7642:H7648)</f>
        <v>0</v>
      </c>
      <c r="I7641" s="274">
        <f t="shared" si="1789"/>
        <v>0</v>
      </c>
      <c r="J7641" s="275">
        <f t="shared" si="1789"/>
        <v>0</v>
      </c>
      <c r="K7641" s="276">
        <f t="shared" si="1789"/>
        <v>0</v>
      </c>
      <c r="L7641" s="273">
        <f t="shared" si="1789"/>
        <v>0</v>
      </c>
      <c r="M7641" s="12" t="str">
        <f t="shared" si="1787"/>
        <v/>
      </c>
      <c r="N7641" s="13"/>
    </row>
    <row r="7642" spans="1:14" ht="18" hidden="1" customHeight="1">
      <c r="A7642" s="10"/>
      <c r="B7642" s="291"/>
      <c r="C7642" s="302">
        <v>551</v>
      </c>
      <c r="D7642" s="303" t="s">
        <v>189</v>
      </c>
      <c r="E7642" s="281">
        <f t="shared" ref="E7642:E7649" si="1790">F7642+G7642+H7642</f>
        <v>0</v>
      </c>
      <c r="F7642" s="152">
        <v>0</v>
      </c>
      <c r="G7642" s="153">
        <v>0</v>
      </c>
      <c r="H7642" s="1406">
        <v>0</v>
      </c>
      <c r="I7642" s="152">
        <v>0</v>
      </c>
      <c r="J7642" s="153">
        <v>0</v>
      </c>
      <c r="K7642" s="1406">
        <v>0</v>
      </c>
      <c r="L7642" s="281">
        <f t="shared" ref="L7642:L7649" si="1791">I7642+J7642+K7642</f>
        <v>0</v>
      </c>
      <c r="M7642" s="12" t="str">
        <f t="shared" si="1787"/>
        <v/>
      </c>
      <c r="N7642" s="13"/>
    </row>
    <row r="7643" spans="1:14" hidden="1">
      <c r="A7643" s="10"/>
      <c r="B7643" s="291"/>
      <c r="C7643" s="304">
        <v>552</v>
      </c>
      <c r="D7643" s="305" t="s">
        <v>893</v>
      </c>
      <c r="E7643" s="295">
        <f t="shared" si="1790"/>
        <v>0</v>
      </c>
      <c r="F7643" s="158">
        <v>0</v>
      </c>
      <c r="G7643" s="159">
        <v>0</v>
      </c>
      <c r="H7643" s="1408">
        <v>0</v>
      </c>
      <c r="I7643" s="158">
        <v>0</v>
      </c>
      <c r="J7643" s="159">
        <v>0</v>
      </c>
      <c r="K7643" s="1408">
        <v>0</v>
      </c>
      <c r="L7643" s="295">
        <f t="shared" si="1791"/>
        <v>0</v>
      </c>
      <c r="M7643" s="12" t="str">
        <f t="shared" si="1787"/>
        <v/>
      </c>
      <c r="N7643" s="13"/>
    </row>
    <row r="7644" spans="1:14" hidden="1">
      <c r="A7644" s="10"/>
      <c r="B7644" s="306"/>
      <c r="C7644" s="304">
        <v>558</v>
      </c>
      <c r="D7644" s="307" t="s">
        <v>855</v>
      </c>
      <c r="E7644" s="295">
        <f>F7644+G7644+H7644</f>
        <v>0</v>
      </c>
      <c r="F7644" s="484">
        <v>0</v>
      </c>
      <c r="G7644" s="485">
        <v>0</v>
      </c>
      <c r="H7644" s="160">
        <v>0</v>
      </c>
      <c r="I7644" s="484">
        <v>0</v>
      </c>
      <c r="J7644" s="485">
        <v>0</v>
      </c>
      <c r="K7644" s="160">
        <v>0</v>
      </c>
      <c r="L7644" s="295">
        <f>I7644+J7644+K7644</f>
        <v>0</v>
      </c>
      <c r="M7644" s="12" t="str">
        <f t="shared" si="1787"/>
        <v/>
      </c>
      <c r="N7644" s="13"/>
    </row>
    <row r="7645" spans="1:14" hidden="1">
      <c r="A7645" s="10"/>
      <c r="B7645" s="306"/>
      <c r="C7645" s="304">
        <v>560</v>
      </c>
      <c r="D7645" s="307" t="s">
        <v>190</v>
      </c>
      <c r="E7645" s="295">
        <f t="shared" si="1790"/>
        <v>0</v>
      </c>
      <c r="F7645" s="158">
        <v>0</v>
      </c>
      <c r="G7645" s="159">
        <v>0</v>
      </c>
      <c r="H7645" s="1408">
        <v>0</v>
      </c>
      <c r="I7645" s="158">
        <v>0</v>
      </c>
      <c r="J7645" s="159">
        <v>0</v>
      </c>
      <c r="K7645" s="1408">
        <v>0</v>
      </c>
      <c r="L7645" s="295">
        <f t="shared" si="1791"/>
        <v>0</v>
      </c>
      <c r="M7645" s="12" t="str">
        <f t="shared" si="1787"/>
        <v/>
      </c>
      <c r="N7645" s="13"/>
    </row>
    <row r="7646" spans="1:14" hidden="1">
      <c r="A7646" s="10"/>
      <c r="B7646" s="306"/>
      <c r="C7646" s="304">
        <v>580</v>
      </c>
      <c r="D7646" s="305" t="s">
        <v>191</v>
      </c>
      <c r="E7646" s="295">
        <f t="shared" si="1790"/>
        <v>0</v>
      </c>
      <c r="F7646" s="158">
        <v>0</v>
      </c>
      <c r="G7646" s="159">
        <v>0</v>
      </c>
      <c r="H7646" s="1408">
        <v>0</v>
      </c>
      <c r="I7646" s="158">
        <v>0</v>
      </c>
      <c r="J7646" s="159">
        <v>0</v>
      </c>
      <c r="K7646" s="1408">
        <v>0</v>
      </c>
      <c r="L7646" s="295">
        <f t="shared" si="1791"/>
        <v>0</v>
      </c>
      <c r="M7646" s="12" t="str">
        <f t="shared" si="1787"/>
        <v/>
      </c>
      <c r="N7646" s="13"/>
    </row>
    <row r="7647" spans="1:14" hidden="1">
      <c r="A7647" s="10"/>
      <c r="B7647" s="291"/>
      <c r="C7647" s="304">
        <v>588</v>
      </c>
      <c r="D7647" s="305" t="s">
        <v>857</v>
      </c>
      <c r="E7647" s="295">
        <f>F7647+G7647+H7647</f>
        <v>0</v>
      </c>
      <c r="F7647" s="484">
        <v>0</v>
      </c>
      <c r="G7647" s="485">
        <v>0</v>
      </c>
      <c r="H7647" s="160">
        <v>0</v>
      </c>
      <c r="I7647" s="484">
        <v>0</v>
      </c>
      <c r="J7647" s="485">
        <v>0</v>
      </c>
      <c r="K7647" s="160">
        <v>0</v>
      </c>
      <c r="L7647" s="295">
        <f>I7647+J7647+K7647</f>
        <v>0</v>
      </c>
      <c r="M7647" s="12" t="str">
        <f t="shared" si="1787"/>
        <v/>
      </c>
      <c r="N7647" s="13"/>
    </row>
    <row r="7648" spans="1:14" ht="31.5" hidden="1">
      <c r="A7648" s="10"/>
      <c r="B7648" s="291"/>
      <c r="C7648" s="308">
        <v>590</v>
      </c>
      <c r="D7648" s="309" t="s">
        <v>192</v>
      </c>
      <c r="E7648" s="287">
        <f t="shared" si="1790"/>
        <v>0</v>
      </c>
      <c r="F7648" s="173"/>
      <c r="G7648" s="174"/>
      <c r="H7648" s="1409"/>
      <c r="I7648" s="173"/>
      <c r="J7648" s="174"/>
      <c r="K7648" s="1409"/>
      <c r="L7648" s="287">
        <f t="shared" si="1791"/>
        <v>0</v>
      </c>
      <c r="M7648" s="12" t="str">
        <f t="shared" si="1787"/>
        <v/>
      </c>
      <c r="N7648" s="13"/>
    </row>
    <row r="7649" spans="1:14" hidden="1">
      <c r="A7649" s="22">
        <v>5</v>
      </c>
      <c r="B7649" s="272">
        <v>800</v>
      </c>
      <c r="C7649" s="1863" t="s">
        <v>193</v>
      </c>
      <c r="D7649" s="1864"/>
      <c r="E7649" s="310">
        <f t="shared" si="1790"/>
        <v>0</v>
      </c>
      <c r="F7649" s="1410"/>
      <c r="G7649" s="1411"/>
      <c r="H7649" s="1412"/>
      <c r="I7649" s="1410"/>
      <c r="J7649" s="1411"/>
      <c r="K7649" s="1412"/>
      <c r="L7649" s="310">
        <f t="shared" si="1791"/>
        <v>0</v>
      </c>
      <c r="M7649" s="12" t="str">
        <f t="shared" si="1787"/>
        <v/>
      </c>
      <c r="N7649" s="13"/>
    </row>
    <row r="7650" spans="1:14" hidden="1">
      <c r="A7650" s="23">
        <v>10</v>
      </c>
      <c r="B7650" s="272">
        <v>1000</v>
      </c>
      <c r="C7650" s="1851" t="s">
        <v>194</v>
      </c>
      <c r="D7650" s="1852"/>
      <c r="E7650" s="310">
        <f t="shared" ref="E7650:L7650" si="1792">SUM(E7651:E7667)</f>
        <v>0</v>
      </c>
      <c r="F7650" s="274">
        <f t="shared" si="1792"/>
        <v>0</v>
      </c>
      <c r="G7650" s="275">
        <f t="shared" si="1792"/>
        <v>0</v>
      </c>
      <c r="H7650" s="276">
        <f>SUM(H7651:H7667)</f>
        <v>0</v>
      </c>
      <c r="I7650" s="274">
        <f t="shared" si="1792"/>
        <v>0</v>
      </c>
      <c r="J7650" s="275">
        <f t="shared" si="1792"/>
        <v>0</v>
      </c>
      <c r="K7650" s="276">
        <f t="shared" si="1792"/>
        <v>0</v>
      </c>
      <c r="L7650" s="310">
        <f t="shared" si="1792"/>
        <v>0</v>
      </c>
      <c r="M7650" s="12" t="str">
        <f t="shared" si="1787"/>
        <v/>
      </c>
      <c r="N7650" s="13"/>
    </row>
    <row r="7651" spans="1:14" hidden="1">
      <c r="A7651" s="23">
        <v>15</v>
      </c>
      <c r="B7651" s="292"/>
      <c r="C7651" s="279">
        <v>1011</v>
      </c>
      <c r="D7651" s="311" t="s">
        <v>195</v>
      </c>
      <c r="E7651" s="281">
        <f t="shared" ref="E7651:E7667" si="1793">F7651+G7651+H7651</f>
        <v>0</v>
      </c>
      <c r="F7651" s="152">
        <v>0</v>
      </c>
      <c r="G7651" s="153">
        <v>0</v>
      </c>
      <c r="H7651" s="1406">
        <v>0</v>
      </c>
      <c r="I7651" s="152">
        <v>0</v>
      </c>
      <c r="J7651" s="153">
        <v>0</v>
      </c>
      <c r="K7651" s="1406">
        <v>0</v>
      </c>
      <c r="L7651" s="281">
        <f t="shared" ref="L7651:L7667" si="1794">I7651+J7651+K7651</f>
        <v>0</v>
      </c>
      <c r="M7651" s="12" t="str">
        <f t="shared" si="1787"/>
        <v/>
      </c>
      <c r="N7651" s="13"/>
    </row>
    <row r="7652" spans="1:14" hidden="1">
      <c r="A7652" s="22">
        <v>35</v>
      </c>
      <c r="B7652" s="292"/>
      <c r="C7652" s="293">
        <v>1012</v>
      </c>
      <c r="D7652" s="294" t="s">
        <v>196</v>
      </c>
      <c r="E7652" s="295">
        <f t="shared" si="1793"/>
        <v>0</v>
      </c>
      <c r="F7652" s="158">
        <v>0</v>
      </c>
      <c r="G7652" s="159">
        <v>0</v>
      </c>
      <c r="H7652" s="1408">
        <v>0</v>
      </c>
      <c r="I7652" s="158">
        <v>0</v>
      </c>
      <c r="J7652" s="159">
        <v>0</v>
      </c>
      <c r="K7652" s="1408">
        <v>0</v>
      </c>
      <c r="L7652" s="295">
        <f t="shared" si="1794"/>
        <v>0</v>
      </c>
      <c r="M7652" s="12" t="str">
        <f t="shared" si="1787"/>
        <v/>
      </c>
      <c r="N7652" s="13"/>
    </row>
    <row r="7653" spans="1:14" hidden="1">
      <c r="A7653" s="23">
        <v>40</v>
      </c>
      <c r="B7653" s="292"/>
      <c r="C7653" s="293">
        <v>1013</v>
      </c>
      <c r="D7653" s="294" t="s">
        <v>197</v>
      </c>
      <c r="E7653" s="295">
        <f t="shared" si="1793"/>
        <v>0</v>
      </c>
      <c r="F7653" s="158">
        <v>0</v>
      </c>
      <c r="G7653" s="159">
        <v>0</v>
      </c>
      <c r="H7653" s="1408">
        <v>0</v>
      </c>
      <c r="I7653" s="158">
        <v>0</v>
      </c>
      <c r="J7653" s="159">
        <v>0</v>
      </c>
      <c r="K7653" s="1408">
        <v>0</v>
      </c>
      <c r="L7653" s="295">
        <f t="shared" si="1794"/>
        <v>0</v>
      </c>
      <c r="M7653" s="12" t="str">
        <f t="shared" si="1787"/>
        <v/>
      </c>
      <c r="N7653" s="13"/>
    </row>
    <row r="7654" spans="1:14" hidden="1">
      <c r="A7654" s="23">
        <v>45</v>
      </c>
      <c r="B7654" s="292"/>
      <c r="C7654" s="293">
        <v>1014</v>
      </c>
      <c r="D7654" s="294" t="s">
        <v>198</v>
      </c>
      <c r="E7654" s="295">
        <f t="shared" si="1793"/>
        <v>0</v>
      </c>
      <c r="F7654" s="158">
        <v>0</v>
      </c>
      <c r="G7654" s="159">
        <v>0</v>
      </c>
      <c r="H7654" s="1408">
        <v>0</v>
      </c>
      <c r="I7654" s="158">
        <v>0</v>
      </c>
      <c r="J7654" s="159">
        <v>0</v>
      </c>
      <c r="K7654" s="1408">
        <v>0</v>
      </c>
      <c r="L7654" s="295">
        <f t="shared" si="1794"/>
        <v>0</v>
      </c>
      <c r="M7654" s="12" t="str">
        <f t="shared" si="1787"/>
        <v/>
      </c>
      <c r="N7654" s="13"/>
    </row>
    <row r="7655" spans="1:14" hidden="1">
      <c r="A7655" s="23">
        <v>50</v>
      </c>
      <c r="B7655" s="292"/>
      <c r="C7655" s="293">
        <v>1015</v>
      </c>
      <c r="D7655" s="294" t="s">
        <v>199</v>
      </c>
      <c r="E7655" s="295">
        <f t="shared" si="1793"/>
        <v>0</v>
      </c>
      <c r="F7655" s="158">
        <v>0</v>
      </c>
      <c r="G7655" s="159">
        <v>0</v>
      </c>
      <c r="H7655" s="1408">
        <v>0</v>
      </c>
      <c r="I7655" s="158">
        <v>0</v>
      </c>
      <c r="J7655" s="159">
        <v>0</v>
      </c>
      <c r="K7655" s="1408">
        <v>0</v>
      </c>
      <c r="L7655" s="295">
        <f t="shared" si="1794"/>
        <v>0</v>
      </c>
      <c r="M7655" s="12" t="str">
        <f t="shared" si="1787"/>
        <v/>
      </c>
      <c r="N7655" s="13"/>
    </row>
    <row r="7656" spans="1:14" hidden="1">
      <c r="A7656" s="23">
        <v>55</v>
      </c>
      <c r="B7656" s="292"/>
      <c r="C7656" s="312">
        <v>1016</v>
      </c>
      <c r="D7656" s="313" t="s">
        <v>200</v>
      </c>
      <c r="E7656" s="314">
        <f t="shared" si="1793"/>
        <v>0</v>
      </c>
      <c r="F7656" s="164">
        <v>0</v>
      </c>
      <c r="G7656" s="165">
        <v>0</v>
      </c>
      <c r="H7656" s="1407">
        <v>0</v>
      </c>
      <c r="I7656" s="164">
        <v>0</v>
      </c>
      <c r="J7656" s="165">
        <v>0</v>
      </c>
      <c r="K7656" s="1407">
        <v>0</v>
      </c>
      <c r="L7656" s="314">
        <f t="shared" si="1794"/>
        <v>0</v>
      </c>
      <c r="M7656" s="12" t="str">
        <f t="shared" si="1787"/>
        <v/>
      </c>
      <c r="N7656" s="13"/>
    </row>
    <row r="7657" spans="1:14" hidden="1">
      <c r="A7657" s="23">
        <v>60</v>
      </c>
      <c r="B7657" s="278"/>
      <c r="C7657" s="318">
        <v>1020</v>
      </c>
      <c r="D7657" s="319" t="s">
        <v>201</v>
      </c>
      <c r="E7657" s="320">
        <f t="shared" si="1793"/>
        <v>0</v>
      </c>
      <c r="F7657" s="450">
        <v>0</v>
      </c>
      <c r="G7657" s="451">
        <v>0</v>
      </c>
      <c r="H7657" s="1416">
        <v>0</v>
      </c>
      <c r="I7657" s="450">
        <v>0</v>
      </c>
      <c r="J7657" s="451">
        <v>0</v>
      </c>
      <c r="K7657" s="1416">
        <v>0</v>
      </c>
      <c r="L7657" s="320">
        <f t="shared" si="1794"/>
        <v>0</v>
      </c>
      <c r="M7657" s="12" t="str">
        <f t="shared" si="1787"/>
        <v/>
      </c>
      <c r="N7657" s="13"/>
    </row>
    <row r="7658" spans="1:14" hidden="1">
      <c r="A7658" s="22">
        <v>65</v>
      </c>
      <c r="B7658" s="292"/>
      <c r="C7658" s="324">
        <v>1030</v>
      </c>
      <c r="D7658" s="325" t="s">
        <v>202</v>
      </c>
      <c r="E7658" s="326">
        <f t="shared" si="1793"/>
        <v>0</v>
      </c>
      <c r="F7658" s="445">
        <v>0</v>
      </c>
      <c r="G7658" s="446">
        <v>0</v>
      </c>
      <c r="H7658" s="1413">
        <v>0</v>
      </c>
      <c r="I7658" s="445">
        <v>0</v>
      </c>
      <c r="J7658" s="446">
        <v>0</v>
      </c>
      <c r="K7658" s="1413">
        <v>0</v>
      </c>
      <c r="L7658" s="326">
        <f t="shared" si="1794"/>
        <v>0</v>
      </c>
      <c r="M7658" s="12" t="str">
        <f t="shared" si="1787"/>
        <v/>
      </c>
      <c r="N7658" s="13"/>
    </row>
    <row r="7659" spans="1:14" hidden="1">
      <c r="A7659" s="23">
        <v>70</v>
      </c>
      <c r="B7659" s="292"/>
      <c r="C7659" s="318">
        <v>1051</v>
      </c>
      <c r="D7659" s="331" t="s">
        <v>203</v>
      </c>
      <c r="E7659" s="320">
        <f t="shared" si="1793"/>
        <v>0</v>
      </c>
      <c r="F7659" s="450">
        <v>0</v>
      </c>
      <c r="G7659" s="451">
        <v>0</v>
      </c>
      <c r="H7659" s="1416">
        <v>0</v>
      </c>
      <c r="I7659" s="450">
        <v>0</v>
      </c>
      <c r="J7659" s="451">
        <v>0</v>
      </c>
      <c r="K7659" s="1416">
        <v>0</v>
      </c>
      <c r="L7659" s="320">
        <f t="shared" si="1794"/>
        <v>0</v>
      </c>
      <c r="M7659" s="12" t="str">
        <f t="shared" si="1787"/>
        <v/>
      </c>
      <c r="N7659" s="13"/>
    </row>
    <row r="7660" spans="1:14" hidden="1">
      <c r="A7660" s="23">
        <v>75</v>
      </c>
      <c r="B7660" s="292"/>
      <c r="C7660" s="293">
        <v>1052</v>
      </c>
      <c r="D7660" s="294" t="s">
        <v>204</v>
      </c>
      <c r="E7660" s="295">
        <f t="shared" si="1793"/>
        <v>0</v>
      </c>
      <c r="F7660" s="158">
        <v>0</v>
      </c>
      <c r="G7660" s="159">
        <v>0</v>
      </c>
      <c r="H7660" s="1408"/>
      <c r="I7660" s="158">
        <v>0</v>
      </c>
      <c r="J7660" s="159">
        <v>0</v>
      </c>
      <c r="K7660" s="1408"/>
      <c r="L7660" s="295">
        <f t="shared" si="1794"/>
        <v>0</v>
      </c>
      <c r="M7660" s="12" t="str">
        <f t="shared" si="1787"/>
        <v/>
      </c>
      <c r="N7660" s="13"/>
    </row>
    <row r="7661" spans="1:14" hidden="1">
      <c r="A7661" s="23">
        <v>80</v>
      </c>
      <c r="B7661" s="292"/>
      <c r="C7661" s="324">
        <v>1053</v>
      </c>
      <c r="D7661" s="325" t="s">
        <v>858</v>
      </c>
      <c r="E7661" s="326">
        <f t="shared" si="1793"/>
        <v>0</v>
      </c>
      <c r="F7661" s="445"/>
      <c r="G7661" s="446"/>
      <c r="H7661" s="1413"/>
      <c r="I7661" s="445"/>
      <c r="J7661" s="446"/>
      <c r="K7661" s="1413"/>
      <c r="L7661" s="326">
        <f t="shared" si="1794"/>
        <v>0</v>
      </c>
      <c r="M7661" s="12" t="str">
        <f t="shared" si="1787"/>
        <v/>
      </c>
      <c r="N7661" s="13"/>
    </row>
    <row r="7662" spans="1:14" hidden="1">
      <c r="A7662" s="23">
        <v>80</v>
      </c>
      <c r="B7662" s="292"/>
      <c r="C7662" s="318">
        <v>1062</v>
      </c>
      <c r="D7662" s="319" t="s">
        <v>205</v>
      </c>
      <c r="E7662" s="320">
        <f t="shared" si="1793"/>
        <v>0</v>
      </c>
      <c r="F7662" s="450">
        <v>0</v>
      </c>
      <c r="G7662" s="451">
        <v>0</v>
      </c>
      <c r="H7662" s="1416">
        <v>0</v>
      </c>
      <c r="I7662" s="450">
        <v>0</v>
      </c>
      <c r="J7662" s="451">
        <v>0</v>
      </c>
      <c r="K7662" s="1416">
        <v>0</v>
      </c>
      <c r="L7662" s="320">
        <f t="shared" si="1794"/>
        <v>0</v>
      </c>
      <c r="M7662" s="12" t="str">
        <f t="shared" si="1787"/>
        <v/>
      </c>
      <c r="N7662" s="13"/>
    </row>
    <row r="7663" spans="1:14" hidden="1">
      <c r="A7663" s="23">
        <v>85</v>
      </c>
      <c r="B7663" s="292"/>
      <c r="C7663" s="324">
        <v>1063</v>
      </c>
      <c r="D7663" s="332" t="s">
        <v>786</v>
      </c>
      <c r="E7663" s="326">
        <f t="shared" si="1793"/>
        <v>0</v>
      </c>
      <c r="F7663" s="445">
        <v>0</v>
      </c>
      <c r="G7663" s="446">
        <v>0</v>
      </c>
      <c r="H7663" s="1413">
        <v>0</v>
      </c>
      <c r="I7663" s="445">
        <v>0</v>
      </c>
      <c r="J7663" s="446">
        <v>0</v>
      </c>
      <c r="K7663" s="1413">
        <v>0</v>
      </c>
      <c r="L7663" s="326">
        <f t="shared" si="1794"/>
        <v>0</v>
      </c>
      <c r="M7663" s="12" t="str">
        <f t="shared" si="1787"/>
        <v/>
      </c>
      <c r="N7663" s="13"/>
    </row>
    <row r="7664" spans="1:14" hidden="1">
      <c r="A7664" s="23">
        <v>90</v>
      </c>
      <c r="B7664" s="292"/>
      <c r="C7664" s="333">
        <v>1069</v>
      </c>
      <c r="D7664" s="334" t="s">
        <v>206</v>
      </c>
      <c r="E7664" s="335">
        <f t="shared" si="1793"/>
        <v>0</v>
      </c>
      <c r="F7664" s="589">
        <v>0</v>
      </c>
      <c r="G7664" s="590">
        <v>0</v>
      </c>
      <c r="H7664" s="1415">
        <v>0</v>
      </c>
      <c r="I7664" s="589">
        <v>0</v>
      </c>
      <c r="J7664" s="590">
        <v>0</v>
      </c>
      <c r="K7664" s="1415">
        <v>0</v>
      </c>
      <c r="L7664" s="335">
        <f t="shared" si="1794"/>
        <v>0</v>
      </c>
      <c r="M7664" s="12" t="str">
        <f t="shared" si="1787"/>
        <v/>
      </c>
      <c r="N7664" s="13"/>
    </row>
    <row r="7665" spans="1:14" hidden="1">
      <c r="A7665" s="23">
        <v>90</v>
      </c>
      <c r="B7665" s="278"/>
      <c r="C7665" s="318">
        <v>1091</v>
      </c>
      <c r="D7665" s="331" t="s">
        <v>894</v>
      </c>
      <c r="E7665" s="320">
        <f t="shared" si="1793"/>
        <v>0</v>
      </c>
      <c r="F7665" s="450">
        <v>0</v>
      </c>
      <c r="G7665" s="451">
        <v>0</v>
      </c>
      <c r="H7665" s="1416">
        <v>0</v>
      </c>
      <c r="I7665" s="450">
        <v>0</v>
      </c>
      <c r="J7665" s="451">
        <v>0</v>
      </c>
      <c r="K7665" s="1416">
        <v>0</v>
      </c>
      <c r="L7665" s="320">
        <f t="shared" si="1794"/>
        <v>0</v>
      </c>
      <c r="M7665" s="12" t="str">
        <f t="shared" si="1787"/>
        <v/>
      </c>
      <c r="N7665" s="13"/>
    </row>
    <row r="7666" spans="1:14" hidden="1">
      <c r="A7666" s="22">
        <v>115</v>
      </c>
      <c r="B7666" s="292"/>
      <c r="C7666" s="293">
        <v>1092</v>
      </c>
      <c r="D7666" s="294" t="s">
        <v>298</v>
      </c>
      <c r="E7666" s="295">
        <f t="shared" si="1793"/>
        <v>0</v>
      </c>
      <c r="F7666" s="158">
        <v>0</v>
      </c>
      <c r="G7666" s="159">
        <v>0</v>
      </c>
      <c r="H7666" s="1408">
        <v>0</v>
      </c>
      <c r="I7666" s="158">
        <v>0</v>
      </c>
      <c r="J7666" s="159">
        <v>0</v>
      </c>
      <c r="K7666" s="1408">
        <v>0</v>
      </c>
      <c r="L7666" s="295">
        <f t="shared" si="1794"/>
        <v>0</v>
      </c>
      <c r="M7666" s="12" t="str">
        <f t="shared" si="1787"/>
        <v/>
      </c>
      <c r="N7666" s="13"/>
    </row>
    <row r="7667" spans="1:14" hidden="1">
      <c r="A7667" s="22">
        <v>125</v>
      </c>
      <c r="B7667" s="292"/>
      <c r="C7667" s="285">
        <v>1098</v>
      </c>
      <c r="D7667" s="339" t="s">
        <v>207</v>
      </c>
      <c r="E7667" s="287">
        <f t="shared" si="1793"/>
        <v>0</v>
      </c>
      <c r="F7667" s="173">
        <v>0</v>
      </c>
      <c r="G7667" s="174">
        <v>0</v>
      </c>
      <c r="H7667" s="1409">
        <v>0</v>
      </c>
      <c r="I7667" s="173">
        <v>0</v>
      </c>
      <c r="J7667" s="174">
        <v>0</v>
      </c>
      <c r="K7667" s="1409">
        <v>0</v>
      </c>
      <c r="L7667" s="287">
        <f t="shared" si="1794"/>
        <v>0</v>
      </c>
      <c r="M7667" s="12" t="str">
        <f t="shared" si="1787"/>
        <v/>
      </c>
      <c r="N7667" s="13"/>
    </row>
    <row r="7668" spans="1:14" hidden="1">
      <c r="A7668" s="23">
        <v>130</v>
      </c>
      <c r="B7668" s="272">
        <v>1900</v>
      </c>
      <c r="C7668" s="1845" t="s">
        <v>265</v>
      </c>
      <c r="D7668" s="1846"/>
      <c r="E7668" s="310">
        <f t="shared" ref="E7668:L7668" si="1795">SUM(E7669:E7671)</f>
        <v>0</v>
      </c>
      <c r="F7668" s="274">
        <f t="shared" si="1795"/>
        <v>0</v>
      </c>
      <c r="G7668" s="275">
        <f t="shared" si="1795"/>
        <v>0</v>
      </c>
      <c r="H7668" s="276">
        <f>SUM(H7669:H7671)</f>
        <v>0</v>
      </c>
      <c r="I7668" s="274">
        <f t="shared" si="1795"/>
        <v>0</v>
      </c>
      <c r="J7668" s="275">
        <f t="shared" si="1795"/>
        <v>0</v>
      </c>
      <c r="K7668" s="276">
        <f t="shared" si="1795"/>
        <v>0</v>
      </c>
      <c r="L7668" s="310">
        <f t="shared" si="1795"/>
        <v>0</v>
      </c>
      <c r="M7668" s="12" t="str">
        <f t="shared" si="1787"/>
        <v/>
      </c>
      <c r="N7668" s="13"/>
    </row>
    <row r="7669" spans="1:14" hidden="1">
      <c r="A7669" s="23">
        <v>135</v>
      </c>
      <c r="B7669" s="292"/>
      <c r="C7669" s="279">
        <v>1901</v>
      </c>
      <c r="D7669" s="340" t="s">
        <v>895</v>
      </c>
      <c r="E7669" s="281">
        <f>F7669+G7669+H7669</f>
        <v>0</v>
      </c>
      <c r="F7669" s="152">
        <v>0</v>
      </c>
      <c r="G7669" s="153">
        <v>0</v>
      </c>
      <c r="H7669" s="1406">
        <v>0</v>
      </c>
      <c r="I7669" s="152">
        <v>0</v>
      </c>
      <c r="J7669" s="153">
        <v>0</v>
      </c>
      <c r="K7669" s="1406">
        <v>0</v>
      </c>
      <c r="L7669" s="281">
        <f>I7669+J7669+K7669</f>
        <v>0</v>
      </c>
      <c r="M7669" s="12" t="str">
        <f t="shared" si="1787"/>
        <v/>
      </c>
      <c r="N7669" s="13"/>
    </row>
    <row r="7670" spans="1:14" hidden="1">
      <c r="A7670" s="23">
        <v>140</v>
      </c>
      <c r="B7670" s="341"/>
      <c r="C7670" s="293">
        <v>1981</v>
      </c>
      <c r="D7670" s="342" t="s">
        <v>896</v>
      </c>
      <c r="E7670" s="295">
        <f>F7670+G7670+H7670</f>
        <v>0</v>
      </c>
      <c r="F7670" s="158">
        <v>0</v>
      </c>
      <c r="G7670" s="159">
        <v>0</v>
      </c>
      <c r="H7670" s="1408">
        <v>0</v>
      </c>
      <c r="I7670" s="158">
        <v>0</v>
      </c>
      <c r="J7670" s="159">
        <v>0</v>
      </c>
      <c r="K7670" s="1408">
        <v>0</v>
      </c>
      <c r="L7670" s="295">
        <f>I7670+J7670+K7670</f>
        <v>0</v>
      </c>
      <c r="M7670" s="12" t="str">
        <f t="shared" si="1787"/>
        <v/>
      </c>
      <c r="N7670" s="13"/>
    </row>
    <row r="7671" spans="1:14" hidden="1">
      <c r="A7671" s="23">
        <v>145</v>
      </c>
      <c r="B7671" s="292"/>
      <c r="C7671" s="285">
        <v>1991</v>
      </c>
      <c r="D7671" s="343" t="s">
        <v>897</v>
      </c>
      <c r="E7671" s="287">
        <f>F7671+G7671+H7671</f>
        <v>0</v>
      </c>
      <c r="F7671" s="173"/>
      <c r="G7671" s="174">
        <v>0</v>
      </c>
      <c r="H7671" s="1409">
        <v>0</v>
      </c>
      <c r="I7671" s="173"/>
      <c r="J7671" s="174">
        <v>0</v>
      </c>
      <c r="K7671" s="1409">
        <v>0</v>
      </c>
      <c r="L7671" s="287">
        <f>I7671+J7671+K7671</f>
        <v>0</v>
      </c>
      <c r="M7671" s="12" t="str">
        <f t="shared" si="1787"/>
        <v/>
      </c>
      <c r="N7671" s="13"/>
    </row>
    <row r="7672" spans="1:14" hidden="1">
      <c r="A7672" s="23">
        <v>150</v>
      </c>
      <c r="B7672" s="272">
        <v>2100</v>
      </c>
      <c r="C7672" s="1845" t="s">
        <v>707</v>
      </c>
      <c r="D7672" s="1846"/>
      <c r="E7672" s="310">
        <f t="shared" ref="E7672:L7672" si="1796">SUM(E7673:E7677)</f>
        <v>0</v>
      </c>
      <c r="F7672" s="274">
        <f t="shared" si="1796"/>
        <v>0</v>
      </c>
      <c r="G7672" s="275">
        <f t="shared" si="1796"/>
        <v>0</v>
      </c>
      <c r="H7672" s="276">
        <f>SUM(H7673:H7677)</f>
        <v>0</v>
      </c>
      <c r="I7672" s="274">
        <f t="shared" si="1796"/>
        <v>0</v>
      </c>
      <c r="J7672" s="275">
        <f t="shared" si="1796"/>
        <v>0</v>
      </c>
      <c r="K7672" s="276">
        <f t="shared" si="1796"/>
        <v>0</v>
      </c>
      <c r="L7672" s="310">
        <f t="shared" si="1796"/>
        <v>0</v>
      </c>
      <c r="M7672" s="12" t="str">
        <f t="shared" si="1787"/>
        <v/>
      </c>
      <c r="N7672" s="13"/>
    </row>
    <row r="7673" spans="1:14" hidden="1">
      <c r="A7673" s="23">
        <v>155</v>
      </c>
      <c r="B7673" s="292"/>
      <c r="C7673" s="279">
        <v>2110</v>
      </c>
      <c r="D7673" s="344" t="s">
        <v>208</v>
      </c>
      <c r="E7673" s="281">
        <f>F7673+G7673+H7673</f>
        <v>0</v>
      </c>
      <c r="F7673" s="152">
        <v>0</v>
      </c>
      <c r="G7673" s="153">
        <v>0</v>
      </c>
      <c r="H7673" s="1406">
        <v>0</v>
      </c>
      <c r="I7673" s="152">
        <v>0</v>
      </c>
      <c r="J7673" s="153">
        <v>0</v>
      </c>
      <c r="K7673" s="1406">
        <v>0</v>
      </c>
      <c r="L7673" s="281">
        <f>I7673+J7673+K7673</f>
        <v>0</v>
      </c>
      <c r="M7673" s="12" t="str">
        <f t="shared" si="1787"/>
        <v/>
      </c>
      <c r="N7673" s="13"/>
    </row>
    <row r="7674" spans="1:14" hidden="1">
      <c r="A7674" s="23">
        <v>160</v>
      </c>
      <c r="B7674" s="341"/>
      <c r="C7674" s="293">
        <v>2120</v>
      </c>
      <c r="D7674" s="300" t="s">
        <v>209</v>
      </c>
      <c r="E7674" s="295">
        <f>F7674+G7674+H7674</f>
        <v>0</v>
      </c>
      <c r="F7674" s="158">
        <v>0</v>
      </c>
      <c r="G7674" s="159">
        <v>0</v>
      </c>
      <c r="H7674" s="1408">
        <v>0</v>
      </c>
      <c r="I7674" s="158">
        <v>0</v>
      </c>
      <c r="J7674" s="159">
        <v>0</v>
      </c>
      <c r="K7674" s="1408">
        <v>0</v>
      </c>
      <c r="L7674" s="295">
        <f>I7674+J7674+K7674</f>
        <v>0</v>
      </c>
      <c r="M7674" s="12" t="str">
        <f t="shared" si="1787"/>
        <v/>
      </c>
      <c r="N7674" s="13"/>
    </row>
    <row r="7675" spans="1:14" hidden="1">
      <c r="A7675" s="23">
        <v>165</v>
      </c>
      <c r="B7675" s="341"/>
      <c r="C7675" s="293">
        <v>2125</v>
      </c>
      <c r="D7675" s="300" t="s">
        <v>210</v>
      </c>
      <c r="E7675" s="295">
        <f>F7675+G7675+H7675</f>
        <v>0</v>
      </c>
      <c r="F7675" s="484">
        <v>0</v>
      </c>
      <c r="G7675" s="485">
        <v>0</v>
      </c>
      <c r="H7675" s="160">
        <v>0</v>
      </c>
      <c r="I7675" s="484">
        <v>0</v>
      </c>
      <c r="J7675" s="485">
        <v>0</v>
      </c>
      <c r="K7675" s="160">
        <v>0</v>
      </c>
      <c r="L7675" s="295">
        <f>I7675+J7675+K7675</f>
        <v>0</v>
      </c>
      <c r="M7675" s="12" t="str">
        <f t="shared" si="1787"/>
        <v/>
      </c>
      <c r="N7675" s="13"/>
    </row>
    <row r="7676" spans="1:14" hidden="1">
      <c r="A7676" s="23">
        <v>175</v>
      </c>
      <c r="B7676" s="291"/>
      <c r="C7676" s="293">
        <v>2140</v>
      </c>
      <c r="D7676" s="300" t="s">
        <v>211</v>
      </c>
      <c r="E7676" s="295">
        <f>F7676+G7676+H7676</f>
        <v>0</v>
      </c>
      <c r="F7676" s="484">
        <v>0</v>
      </c>
      <c r="G7676" s="485">
        <v>0</v>
      </c>
      <c r="H7676" s="160">
        <v>0</v>
      </c>
      <c r="I7676" s="484">
        <v>0</v>
      </c>
      <c r="J7676" s="485">
        <v>0</v>
      </c>
      <c r="K7676" s="160">
        <v>0</v>
      </c>
      <c r="L7676" s="295">
        <f>I7676+J7676+K7676</f>
        <v>0</v>
      </c>
      <c r="M7676" s="12" t="str">
        <f t="shared" si="1787"/>
        <v/>
      </c>
      <c r="N7676" s="13"/>
    </row>
    <row r="7677" spans="1:14" hidden="1">
      <c r="A7677" s="23">
        <v>180</v>
      </c>
      <c r="B7677" s="292"/>
      <c r="C7677" s="285">
        <v>2190</v>
      </c>
      <c r="D7677" s="345" t="s">
        <v>212</v>
      </c>
      <c r="E7677" s="287">
        <f>F7677+G7677+H7677</f>
        <v>0</v>
      </c>
      <c r="F7677" s="173">
        <v>0</v>
      </c>
      <c r="G7677" s="174">
        <v>0</v>
      </c>
      <c r="H7677" s="1409">
        <v>0</v>
      </c>
      <c r="I7677" s="173">
        <v>0</v>
      </c>
      <c r="J7677" s="174">
        <v>0</v>
      </c>
      <c r="K7677" s="1409">
        <v>0</v>
      </c>
      <c r="L7677" s="287">
        <f>I7677+J7677+K7677</f>
        <v>0</v>
      </c>
      <c r="M7677" s="12" t="str">
        <f t="shared" si="1787"/>
        <v/>
      </c>
      <c r="N7677" s="13"/>
    </row>
    <row r="7678" spans="1:14" hidden="1">
      <c r="A7678" s="23">
        <v>185</v>
      </c>
      <c r="B7678" s="272">
        <v>2200</v>
      </c>
      <c r="C7678" s="1845" t="s">
        <v>213</v>
      </c>
      <c r="D7678" s="1846"/>
      <c r="E7678" s="310">
        <f t="shared" ref="E7678:L7678" si="1797">SUM(E7679:E7680)</f>
        <v>0</v>
      </c>
      <c r="F7678" s="274">
        <f t="shared" si="1797"/>
        <v>0</v>
      </c>
      <c r="G7678" s="275">
        <f t="shared" si="1797"/>
        <v>0</v>
      </c>
      <c r="H7678" s="276">
        <f>SUM(H7679:H7680)</f>
        <v>0</v>
      </c>
      <c r="I7678" s="274">
        <f t="shared" si="1797"/>
        <v>0</v>
      </c>
      <c r="J7678" s="275">
        <f t="shared" si="1797"/>
        <v>0</v>
      </c>
      <c r="K7678" s="276">
        <f t="shared" si="1797"/>
        <v>0</v>
      </c>
      <c r="L7678" s="310">
        <f t="shared" si="1797"/>
        <v>0</v>
      </c>
      <c r="M7678" s="12" t="str">
        <f t="shared" si="1787"/>
        <v/>
      </c>
      <c r="N7678" s="13"/>
    </row>
    <row r="7679" spans="1:14" hidden="1">
      <c r="A7679" s="23">
        <v>190</v>
      </c>
      <c r="B7679" s="292"/>
      <c r="C7679" s="279">
        <v>2221</v>
      </c>
      <c r="D7679" s="280" t="s">
        <v>299</v>
      </c>
      <c r="E7679" s="281">
        <f>F7679+G7679+H7679</f>
        <v>0</v>
      </c>
      <c r="F7679" s="152">
        <v>0</v>
      </c>
      <c r="G7679" s="153">
        <v>0</v>
      </c>
      <c r="H7679" s="1406">
        <v>0</v>
      </c>
      <c r="I7679" s="152">
        <v>0</v>
      </c>
      <c r="J7679" s="153">
        <v>0</v>
      </c>
      <c r="K7679" s="1406">
        <v>0</v>
      </c>
      <c r="L7679" s="281">
        <f>I7679+J7679+K7679</f>
        <v>0</v>
      </c>
      <c r="M7679" s="12" t="str">
        <f t="shared" si="1787"/>
        <v/>
      </c>
      <c r="N7679" s="13"/>
    </row>
    <row r="7680" spans="1:14" hidden="1">
      <c r="A7680" s="23">
        <v>200</v>
      </c>
      <c r="B7680" s="292"/>
      <c r="C7680" s="285">
        <v>2224</v>
      </c>
      <c r="D7680" s="286" t="s">
        <v>214</v>
      </c>
      <c r="E7680" s="287">
        <f>F7680+G7680+H7680</f>
        <v>0</v>
      </c>
      <c r="F7680" s="173">
        <v>0</v>
      </c>
      <c r="G7680" s="174">
        <v>0</v>
      </c>
      <c r="H7680" s="1409">
        <v>0</v>
      </c>
      <c r="I7680" s="173">
        <v>0</v>
      </c>
      <c r="J7680" s="174">
        <v>0</v>
      </c>
      <c r="K7680" s="1409">
        <v>0</v>
      </c>
      <c r="L7680" s="287">
        <f>I7680+J7680+K7680</f>
        <v>0</v>
      </c>
      <c r="M7680" s="12" t="str">
        <f t="shared" si="1787"/>
        <v/>
      </c>
      <c r="N7680" s="13"/>
    </row>
    <row r="7681" spans="1:14" hidden="1">
      <c r="A7681" s="23">
        <v>200</v>
      </c>
      <c r="B7681" s="272">
        <v>2500</v>
      </c>
      <c r="C7681" s="1845" t="s">
        <v>215</v>
      </c>
      <c r="D7681" s="1846"/>
      <c r="E7681" s="310">
        <f>F7681+G7681+H7681</f>
        <v>0</v>
      </c>
      <c r="F7681" s="1410"/>
      <c r="G7681" s="1411"/>
      <c r="H7681" s="1412"/>
      <c r="I7681" s="1410"/>
      <c r="J7681" s="1411"/>
      <c r="K7681" s="1412"/>
      <c r="L7681" s="310">
        <f>I7681+J7681+K7681</f>
        <v>0</v>
      </c>
      <c r="M7681" s="12" t="str">
        <f t="shared" si="1787"/>
        <v/>
      </c>
      <c r="N7681" s="13"/>
    </row>
    <row r="7682" spans="1:14" hidden="1">
      <c r="A7682" s="23">
        <v>205</v>
      </c>
      <c r="B7682" s="272">
        <v>2600</v>
      </c>
      <c r="C7682" s="1849" t="s">
        <v>216</v>
      </c>
      <c r="D7682" s="1850"/>
      <c r="E7682" s="310">
        <f>F7682+G7682+H7682</f>
        <v>0</v>
      </c>
      <c r="F7682" s="1410"/>
      <c r="G7682" s="1411"/>
      <c r="H7682" s="1412"/>
      <c r="I7682" s="1410"/>
      <c r="J7682" s="1411"/>
      <c r="K7682" s="1412"/>
      <c r="L7682" s="310">
        <f>I7682+J7682+K7682</f>
        <v>0</v>
      </c>
      <c r="M7682" s="12" t="str">
        <f t="shared" si="1787"/>
        <v/>
      </c>
      <c r="N7682" s="13"/>
    </row>
    <row r="7683" spans="1:14" hidden="1">
      <c r="A7683" s="23">
        <v>210</v>
      </c>
      <c r="B7683" s="272">
        <v>2700</v>
      </c>
      <c r="C7683" s="1849" t="s">
        <v>217</v>
      </c>
      <c r="D7683" s="1850"/>
      <c r="E7683" s="310">
        <f>F7683+G7683+H7683</f>
        <v>0</v>
      </c>
      <c r="F7683" s="1410"/>
      <c r="G7683" s="1411"/>
      <c r="H7683" s="1412"/>
      <c r="I7683" s="1410"/>
      <c r="J7683" s="1411"/>
      <c r="K7683" s="1412"/>
      <c r="L7683" s="310">
        <f>I7683+J7683+K7683</f>
        <v>0</v>
      </c>
      <c r="M7683" s="12" t="str">
        <f t="shared" si="1787"/>
        <v/>
      </c>
      <c r="N7683" s="13"/>
    </row>
    <row r="7684" spans="1:14" ht="36" hidden="1" customHeight="1">
      <c r="A7684" s="23">
        <v>215</v>
      </c>
      <c r="B7684" s="272">
        <v>2800</v>
      </c>
      <c r="C7684" s="1849" t="s">
        <v>1643</v>
      </c>
      <c r="D7684" s="1850"/>
      <c r="E7684" s="310">
        <f t="shared" ref="E7684:L7684" si="1798">SUM(E7685:E7687)</f>
        <v>0</v>
      </c>
      <c r="F7684" s="274">
        <f t="shared" si="1798"/>
        <v>0</v>
      </c>
      <c r="G7684" s="275">
        <f t="shared" si="1798"/>
        <v>0</v>
      </c>
      <c r="H7684" s="276">
        <f>SUM(H7685:H7687)</f>
        <v>0</v>
      </c>
      <c r="I7684" s="274">
        <f t="shared" si="1798"/>
        <v>0</v>
      </c>
      <c r="J7684" s="275">
        <f t="shared" si="1798"/>
        <v>0</v>
      </c>
      <c r="K7684" s="276">
        <f t="shared" si="1798"/>
        <v>0</v>
      </c>
      <c r="L7684" s="310">
        <f t="shared" si="1798"/>
        <v>0</v>
      </c>
      <c r="M7684" s="12" t="str">
        <f t="shared" si="1787"/>
        <v/>
      </c>
      <c r="N7684" s="13"/>
    </row>
    <row r="7685" spans="1:14" hidden="1">
      <c r="A7685" s="22">
        <v>220</v>
      </c>
      <c r="B7685" s="292"/>
      <c r="C7685" s="279">
        <v>2810</v>
      </c>
      <c r="D7685" s="340" t="s">
        <v>2078</v>
      </c>
      <c r="E7685" s="281">
        <f>F7685+G7685+H7685</f>
        <v>0</v>
      </c>
      <c r="F7685" s="152"/>
      <c r="G7685" s="153"/>
      <c r="H7685" s="1406"/>
      <c r="I7685" s="152"/>
      <c r="J7685" s="153"/>
      <c r="K7685" s="1406"/>
      <c r="L7685" s="281">
        <f>I7685+J7685+K7685</f>
        <v>0</v>
      </c>
      <c r="M7685" s="12" t="str">
        <f t="shared" si="1787"/>
        <v/>
      </c>
      <c r="N7685" s="13"/>
    </row>
    <row r="7686" spans="1:14" hidden="1">
      <c r="A7686" s="23">
        <v>225</v>
      </c>
      <c r="B7686" s="341"/>
      <c r="C7686" s="293">
        <v>2820</v>
      </c>
      <c r="D7686" s="342" t="s">
        <v>2079</v>
      </c>
      <c r="E7686" s="295">
        <f>F7686+G7686+H7686</f>
        <v>0</v>
      </c>
      <c r="F7686" s="158"/>
      <c r="G7686" s="159"/>
      <c r="H7686" s="1408"/>
      <c r="I7686" s="158"/>
      <c r="J7686" s="159"/>
      <c r="K7686" s="1408"/>
      <c r="L7686" s="295">
        <f>I7686+J7686+K7686</f>
        <v>0</v>
      </c>
      <c r="M7686" s="12" t="str">
        <f t="shared" si="1787"/>
        <v/>
      </c>
      <c r="N7686" s="13"/>
    </row>
    <row r="7687" spans="1:14" ht="31.5" hidden="1">
      <c r="A7687" s="23">
        <v>230</v>
      </c>
      <c r="B7687" s="292"/>
      <c r="C7687" s="285">
        <v>2890</v>
      </c>
      <c r="D7687" s="343" t="s">
        <v>2080</v>
      </c>
      <c r="E7687" s="287">
        <f>F7687+G7687+H7687</f>
        <v>0</v>
      </c>
      <c r="F7687" s="173"/>
      <c r="G7687" s="174"/>
      <c r="H7687" s="1409"/>
      <c r="I7687" s="173"/>
      <c r="J7687" s="174"/>
      <c r="K7687" s="1409"/>
      <c r="L7687" s="287">
        <f>I7687+J7687+K7687</f>
        <v>0</v>
      </c>
      <c r="M7687" s="12" t="str">
        <f t="shared" si="1787"/>
        <v/>
      </c>
      <c r="N7687" s="13"/>
    </row>
    <row r="7688" spans="1:14" hidden="1">
      <c r="A7688" s="23">
        <v>245</v>
      </c>
      <c r="B7688" s="272">
        <v>2900</v>
      </c>
      <c r="C7688" s="1845" t="s">
        <v>218</v>
      </c>
      <c r="D7688" s="1846"/>
      <c r="E7688" s="310">
        <f>SUM(E7689:E7696)</f>
        <v>0</v>
      </c>
      <c r="F7688" s="274">
        <f>SUM(F7689:F7696)</f>
        <v>0</v>
      </c>
      <c r="G7688" s="274">
        <f t="shared" ref="G7688:L7688" si="1799">SUM(G7689:G7696)</f>
        <v>0</v>
      </c>
      <c r="H7688" s="274">
        <f t="shared" si="1799"/>
        <v>0</v>
      </c>
      <c r="I7688" s="274">
        <f t="shared" si="1799"/>
        <v>0</v>
      </c>
      <c r="J7688" s="274">
        <f t="shared" si="1799"/>
        <v>0</v>
      </c>
      <c r="K7688" s="274">
        <f t="shared" si="1799"/>
        <v>0</v>
      </c>
      <c r="L7688" s="274">
        <f t="shared" si="1799"/>
        <v>0</v>
      </c>
      <c r="M7688" s="12" t="str">
        <f t="shared" si="1787"/>
        <v/>
      </c>
      <c r="N7688" s="13"/>
    </row>
    <row r="7689" spans="1:14" hidden="1">
      <c r="A7689" s="22">
        <v>220</v>
      </c>
      <c r="B7689" s="346"/>
      <c r="C7689" s="279">
        <v>2910</v>
      </c>
      <c r="D7689" s="347" t="s">
        <v>1935</v>
      </c>
      <c r="E7689" s="281">
        <f>F7689+G7689+H7689</f>
        <v>0</v>
      </c>
      <c r="F7689" s="152">
        <v>0</v>
      </c>
      <c r="G7689" s="153"/>
      <c r="H7689" s="1406"/>
      <c r="I7689" s="152">
        <v>0</v>
      </c>
      <c r="J7689" s="153"/>
      <c r="K7689" s="1406"/>
      <c r="L7689" s="281">
        <f>I7689+J7689+K7689</f>
        <v>0</v>
      </c>
      <c r="M7689" s="12" t="str">
        <f t="shared" si="1787"/>
        <v/>
      </c>
      <c r="N7689" s="13"/>
    </row>
    <row r="7690" spans="1:14" hidden="1">
      <c r="A7690" s="23">
        <v>225</v>
      </c>
      <c r="B7690" s="346"/>
      <c r="C7690" s="279">
        <v>2920</v>
      </c>
      <c r="D7690" s="347" t="s">
        <v>219</v>
      </c>
      <c r="E7690" s="281">
        <f t="shared" ref="E7690:E7696" si="1800">F7690+G7690+H7690</f>
        <v>0</v>
      </c>
      <c r="F7690" s="152"/>
      <c r="G7690" s="153"/>
      <c r="H7690" s="1406"/>
      <c r="I7690" s="152"/>
      <c r="J7690" s="153"/>
      <c r="K7690" s="1406"/>
      <c r="L7690" s="281">
        <f t="shared" ref="L7690:L7696" si="1801">I7690+J7690+K7690</f>
        <v>0</v>
      </c>
      <c r="M7690" s="12" t="str">
        <f t="shared" si="1787"/>
        <v/>
      </c>
      <c r="N7690" s="13"/>
    </row>
    <row r="7691" spans="1:14" ht="31.5" hidden="1">
      <c r="A7691" s="23">
        <v>230</v>
      </c>
      <c r="B7691" s="346"/>
      <c r="C7691" s="324">
        <v>2969</v>
      </c>
      <c r="D7691" s="348" t="s">
        <v>220</v>
      </c>
      <c r="E7691" s="326">
        <f t="shared" si="1800"/>
        <v>0</v>
      </c>
      <c r="F7691" s="445"/>
      <c r="G7691" s="446"/>
      <c r="H7691" s="1413"/>
      <c r="I7691" s="445"/>
      <c r="J7691" s="446"/>
      <c r="K7691" s="1413"/>
      <c r="L7691" s="326">
        <f t="shared" si="1801"/>
        <v>0</v>
      </c>
      <c r="M7691" s="12" t="str">
        <f t="shared" si="1787"/>
        <v/>
      </c>
      <c r="N7691" s="13"/>
    </row>
    <row r="7692" spans="1:14" ht="31.5" hidden="1">
      <c r="A7692" s="23">
        <v>235</v>
      </c>
      <c r="B7692" s="346"/>
      <c r="C7692" s="349">
        <v>2970</v>
      </c>
      <c r="D7692" s="350" t="s">
        <v>221</v>
      </c>
      <c r="E7692" s="351">
        <f t="shared" si="1800"/>
        <v>0</v>
      </c>
      <c r="F7692" s="624"/>
      <c r="G7692" s="625"/>
      <c r="H7692" s="1414"/>
      <c r="I7692" s="624"/>
      <c r="J7692" s="625"/>
      <c r="K7692" s="1414"/>
      <c r="L7692" s="351">
        <f t="shared" si="1801"/>
        <v>0</v>
      </c>
      <c r="M7692" s="12" t="str">
        <f t="shared" si="1787"/>
        <v/>
      </c>
      <c r="N7692" s="13"/>
    </row>
    <row r="7693" spans="1:14" hidden="1">
      <c r="A7693" s="23">
        <v>240</v>
      </c>
      <c r="B7693" s="346"/>
      <c r="C7693" s="333">
        <v>2989</v>
      </c>
      <c r="D7693" s="355" t="s">
        <v>222</v>
      </c>
      <c r="E7693" s="335">
        <f t="shared" si="1800"/>
        <v>0</v>
      </c>
      <c r="F7693" s="589"/>
      <c r="G7693" s="590"/>
      <c r="H7693" s="1415"/>
      <c r="I7693" s="589"/>
      <c r="J7693" s="590"/>
      <c r="K7693" s="1415"/>
      <c r="L7693" s="335">
        <f t="shared" si="1801"/>
        <v>0</v>
      </c>
      <c r="M7693" s="12" t="str">
        <f t="shared" si="1787"/>
        <v/>
      </c>
      <c r="N7693" s="13"/>
    </row>
    <row r="7694" spans="1:14" hidden="1">
      <c r="A7694" s="23">
        <v>245</v>
      </c>
      <c r="B7694" s="292"/>
      <c r="C7694" s="318">
        <v>2990</v>
      </c>
      <c r="D7694" s="356" t="s">
        <v>1954</v>
      </c>
      <c r="E7694" s="320">
        <f>F7694+G7694+H7694</f>
        <v>0</v>
      </c>
      <c r="F7694" s="450"/>
      <c r="G7694" s="451"/>
      <c r="H7694" s="1416"/>
      <c r="I7694" s="450"/>
      <c r="J7694" s="451"/>
      <c r="K7694" s="1416"/>
      <c r="L7694" s="320">
        <f>I7694+J7694+K7694</f>
        <v>0</v>
      </c>
      <c r="M7694" s="12" t="str">
        <f t="shared" si="1787"/>
        <v/>
      </c>
      <c r="N7694" s="13"/>
    </row>
    <row r="7695" spans="1:14" hidden="1">
      <c r="A7695" s="22">
        <v>250</v>
      </c>
      <c r="B7695" s="292"/>
      <c r="C7695" s="318">
        <v>2991</v>
      </c>
      <c r="D7695" s="356" t="s">
        <v>223</v>
      </c>
      <c r="E7695" s="320">
        <f t="shared" si="1800"/>
        <v>0</v>
      </c>
      <c r="F7695" s="450"/>
      <c r="G7695" s="451"/>
      <c r="H7695" s="1416"/>
      <c r="I7695" s="450"/>
      <c r="J7695" s="451"/>
      <c r="K7695" s="1416"/>
      <c r="L7695" s="320">
        <f t="shared" si="1801"/>
        <v>0</v>
      </c>
      <c r="M7695" s="12" t="str">
        <f t="shared" si="1787"/>
        <v/>
      </c>
      <c r="N7695" s="13"/>
    </row>
    <row r="7696" spans="1:14" hidden="1">
      <c r="A7696" s="23">
        <v>255</v>
      </c>
      <c r="B7696" s="292"/>
      <c r="C7696" s="285">
        <v>2992</v>
      </c>
      <c r="D7696" s="357" t="s">
        <v>224</v>
      </c>
      <c r="E7696" s="287">
        <f t="shared" si="1800"/>
        <v>0</v>
      </c>
      <c r="F7696" s="173"/>
      <c r="G7696" s="174"/>
      <c r="H7696" s="1409"/>
      <c r="I7696" s="173"/>
      <c r="J7696" s="174"/>
      <c r="K7696" s="1409"/>
      <c r="L7696" s="287">
        <f t="shared" si="1801"/>
        <v>0</v>
      </c>
      <c r="M7696" s="12" t="str">
        <f t="shared" si="1787"/>
        <v/>
      </c>
      <c r="N7696" s="13"/>
    </row>
    <row r="7697" spans="1:14" hidden="1">
      <c r="A7697" s="23">
        <v>265</v>
      </c>
      <c r="B7697" s="272">
        <v>3300</v>
      </c>
      <c r="C7697" s="358" t="s">
        <v>1985</v>
      </c>
      <c r="D7697" s="1759"/>
      <c r="E7697" s="310">
        <f t="shared" ref="E7697:L7697" si="1802">SUM(E7698:E7702)</f>
        <v>0</v>
      </c>
      <c r="F7697" s="274">
        <f t="shared" si="1802"/>
        <v>0</v>
      </c>
      <c r="G7697" s="275">
        <f t="shared" si="1802"/>
        <v>0</v>
      </c>
      <c r="H7697" s="276">
        <f t="shared" si="1802"/>
        <v>0</v>
      </c>
      <c r="I7697" s="274">
        <f t="shared" si="1802"/>
        <v>0</v>
      </c>
      <c r="J7697" s="275">
        <f t="shared" si="1802"/>
        <v>0</v>
      </c>
      <c r="K7697" s="276">
        <f t="shared" si="1802"/>
        <v>0</v>
      </c>
      <c r="L7697" s="310">
        <f t="shared" si="1802"/>
        <v>0</v>
      </c>
      <c r="M7697" s="12" t="str">
        <f t="shared" ref="M7697:M7750" si="1803">(IF($E7697&lt;&gt;0,$M$2,IF($L7697&lt;&gt;0,$M$2,"")))</f>
        <v/>
      </c>
      <c r="N7697" s="13"/>
    </row>
    <row r="7698" spans="1:14" hidden="1">
      <c r="A7698" s="22">
        <v>270</v>
      </c>
      <c r="B7698" s="291"/>
      <c r="C7698" s="279">
        <v>3301</v>
      </c>
      <c r="D7698" s="359" t="s">
        <v>225</v>
      </c>
      <c r="E7698" s="281">
        <f t="shared" ref="E7698:E7705" si="1804">F7698+G7698+H7698</f>
        <v>0</v>
      </c>
      <c r="F7698" s="482">
        <v>0</v>
      </c>
      <c r="G7698" s="483">
        <v>0</v>
      </c>
      <c r="H7698" s="154">
        <v>0</v>
      </c>
      <c r="I7698" s="482">
        <v>0</v>
      </c>
      <c r="J7698" s="483">
        <v>0</v>
      </c>
      <c r="K7698" s="154">
        <v>0</v>
      </c>
      <c r="L7698" s="281">
        <f t="shared" ref="L7698:L7705" si="1805">I7698+J7698+K7698</f>
        <v>0</v>
      </c>
      <c r="M7698" s="12" t="str">
        <f t="shared" si="1803"/>
        <v/>
      </c>
      <c r="N7698" s="13"/>
    </row>
    <row r="7699" spans="1:14" hidden="1">
      <c r="A7699" s="22">
        <v>290</v>
      </c>
      <c r="B7699" s="291"/>
      <c r="C7699" s="293">
        <v>3302</v>
      </c>
      <c r="D7699" s="360" t="s">
        <v>701</v>
      </c>
      <c r="E7699" s="295">
        <f t="shared" si="1804"/>
        <v>0</v>
      </c>
      <c r="F7699" s="484">
        <v>0</v>
      </c>
      <c r="G7699" s="485">
        <v>0</v>
      </c>
      <c r="H7699" s="160">
        <v>0</v>
      </c>
      <c r="I7699" s="484">
        <v>0</v>
      </c>
      <c r="J7699" s="485">
        <v>0</v>
      </c>
      <c r="K7699" s="160">
        <v>0</v>
      </c>
      <c r="L7699" s="295">
        <f t="shared" si="1805"/>
        <v>0</v>
      </c>
      <c r="M7699" s="12" t="str">
        <f t="shared" si="1803"/>
        <v/>
      </c>
      <c r="N7699" s="13"/>
    </row>
    <row r="7700" spans="1:14" hidden="1">
      <c r="A7700" s="39">
        <v>320</v>
      </c>
      <c r="B7700" s="291"/>
      <c r="C7700" s="293">
        <v>3304</v>
      </c>
      <c r="D7700" s="360" t="s">
        <v>226</v>
      </c>
      <c r="E7700" s="295">
        <f t="shared" si="1804"/>
        <v>0</v>
      </c>
      <c r="F7700" s="484">
        <v>0</v>
      </c>
      <c r="G7700" s="485">
        <v>0</v>
      </c>
      <c r="H7700" s="160">
        <v>0</v>
      </c>
      <c r="I7700" s="484">
        <v>0</v>
      </c>
      <c r="J7700" s="485">
        <v>0</v>
      </c>
      <c r="K7700" s="160">
        <v>0</v>
      </c>
      <c r="L7700" s="295">
        <f t="shared" si="1805"/>
        <v>0</v>
      </c>
      <c r="M7700" s="12" t="str">
        <f t="shared" si="1803"/>
        <v/>
      </c>
      <c r="N7700" s="13"/>
    </row>
    <row r="7701" spans="1:14" ht="47.25" hidden="1">
      <c r="A7701" s="22">
        <v>330</v>
      </c>
      <c r="B7701" s="291"/>
      <c r="C7701" s="285">
        <v>3306</v>
      </c>
      <c r="D7701" s="361" t="s">
        <v>2081</v>
      </c>
      <c r="E7701" s="295">
        <f t="shared" si="1804"/>
        <v>0</v>
      </c>
      <c r="F7701" s="484">
        <v>0</v>
      </c>
      <c r="G7701" s="485">
        <v>0</v>
      </c>
      <c r="H7701" s="160">
        <v>0</v>
      </c>
      <c r="I7701" s="484">
        <v>0</v>
      </c>
      <c r="J7701" s="485">
        <v>0</v>
      </c>
      <c r="K7701" s="160">
        <v>0</v>
      </c>
      <c r="L7701" s="295">
        <f t="shared" si="1805"/>
        <v>0</v>
      </c>
      <c r="M7701" s="12" t="str">
        <f t="shared" si="1803"/>
        <v/>
      </c>
      <c r="N7701" s="13"/>
    </row>
    <row r="7702" spans="1:14" hidden="1">
      <c r="A7702" s="23">
        <v>225</v>
      </c>
      <c r="B7702" s="291"/>
      <c r="C7702" s="285">
        <v>3307</v>
      </c>
      <c r="D7702" s="361" t="s">
        <v>1996</v>
      </c>
      <c r="E7702" s="287">
        <f t="shared" si="1804"/>
        <v>0</v>
      </c>
      <c r="F7702" s="486">
        <v>0</v>
      </c>
      <c r="G7702" s="487">
        <v>0</v>
      </c>
      <c r="H7702" s="175">
        <v>0</v>
      </c>
      <c r="I7702" s="486">
        <v>0</v>
      </c>
      <c r="J7702" s="487">
        <v>0</v>
      </c>
      <c r="K7702" s="175">
        <v>0</v>
      </c>
      <c r="L7702" s="287">
        <f t="shared" si="1805"/>
        <v>0</v>
      </c>
      <c r="M7702" s="12" t="str">
        <f t="shared" si="1803"/>
        <v/>
      </c>
      <c r="N7702" s="13"/>
    </row>
    <row r="7703" spans="1:14" hidden="1">
      <c r="A7703" s="23">
        <v>230</v>
      </c>
      <c r="B7703" s="272">
        <v>3900</v>
      </c>
      <c r="C7703" s="1845" t="s">
        <v>227</v>
      </c>
      <c r="D7703" s="1846"/>
      <c r="E7703" s="310">
        <f t="shared" si="1804"/>
        <v>0</v>
      </c>
      <c r="F7703" s="1458">
        <v>0</v>
      </c>
      <c r="G7703" s="1459">
        <v>0</v>
      </c>
      <c r="H7703" s="1460">
        <v>0</v>
      </c>
      <c r="I7703" s="1458">
        <v>0</v>
      </c>
      <c r="J7703" s="1459">
        <v>0</v>
      </c>
      <c r="K7703" s="1460">
        <v>0</v>
      </c>
      <c r="L7703" s="310">
        <f t="shared" si="1805"/>
        <v>0</v>
      </c>
      <c r="M7703" s="12" t="str">
        <f t="shared" si="1803"/>
        <v/>
      </c>
      <c r="N7703" s="13"/>
    </row>
    <row r="7704" spans="1:14" hidden="1">
      <c r="A7704" s="23">
        <v>245</v>
      </c>
      <c r="B7704" s="272">
        <v>4000</v>
      </c>
      <c r="C7704" s="1845" t="s">
        <v>228</v>
      </c>
      <c r="D7704" s="1846"/>
      <c r="E7704" s="310">
        <f t="shared" si="1804"/>
        <v>0</v>
      </c>
      <c r="F7704" s="1410">
        <v>0</v>
      </c>
      <c r="G7704" s="1411">
        <v>0</v>
      </c>
      <c r="H7704" s="1412">
        <v>0</v>
      </c>
      <c r="I7704" s="1410">
        <v>0</v>
      </c>
      <c r="J7704" s="1411">
        <v>0</v>
      </c>
      <c r="K7704" s="1412">
        <v>0</v>
      </c>
      <c r="L7704" s="310">
        <f t="shared" si="1805"/>
        <v>0</v>
      </c>
      <c r="M7704" s="12" t="str">
        <f t="shared" si="1803"/>
        <v/>
      </c>
      <c r="N7704" s="13"/>
    </row>
    <row r="7705" spans="1:14" hidden="1">
      <c r="A7705" s="22">
        <v>350</v>
      </c>
      <c r="B7705" s="272">
        <v>4100</v>
      </c>
      <c r="C7705" s="1845" t="s">
        <v>229</v>
      </c>
      <c r="D7705" s="1846"/>
      <c r="E7705" s="310">
        <f t="shared" si="1804"/>
        <v>0</v>
      </c>
      <c r="F7705" s="1459">
        <v>0</v>
      </c>
      <c r="G7705" s="1459">
        <v>0</v>
      </c>
      <c r="H7705" s="1460">
        <v>0</v>
      </c>
      <c r="I7705" s="1606">
        <v>0</v>
      </c>
      <c r="J7705" s="1459">
        <v>0</v>
      </c>
      <c r="K7705" s="1459">
        <v>0</v>
      </c>
      <c r="L7705" s="310">
        <f t="shared" si="1805"/>
        <v>0</v>
      </c>
      <c r="M7705" s="12" t="str">
        <f t="shared" si="1803"/>
        <v/>
      </c>
      <c r="N7705" s="13"/>
    </row>
    <row r="7706" spans="1:14" hidden="1">
      <c r="A7706" s="23">
        <v>355</v>
      </c>
      <c r="B7706" s="272">
        <v>4200</v>
      </c>
      <c r="C7706" s="1845" t="s">
        <v>230</v>
      </c>
      <c r="D7706" s="1846"/>
      <c r="E7706" s="310">
        <f t="shared" ref="E7706:L7706" si="1806">SUM(E7707:E7712)</f>
        <v>0</v>
      </c>
      <c r="F7706" s="274">
        <f t="shared" si="1806"/>
        <v>0</v>
      </c>
      <c r="G7706" s="275">
        <f t="shared" si="1806"/>
        <v>0</v>
      </c>
      <c r="H7706" s="276">
        <f>SUM(H7707:H7712)</f>
        <v>0</v>
      </c>
      <c r="I7706" s="274">
        <f t="shared" si="1806"/>
        <v>0</v>
      </c>
      <c r="J7706" s="275">
        <f t="shared" si="1806"/>
        <v>0</v>
      </c>
      <c r="K7706" s="276">
        <f t="shared" si="1806"/>
        <v>0</v>
      </c>
      <c r="L7706" s="310">
        <f t="shared" si="1806"/>
        <v>0</v>
      </c>
      <c r="M7706" s="12" t="str">
        <f t="shared" si="1803"/>
        <v/>
      </c>
      <c r="N7706" s="13"/>
    </row>
    <row r="7707" spans="1:14" hidden="1">
      <c r="A7707" s="23">
        <v>355</v>
      </c>
      <c r="B7707" s="362"/>
      <c r="C7707" s="279">
        <v>4201</v>
      </c>
      <c r="D7707" s="280" t="s">
        <v>231</v>
      </c>
      <c r="E7707" s="281">
        <f t="shared" ref="E7707:E7712" si="1807">F7707+G7707+H7707</f>
        <v>0</v>
      </c>
      <c r="F7707" s="152"/>
      <c r="G7707" s="153"/>
      <c r="H7707" s="1406"/>
      <c r="I7707" s="152"/>
      <c r="J7707" s="153"/>
      <c r="K7707" s="1406"/>
      <c r="L7707" s="281">
        <f t="shared" ref="L7707:L7712" si="1808">I7707+J7707+K7707</f>
        <v>0</v>
      </c>
      <c r="M7707" s="12" t="str">
        <f t="shared" si="1803"/>
        <v/>
      </c>
      <c r="N7707" s="13"/>
    </row>
    <row r="7708" spans="1:14" hidden="1">
      <c r="A7708" s="23">
        <v>375</v>
      </c>
      <c r="B7708" s="362"/>
      <c r="C7708" s="293">
        <v>4202</v>
      </c>
      <c r="D7708" s="363" t="s">
        <v>232</v>
      </c>
      <c r="E7708" s="295">
        <f t="shared" si="1807"/>
        <v>0</v>
      </c>
      <c r="F7708" s="158"/>
      <c r="G7708" s="159"/>
      <c r="H7708" s="1408"/>
      <c r="I7708" s="158"/>
      <c r="J7708" s="159"/>
      <c r="K7708" s="1408"/>
      <c r="L7708" s="295">
        <f t="shared" si="1808"/>
        <v>0</v>
      </c>
      <c r="M7708" s="12" t="str">
        <f t="shared" si="1803"/>
        <v/>
      </c>
      <c r="N7708" s="13"/>
    </row>
    <row r="7709" spans="1:14" hidden="1">
      <c r="A7709" s="23">
        <v>380</v>
      </c>
      <c r="B7709" s="362"/>
      <c r="C7709" s="293">
        <v>4214</v>
      </c>
      <c r="D7709" s="363" t="s">
        <v>233</v>
      </c>
      <c r="E7709" s="295">
        <f t="shared" si="1807"/>
        <v>0</v>
      </c>
      <c r="F7709" s="158">
        <v>0</v>
      </c>
      <c r="G7709" s="159">
        <v>0</v>
      </c>
      <c r="H7709" s="1408">
        <v>0</v>
      </c>
      <c r="I7709" s="158">
        <v>0</v>
      </c>
      <c r="J7709" s="159">
        <v>0</v>
      </c>
      <c r="K7709" s="1408">
        <v>0</v>
      </c>
      <c r="L7709" s="295">
        <f t="shared" si="1808"/>
        <v>0</v>
      </c>
      <c r="M7709" s="12" t="str">
        <f t="shared" si="1803"/>
        <v/>
      </c>
      <c r="N7709" s="13"/>
    </row>
    <row r="7710" spans="1:14" hidden="1">
      <c r="A7710" s="23">
        <v>385</v>
      </c>
      <c r="B7710" s="362"/>
      <c r="C7710" s="293">
        <v>4217</v>
      </c>
      <c r="D7710" s="363" t="s">
        <v>234</v>
      </c>
      <c r="E7710" s="295">
        <f t="shared" si="1807"/>
        <v>0</v>
      </c>
      <c r="F7710" s="158"/>
      <c r="G7710" s="159"/>
      <c r="H7710" s="1408"/>
      <c r="I7710" s="158"/>
      <c r="J7710" s="159"/>
      <c r="K7710" s="1408"/>
      <c r="L7710" s="295">
        <f t="shared" si="1808"/>
        <v>0</v>
      </c>
      <c r="M7710" s="12" t="str">
        <f t="shared" si="1803"/>
        <v/>
      </c>
      <c r="N7710" s="13"/>
    </row>
    <row r="7711" spans="1:14" hidden="1">
      <c r="A7711" s="23">
        <v>390</v>
      </c>
      <c r="B7711" s="362"/>
      <c r="C7711" s="293">
        <v>4218</v>
      </c>
      <c r="D7711" s="294" t="s">
        <v>235</v>
      </c>
      <c r="E7711" s="295">
        <f t="shared" si="1807"/>
        <v>0</v>
      </c>
      <c r="F7711" s="158"/>
      <c r="G7711" s="159"/>
      <c r="H7711" s="1408"/>
      <c r="I7711" s="158"/>
      <c r="J7711" s="159"/>
      <c r="K7711" s="1408"/>
      <c r="L7711" s="295">
        <f t="shared" si="1808"/>
        <v>0</v>
      </c>
      <c r="M7711" s="12" t="str">
        <f t="shared" si="1803"/>
        <v/>
      </c>
      <c r="N7711" s="13"/>
    </row>
    <row r="7712" spans="1:14" hidden="1">
      <c r="A7712" s="23">
        <v>390</v>
      </c>
      <c r="B7712" s="362"/>
      <c r="C7712" s="285">
        <v>4219</v>
      </c>
      <c r="D7712" s="343" t="s">
        <v>236</v>
      </c>
      <c r="E7712" s="287">
        <f t="shared" si="1807"/>
        <v>0</v>
      </c>
      <c r="F7712" s="173">
        <v>0</v>
      </c>
      <c r="G7712" s="174">
        <v>0</v>
      </c>
      <c r="H7712" s="1409">
        <v>0</v>
      </c>
      <c r="I7712" s="173">
        <v>0</v>
      </c>
      <c r="J7712" s="174">
        <v>0</v>
      </c>
      <c r="K7712" s="1409">
        <v>0</v>
      </c>
      <c r="L7712" s="287">
        <f t="shared" si="1808"/>
        <v>0</v>
      </c>
      <c r="M7712" s="12" t="str">
        <f t="shared" si="1803"/>
        <v/>
      </c>
      <c r="N7712" s="13"/>
    </row>
    <row r="7713" spans="1:14" hidden="1">
      <c r="A7713" s="23">
        <v>395</v>
      </c>
      <c r="B7713" s="272">
        <v>4300</v>
      </c>
      <c r="C7713" s="1845" t="s">
        <v>1644</v>
      </c>
      <c r="D7713" s="1846"/>
      <c r="E7713" s="310">
        <f t="shared" ref="E7713:L7713" si="1809">SUM(E7714:E7716)</f>
        <v>0</v>
      </c>
      <c r="F7713" s="274">
        <f t="shared" si="1809"/>
        <v>0</v>
      </c>
      <c r="G7713" s="275">
        <f t="shared" si="1809"/>
        <v>0</v>
      </c>
      <c r="H7713" s="276">
        <f>SUM(H7714:H7716)</f>
        <v>0</v>
      </c>
      <c r="I7713" s="274">
        <f t="shared" si="1809"/>
        <v>0</v>
      </c>
      <c r="J7713" s="275">
        <f t="shared" si="1809"/>
        <v>0</v>
      </c>
      <c r="K7713" s="276">
        <f t="shared" si="1809"/>
        <v>0</v>
      </c>
      <c r="L7713" s="310">
        <f t="shared" si="1809"/>
        <v>0</v>
      </c>
      <c r="M7713" s="12" t="str">
        <f t="shared" si="1803"/>
        <v/>
      </c>
      <c r="N7713" s="13"/>
    </row>
    <row r="7714" spans="1:14" hidden="1">
      <c r="A7714" s="18">
        <v>397</v>
      </c>
      <c r="B7714" s="362"/>
      <c r="C7714" s="279">
        <v>4301</v>
      </c>
      <c r="D7714" s="311" t="s">
        <v>237</v>
      </c>
      <c r="E7714" s="281">
        <f t="shared" ref="E7714:E7719" si="1810">F7714+G7714+H7714</f>
        <v>0</v>
      </c>
      <c r="F7714" s="152">
        <v>0</v>
      </c>
      <c r="G7714" s="153">
        <v>0</v>
      </c>
      <c r="H7714" s="1406">
        <v>0</v>
      </c>
      <c r="I7714" s="152">
        <v>0</v>
      </c>
      <c r="J7714" s="153">
        <v>0</v>
      </c>
      <c r="K7714" s="1406">
        <v>0</v>
      </c>
      <c r="L7714" s="281">
        <f t="shared" ref="L7714:L7719" si="1811">I7714+J7714+K7714</f>
        <v>0</v>
      </c>
      <c r="M7714" s="12" t="str">
        <f t="shared" si="1803"/>
        <v/>
      </c>
      <c r="N7714" s="13"/>
    </row>
    <row r="7715" spans="1:14" hidden="1">
      <c r="A7715" s="14">
        <v>398</v>
      </c>
      <c r="B7715" s="362"/>
      <c r="C7715" s="293">
        <v>4302</v>
      </c>
      <c r="D7715" s="363" t="s">
        <v>238</v>
      </c>
      <c r="E7715" s="295">
        <f t="shared" si="1810"/>
        <v>0</v>
      </c>
      <c r="F7715" s="158"/>
      <c r="G7715" s="159"/>
      <c r="H7715" s="1408"/>
      <c r="I7715" s="158"/>
      <c r="J7715" s="159"/>
      <c r="K7715" s="1408"/>
      <c r="L7715" s="295">
        <f t="shared" si="1811"/>
        <v>0</v>
      </c>
      <c r="M7715" s="12" t="str">
        <f t="shared" si="1803"/>
        <v/>
      </c>
      <c r="N7715" s="13"/>
    </row>
    <row r="7716" spans="1:14" hidden="1">
      <c r="A7716" s="14">
        <v>399</v>
      </c>
      <c r="B7716" s="362"/>
      <c r="C7716" s="285">
        <v>4309</v>
      </c>
      <c r="D7716" s="301" t="s">
        <v>239</v>
      </c>
      <c r="E7716" s="287">
        <f t="shared" si="1810"/>
        <v>0</v>
      </c>
      <c r="F7716" s="173"/>
      <c r="G7716" s="174"/>
      <c r="H7716" s="1409"/>
      <c r="I7716" s="173"/>
      <c r="J7716" s="174"/>
      <c r="K7716" s="1409"/>
      <c r="L7716" s="287">
        <f t="shared" si="1811"/>
        <v>0</v>
      </c>
      <c r="M7716" s="12" t="str">
        <f t="shared" si="1803"/>
        <v/>
      </c>
      <c r="N7716" s="13"/>
    </row>
    <row r="7717" spans="1:14" hidden="1">
      <c r="A7717" s="14">
        <v>400</v>
      </c>
      <c r="B7717" s="272">
        <v>4400</v>
      </c>
      <c r="C7717" s="1845" t="s">
        <v>1641</v>
      </c>
      <c r="D7717" s="1846"/>
      <c r="E7717" s="310">
        <f t="shared" si="1810"/>
        <v>0</v>
      </c>
      <c r="F7717" s="1410">
        <v>0</v>
      </c>
      <c r="G7717" s="1411">
        <v>0</v>
      </c>
      <c r="H7717" s="1412">
        <v>0</v>
      </c>
      <c r="I7717" s="1410">
        <v>0</v>
      </c>
      <c r="J7717" s="1411">
        <v>0</v>
      </c>
      <c r="K7717" s="1412">
        <v>0</v>
      </c>
      <c r="L7717" s="310">
        <f t="shared" si="1811"/>
        <v>0</v>
      </c>
      <c r="M7717" s="12" t="str">
        <f t="shared" si="1803"/>
        <v/>
      </c>
      <c r="N7717" s="13"/>
    </row>
    <row r="7718" spans="1:14" hidden="1">
      <c r="A7718" s="14">
        <v>401</v>
      </c>
      <c r="B7718" s="272">
        <v>4500</v>
      </c>
      <c r="C7718" s="1845" t="s">
        <v>1642</v>
      </c>
      <c r="D7718" s="1846"/>
      <c r="E7718" s="310">
        <f t="shared" si="1810"/>
        <v>0</v>
      </c>
      <c r="F7718" s="1410">
        <v>0</v>
      </c>
      <c r="G7718" s="1411">
        <v>0</v>
      </c>
      <c r="H7718" s="1412">
        <v>0</v>
      </c>
      <c r="I7718" s="1410">
        <v>0</v>
      </c>
      <c r="J7718" s="1411">
        <v>0</v>
      </c>
      <c r="K7718" s="1412">
        <v>0</v>
      </c>
      <c r="L7718" s="310">
        <f t="shared" si="1811"/>
        <v>0</v>
      </c>
      <c r="M7718" s="12" t="str">
        <f t="shared" si="1803"/>
        <v/>
      </c>
      <c r="N7718" s="13"/>
    </row>
    <row r="7719" spans="1:14" hidden="1">
      <c r="A7719" s="40">
        <v>404</v>
      </c>
      <c r="B7719" s="272">
        <v>4600</v>
      </c>
      <c r="C7719" s="1849" t="s">
        <v>240</v>
      </c>
      <c r="D7719" s="1850"/>
      <c r="E7719" s="310">
        <f t="shared" si="1810"/>
        <v>0</v>
      </c>
      <c r="F7719" s="1410">
        <v>0</v>
      </c>
      <c r="G7719" s="1411">
        <v>0</v>
      </c>
      <c r="H7719" s="1412">
        <v>0</v>
      </c>
      <c r="I7719" s="1410">
        <v>0</v>
      </c>
      <c r="J7719" s="1411">
        <v>0</v>
      </c>
      <c r="K7719" s="1412">
        <v>0</v>
      </c>
      <c r="L7719" s="310">
        <f t="shared" si="1811"/>
        <v>0</v>
      </c>
      <c r="M7719" s="12" t="str">
        <f t="shared" si="1803"/>
        <v/>
      </c>
      <c r="N7719" s="13"/>
    </row>
    <row r="7720" spans="1:14" hidden="1">
      <c r="A7720" s="40">
        <v>404</v>
      </c>
      <c r="B7720" s="272">
        <v>4900</v>
      </c>
      <c r="C7720" s="1845" t="s">
        <v>266</v>
      </c>
      <c r="D7720" s="1846"/>
      <c r="E7720" s="310">
        <f t="shared" ref="E7720:L7720" si="1812">+E7721+E7722</f>
        <v>0</v>
      </c>
      <c r="F7720" s="274">
        <f t="shared" si="1812"/>
        <v>0</v>
      </c>
      <c r="G7720" s="275">
        <f t="shared" si="1812"/>
        <v>0</v>
      </c>
      <c r="H7720" s="276">
        <f>+H7721+H7722</f>
        <v>0</v>
      </c>
      <c r="I7720" s="274">
        <f t="shared" si="1812"/>
        <v>0</v>
      </c>
      <c r="J7720" s="275">
        <f t="shared" si="1812"/>
        <v>0</v>
      </c>
      <c r="K7720" s="276">
        <f t="shared" si="1812"/>
        <v>0</v>
      </c>
      <c r="L7720" s="310">
        <f t="shared" si="1812"/>
        <v>0</v>
      </c>
      <c r="M7720" s="12" t="str">
        <f t="shared" si="1803"/>
        <v/>
      </c>
      <c r="N7720" s="13"/>
    </row>
    <row r="7721" spans="1:14" hidden="1">
      <c r="A7721" s="22">
        <v>440</v>
      </c>
      <c r="B7721" s="362"/>
      <c r="C7721" s="279">
        <v>4901</v>
      </c>
      <c r="D7721" s="364" t="s">
        <v>267</v>
      </c>
      <c r="E7721" s="281">
        <f>F7721+G7721+H7721</f>
        <v>0</v>
      </c>
      <c r="F7721" s="152"/>
      <c r="G7721" s="153"/>
      <c r="H7721" s="1406"/>
      <c r="I7721" s="152"/>
      <c r="J7721" s="153"/>
      <c r="K7721" s="1406"/>
      <c r="L7721" s="281">
        <f>I7721+J7721+K7721</f>
        <v>0</v>
      </c>
      <c r="M7721" s="12" t="str">
        <f t="shared" si="1803"/>
        <v/>
      </c>
      <c r="N7721" s="13"/>
    </row>
    <row r="7722" spans="1:14" hidden="1">
      <c r="A7722" s="22">
        <v>450</v>
      </c>
      <c r="B7722" s="362"/>
      <c r="C7722" s="285">
        <v>4902</v>
      </c>
      <c r="D7722" s="301" t="s">
        <v>268</v>
      </c>
      <c r="E7722" s="287">
        <f>F7722+G7722+H7722</f>
        <v>0</v>
      </c>
      <c r="F7722" s="173"/>
      <c r="G7722" s="174"/>
      <c r="H7722" s="1409"/>
      <c r="I7722" s="173"/>
      <c r="J7722" s="174"/>
      <c r="K7722" s="1409"/>
      <c r="L7722" s="287">
        <f>I7722+J7722+K7722</f>
        <v>0</v>
      </c>
      <c r="M7722" s="12" t="str">
        <f t="shared" si="1803"/>
        <v/>
      </c>
      <c r="N7722" s="13"/>
    </row>
    <row r="7723" spans="1:14" hidden="1">
      <c r="A7723" s="22">
        <v>495</v>
      </c>
      <c r="B7723" s="365">
        <v>5100</v>
      </c>
      <c r="C7723" s="1843" t="s">
        <v>241</v>
      </c>
      <c r="D7723" s="1844"/>
      <c r="E7723" s="310">
        <f>F7723+G7723+H7723</f>
        <v>0</v>
      </c>
      <c r="F7723" s="1410">
        <v>0</v>
      </c>
      <c r="G7723" s="1411">
        <v>0</v>
      </c>
      <c r="H7723" s="1412">
        <v>0</v>
      </c>
      <c r="I7723" s="1410">
        <v>0</v>
      </c>
      <c r="J7723" s="1411">
        <v>0</v>
      </c>
      <c r="K7723" s="1412">
        <v>0</v>
      </c>
      <c r="L7723" s="310">
        <f>I7723+J7723+K7723</f>
        <v>0</v>
      </c>
      <c r="M7723" s="12" t="str">
        <f t="shared" si="1803"/>
        <v/>
      </c>
      <c r="N7723" s="13"/>
    </row>
    <row r="7724" spans="1:14" hidden="1">
      <c r="A7724" s="23">
        <v>500</v>
      </c>
      <c r="B7724" s="365">
        <v>5200</v>
      </c>
      <c r="C7724" s="1843" t="s">
        <v>242</v>
      </c>
      <c r="D7724" s="1844"/>
      <c r="E7724" s="310">
        <f t="shared" ref="E7724:L7724" si="1813">SUM(E7725:E7731)</f>
        <v>0</v>
      </c>
      <c r="F7724" s="274">
        <f t="shared" si="1813"/>
        <v>0</v>
      </c>
      <c r="G7724" s="275">
        <f t="shared" si="1813"/>
        <v>0</v>
      </c>
      <c r="H7724" s="276">
        <f>SUM(H7725:H7731)</f>
        <v>0</v>
      </c>
      <c r="I7724" s="274">
        <f t="shared" si="1813"/>
        <v>0</v>
      </c>
      <c r="J7724" s="275">
        <f t="shared" si="1813"/>
        <v>0</v>
      </c>
      <c r="K7724" s="276">
        <f t="shared" si="1813"/>
        <v>0</v>
      </c>
      <c r="L7724" s="310">
        <f t="shared" si="1813"/>
        <v>0</v>
      </c>
      <c r="M7724" s="12" t="str">
        <f t="shared" si="1803"/>
        <v/>
      </c>
      <c r="N7724" s="13"/>
    </row>
    <row r="7725" spans="1:14" hidden="1">
      <c r="A7725" s="23">
        <v>505</v>
      </c>
      <c r="B7725" s="366"/>
      <c r="C7725" s="367">
        <v>5201</v>
      </c>
      <c r="D7725" s="368" t="s">
        <v>243</v>
      </c>
      <c r="E7725" s="281">
        <f t="shared" ref="E7725:E7731" si="1814">F7725+G7725+H7725</f>
        <v>0</v>
      </c>
      <c r="F7725" s="152">
        <v>0</v>
      </c>
      <c r="G7725" s="153">
        <v>0</v>
      </c>
      <c r="H7725" s="1406">
        <v>0</v>
      </c>
      <c r="I7725" s="152">
        <v>0</v>
      </c>
      <c r="J7725" s="153">
        <v>0</v>
      </c>
      <c r="K7725" s="1406">
        <v>0</v>
      </c>
      <c r="L7725" s="281">
        <f t="shared" ref="L7725:L7731" si="1815">I7725+J7725+K7725</f>
        <v>0</v>
      </c>
      <c r="M7725" s="12" t="str">
        <f t="shared" si="1803"/>
        <v/>
      </c>
      <c r="N7725" s="13"/>
    </row>
    <row r="7726" spans="1:14" hidden="1">
      <c r="A7726" s="23">
        <v>510</v>
      </c>
      <c r="B7726" s="366"/>
      <c r="C7726" s="369">
        <v>5202</v>
      </c>
      <c r="D7726" s="370" t="s">
        <v>244</v>
      </c>
      <c r="E7726" s="295">
        <f t="shared" si="1814"/>
        <v>0</v>
      </c>
      <c r="F7726" s="158">
        <v>0</v>
      </c>
      <c r="G7726" s="159">
        <v>0</v>
      </c>
      <c r="H7726" s="1408">
        <v>0</v>
      </c>
      <c r="I7726" s="158">
        <v>0</v>
      </c>
      <c r="J7726" s="159">
        <v>0</v>
      </c>
      <c r="K7726" s="1408">
        <v>0</v>
      </c>
      <c r="L7726" s="295">
        <f t="shared" si="1815"/>
        <v>0</v>
      </c>
      <c r="M7726" s="12" t="str">
        <f t="shared" si="1803"/>
        <v/>
      </c>
      <c r="N7726" s="13"/>
    </row>
    <row r="7727" spans="1:14" hidden="1">
      <c r="A7727" s="23">
        <v>515</v>
      </c>
      <c r="B7727" s="366"/>
      <c r="C7727" s="369">
        <v>5203</v>
      </c>
      <c r="D7727" s="370" t="s">
        <v>608</v>
      </c>
      <c r="E7727" s="295">
        <f t="shared" si="1814"/>
        <v>0</v>
      </c>
      <c r="F7727" s="158">
        <v>0</v>
      </c>
      <c r="G7727" s="159">
        <v>0</v>
      </c>
      <c r="H7727" s="1408">
        <v>0</v>
      </c>
      <c r="I7727" s="158">
        <v>0</v>
      </c>
      <c r="J7727" s="159">
        <v>0</v>
      </c>
      <c r="K7727" s="1408">
        <v>0</v>
      </c>
      <c r="L7727" s="295">
        <f t="shared" si="1815"/>
        <v>0</v>
      </c>
      <c r="M7727" s="12" t="str">
        <f t="shared" si="1803"/>
        <v/>
      </c>
      <c r="N7727" s="13"/>
    </row>
    <row r="7728" spans="1:14" hidden="1">
      <c r="A7728" s="23">
        <v>520</v>
      </c>
      <c r="B7728" s="366"/>
      <c r="C7728" s="369">
        <v>5204</v>
      </c>
      <c r="D7728" s="370" t="s">
        <v>609</v>
      </c>
      <c r="E7728" s="295">
        <f t="shared" si="1814"/>
        <v>0</v>
      </c>
      <c r="F7728" s="158">
        <v>0</v>
      </c>
      <c r="G7728" s="159">
        <v>0</v>
      </c>
      <c r="H7728" s="1408">
        <v>0</v>
      </c>
      <c r="I7728" s="158">
        <v>0</v>
      </c>
      <c r="J7728" s="159">
        <v>0</v>
      </c>
      <c r="K7728" s="1408">
        <v>0</v>
      </c>
      <c r="L7728" s="295">
        <f t="shared" si="1815"/>
        <v>0</v>
      </c>
      <c r="M7728" s="12" t="str">
        <f t="shared" si="1803"/>
        <v/>
      </c>
      <c r="N7728" s="13"/>
    </row>
    <row r="7729" spans="1:14" hidden="1">
      <c r="A7729" s="23">
        <v>525</v>
      </c>
      <c r="B7729" s="366"/>
      <c r="C7729" s="369">
        <v>5205</v>
      </c>
      <c r="D7729" s="370" t="s">
        <v>610</v>
      </c>
      <c r="E7729" s="295">
        <f t="shared" si="1814"/>
        <v>0</v>
      </c>
      <c r="F7729" s="158">
        <v>0</v>
      </c>
      <c r="G7729" s="159">
        <v>0</v>
      </c>
      <c r="H7729" s="1408">
        <v>0</v>
      </c>
      <c r="I7729" s="158">
        <v>0</v>
      </c>
      <c r="J7729" s="159">
        <v>0</v>
      </c>
      <c r="K7729" s="1408">
        <v>0</v>
      </c>
      <c r="L7729" s="295">
        <f t="shared" si="1815"/>
        <v>0</v>
      </c>
      <c r="M7729" s="12" t="str">
        <f t="shared" si="1803"/>
        <v/>
      </c>
      <c r="N7729" s="13"/>
    </row>
    <row r="7730" spans="1:14" hidden="1">
      <c r="A7730" s="22">
        <v>635</v>
      </c>
      <c r="B7730" s="366"/>
      <c r="C7730" s="369">
        <v>5206</v>
      </c>
      <c r="D7730" s="370" t="s">
        <v>611</v>
      </c>
      <c r="E7730" s="295">
        <f t="shared" si="1814"/>
        <v>0</v>
      </c>
      <c r="F7730" s="158">
        <v>0</v>
      </c>
      <c r="G7730" s="159">
        <v>0</v>
      </c>
      <c r="H7730" s="1408">
        <v>0</v>
      </c>
      <c r="I7730" s="158">
        <v>0</v>
      </c>
      <c r="J7730" s="159">
        <v>0</v>
      </c>
      <c r="K7730" s="1408">
        <v>0</v>
      </c>
      <c r="L7730" s="295">
        <f t="shared" si="1815"/>
        <v>0</v>
      </c>
      <c r="M7730" s="12" t="str">
        <f t="shared" si="1803"/>
        <v/>
      </c>
      <c r="N7730" s="13"/>
    </row>
    <row r="7731" spans="1:14" hidden="1">
      <c r="A7731" s="23">
        <v>640</v>
      </c>
      <c r="B7731" s="366"/>
      <c r="C7731" s="371">
        <v>5219</v>
      </c>
      <c r="D7731" s="372" t="s">
        <v>612</v>
      </c>
      <c r="E7731" s="287">
        <f t="shared" si="1814"/>
        <v>0</v>
      </c>
      <c r="F7731" s="173">
        <v>0</v>
      </c>
      <c r="G7731" s="174">
        <v>0</v>
      </c>
      <c r="H7731" s="1409">
        <v>0</v>
      </c>
      <c r="I7731" s="173">
        <v>0</v>
      </c>
      <c r="J7731" s="174">
        <v>0</v>
      </c>
      <c r="K7731" s="1409">
        <v>0</v>
      </c>
      <c r="L7731" s="287">
        <f t="shared" si="1815"/>
        <v>0</v>
      </c>
      <c r="M7731" s="12" t="str">
        <f t="shared" si="1803"/>
        <v/>
      </c>
      <c r="N7731" s="13"/>
    </row>
    <row r="7732" spans="1:14" hidden="1">
      <c r="A7732" s="23">
        <v>645</v>
      </c>
      <c r="B7732" s="365">
        <v>5300</v>
      </c>
      <c r="C7732" s="1843" t="s">
        <v>613</v>
      </c>
      <c r="D7732" s="1844"/>
      <c r="E7732" s="310">
        <f t="shared" ref="E7732:L7732" si="1816">SUM(E7733:E7734)</f>
        <v>0</v>
      </c>
      <c r="F7732" s="274">
        <f t="shared" si="1816"/>
        <v>0</v>
      </c>
      <c r="G7732" s="275">
        <f t="shared" si="1816"/>
        <v>0</v>
      </c>
      <c r="H7732" s="276">
        <f>SUM(H7733:H7734)</f>
        <v>0</v>
      </c>
      <c r="I7732" s="274">
        <f t="shared" si="1816"/>
        <v>0</v>
      </c>
      <c r="J7732" s="275">
        <f t="shared" si="1816"/>
        <v>0</v>
      </c>
      <c r="K7732" s="276">
        <f t="shared" si="1816"/>
        <v>0</v>
      </c>
      <c r="L7732" s="310">
        <f t="shared" si="1816"/>
        <v>0</v>
      </c>
      <c r="M7732" s="12" t="str">
        <f t="shared" si="1803"/>
        <v/>
      </c>
      <c r="N7732" s="13"/>
    </row>
    <row r="7733" spans="1:14" hidden="1">
      <c r="A7733" s="23">
        <v>650</v>
      </c>
      <c r="B7733" s="366"/>
      <c r="C7733" s="367">
        <v>5301</v>
      </c>
      <c r="D7733" s="368" t="s">
        <v>300</v>
      </c>
      <c r="E7733" s="281">
        <f>F7733+G7733+H7733</f>
        <v>0</v>
      </c>
      <c r="F7733" s="152">
        <v>0</v>
      </c>
      <c r="G7733" s="153">
        <v>0</v>
      </c>
      <c r="H7733" s="1406">
        <v>0</v>
      </c>
      <c r="I7733" s="152">
        <v>0</v>
      </c>
      <c r="J7733" s="153">
        <v>0</v>
      </c>
      <c r="K7733" s="1406">
        <v>0</v>
      </c>
      <c r="L7733" s="281">
        <f>I7733+J7733+K7733</f>
        <v>0</v>
      </c>
      <c r="M7733" s="12" t="str">
        <f t="shared" si="1803"/>
        <v/>
      </c>
      <c r="N7733" s="13"/>
    </row>
    <row r="7734" spans="1:14" hidden="1">
      <c r="A7734" s="22">
        <v>655</v>
      </c>
      <c r="B7734" s="366"/>
      <c r="C7734" s="371">
        <v>5309</v>
      </c>
      <c r="D7734" s="372" t="s">
        <v>614</v>
      </c>
      <c r="E7734" s="287">
        <f>F7734+G7734+H7734</f>
        <v>0</v>
      </c>
      <c r="F7734" s="173">
        <v>0</v>
      </c>
      <c r="G7734" s="174">
        <v>0</v>
      </c>
      <c r="H7734" s="1409">
        <v>0</v>
      </c>
      <c r="I7734" s="173">
        <v>0</v>
      </c>
      <c r="J7734" s="174">
        <v>0</v>
      </c>
      <c r="K7734" s="1409">
        <v>0</v>
      </c>
      <c r="L7734" s="287">
        <f>I7734+J7734+K7734</f>
        <v>0</v>
      </c>
      <c r="M7734" s="12" t="str">
        <f t="shared" si="1803"/>
        <v/>
      </c>
      <c r="N7734" s="13"/>
    </row>
    <row r="7735" spans="1:14" hidden="1">
      <c r="A7735" s="22">
        <v>665</v>
      </c>
      <c r="B7735" s="365">
        <v>5400</v>
      </c>
      <c r="C7735" s="1843" t="s">
        <v>671</v>
      </c>
      <c r="D7735" s="1844"/>
      <c r="E7735" s="310">
        <f>F7735+G7735+H7735</f>
        <v>0</v>
      </c>
      <c r="F7735" s="1410"/>
      <c r="G7735" s="1411">
        <v>0</v>
      </c>
      <c r="H7735" s="1412">
        <v>0</v>
      </c>
      <c r="I7735" s="1410">
        <v>0</v>
      </c>
      <c r="J7735" s="1411"/>
      <c r="K7735" s="1412">
        <v>0</v>
      </c>
      <c r="L7735" s="310">
        <f>I7735+J7735+K7735</f>
        <v>0</v>
      </c>
      <c r="M7735" s="12" t="str">
        <f t="shared" si="1803"/>
        <v/>
      </c>
      <c r="N7735" s="13"/>
    </row>
    <row r="7736" spans="1:14" hidden="1">
      <c r="A7736" s="22">
        <v>675</v>
      </c>
      <c r="B7736" s="272">
        <v>5500</v>
      </c>
      <c r="C7736" s="1845" t="s">
        <v>672</v>
      </c>
      <c r="D7736" s="1846"/>
      <c r="E7736" s="310">
        <f t="shared" ref="E7736:L7736" si="1817">SUM(E7737:E7740)</f>
        <v>0</v>
      </c>
      <c r="F7736" s="274">
        <f t="shared" si="1817"/>
        <v>0</v>
      </c>
      <c r="G7736" s="275">
        <f t="shared" si="1817"/>
        <v>0</v>
      </c>
      <c r="H7736" s="276">
        <f>SUM(H7737:H7740)</f>
        <v>0</v>
      </c>
      <c r="I7736" s="274">
        <f t="shared" si="1817"/>
        <v>0</v>
      </c>
      <c r="J7736" s="275">
        <f t="shared" si="1817"/>
        <v>0</v>
      </c>
      <c r="K7736" s="276">
        <f t="shared" si="1817"/>
        <v>0</v>
      </c>
      <c r="L7736" s="310">
        <f t="shared" si="1817"/>
        <v>0</v>
      </c>
      <c r="M7736" s="12" t="str">
        <f t="shared" si="1803"/>
        <v/>
      </c>
      <c r="N7736" s="13"/>
    </row>
    <row r="7737" spans="1:14" hidden="1">
      <c r="A7737" s="22">
        <v>685</v>
      </c>
      <c r="B7737" s="362"/>
      <c r="C7737" s="279">
        <v>5501</v>
      </c>
      <c r="D7737" s="311" t="s">
        <v>673</v>
      </c>
      <c r="E7737" s="281">
        <f>F7737+G7737+H7737</f>
        <v>0</v>
      </c>
      <c r="F7737" s="152">
        <v>0</v>
      </c>
      <c r="G7737" s="153">
        <v>0</v>
      </c>
      <c r="H7737" s="1406">
        <v>0</v>
      </c>
      <c r="I7737" s="152">
        <v>0</v>
      </c>
      <c r="J7737" s="153">
        <v>0</v>
      </c>
      <c r="K7737" s="1406">
        <v>0</v>
      </c>
      <c r="L7737" s="281">
        <f>I7737+J7737+K7737</f>
        <v>0</v>
      </c>
      <c r="M7737" s="12" t="str">
        <f t="shared" si="1803"/>
        <v/>
      </c>
      <c r="N7737" s="13"/>
    </row>
    <row r="7738" spans="1:14" hidden="1">
      <c r="A7738" s="23">
        <v>690</v>
      </c>
      <c r="B7738" s="362"/>
      <c r="C7738" s="293">
        <v>5502</v>
      </c>
      <c r="D7738" s="294" t="s">
        <v>674</v>
      </c>
      <c r="E7738" s="295">
        <f>F7738+G7738+H7738</f>
        <v>0</v>
      </c>
      <c r="F7738" s="158"/>
      <c r="G7738" s="159"/>
      <c r="H7738" s="1408"/>
      <c r="I7738" s="158"/>
      <c r="J7738" s="159"/>
      <c r="K7738" s="1408"/>
      <c r="L7738" s="295">
        <f>I7738+J7738+K7738</f>
        <v>0</v>
      </c>
      <c r="M7738" s="12" t="str">
        <f t="shared" si="1803"/>
        <v/>
      </c>
      <c r="N7738" s="13"/>
    </row>
    <row r="7739" spans="1:14" hidden="1">
      <c r="A7739" s="23">
        <v>695</v>
      </c>
      <c r="B7739" s="362"/>
      <c r="C7739" s="293">
        <v>5503</v>
      </c>
      <c r="D7739" s="363" t="s">
        <v>675</v>
      </c>
      <c r="E7739" s="295">
        <f>F7739+G7739+H7739</f>
        <v>0</v>
      </c>
      <c r="F7739" s="158">
        <v>0</v>
      </c>
      <c r="G7739" s="159">
        <v>0</v>
      </c>
      <c r="H7739" s="1408">
        <v>0</v>
      </c>
      <c r="I7739" s="158">
        <v>0</v>
      </c>
      <c r="J7739" s="159">
        <v>0</v>
      </c>
      <c r="K7739" s="1408">
        <v>0</v>
      </c>
      <c r="L7739" s="295">
        <f>I7739+J7739+K7739</f>
        <v>0</v>
      </c>
      <c r="M7739" s="12" t="str">
        <f t="shared" si="1803"/>
        <v/>
      </c>
      <c r="N7739" s="13"/>
    </row>
    <row r="7740" spans="1:14" hidden="1">
      <c r="A7740" s="22">
        <v>700</v>
      </c>
      <c r="B7740" s="362"/>
      <c r="C7740" s="285">
        <v>5504</v>
      </c>
      <c r="D7740" s="339" t="s">
        <v>676</v>
      </c>
      <c r="E7740" s="287">
        <f>F7740+G7740+H7740</f>
        <v>0</v>
      </c>
      <c r="F7740" s="173"/>
      <c r="G7740" s="174"/>
      <c r="H7740" s="1409"/>
      <c r="I7740" s="173"/>
      <c r="J7740" s="174"/>
      <c r="K7740" s="1409"/>
      <c r="L7740" s="287">
        <f>I7740+J7740+K7740</f>
        <v>0</v>
      </c>
      <c r="M7740" s="12" t="str">
        <f t="shared" si="1803"/>
        <v/>
      </c>
      <c r="N7740" s="13"/>
    </row>
    <row r="7741" spans="1:14" hidden="1">
      <c r="A7741" s="22">
        <v>710</v>
      </c>
      <c r="B7741" s="365">
        <v>5700</v>
      </c>
      <c r="C7741" s="1847" t="s">
        <v>898</v>
      </c>
      <c r="D7741" s="1848"/>
      <c r="E7741" s="310">
        <f>SUM(E7742:E7744)</f>
        <v>0</v>
      </c>
      <c r="F7741" s="1458">
        <v>0</v>
      </c>
      <c r="G7741" s="1458">
        <v>0</v>
      </c>
      <c r="H7741" s="1458">
        <v>0</v>
      </c>
      <c r="I7741" s="1458">
        <v>0</v>
      </c>
      <c r="J7741" s="1458">
        <v>0</v>
      </c>
      <c r="K7741" s="1458">
        <v>0</v>
      </c>
      <c r="L7741" s="310">
        <f>SUM(L7742:L7744)</f>
        <v>0</v>
      </c>
      <c r="M7741" s="12" t="str">
        <f t="shared" si="1803"/>
        <v/>
      </c>
      <c r="N7741" s="13"/>
    </row>
    <row r="7742" spans="1:14" hidden="1">
      <c r="A7742" s="23">
        <v>715</v>
      </c>
      <c r="B7742" s="366"/>
      <c r="C7742" s="367">
        <v>5701</v>
      </c>
      <c r="D7742" s="368" t="s">
        <v>677</v>
      </c>
      <c r="E7742" s="281">
        <f>F7742+G7742+H7742</f>
        <v>0</v>
      </c>
      <c r="F7742" s="1459">
        <v>0</v>
      </c>
      <c r="G7742" s="1459">
        <v>0</v>
      </c>
      <c r="H7742" s="1460">
        <v>0</v>
      </c>
      <c r="I7742" s="1606">
        <v>0</v>
      </c>
      <c r="J7742" s="1459">
        <v>0</v>
      </c>
      <c r="K7742" s="1459">
        <v>0</v>
      </c>
      <c r="L7742" s="281">
        <f>I7742+J7742+K7742</f>
        <v>0</v>
      </c>
      <c r="M7742" s="12" t="str">
        <f t="shared" si="1803"/>
        <v/>
      </c>
      <c r="N7742" s="13"/>
    </row>
    <row r="7743" spans="1:14" hidden="1">
      <c r="A7743" s="23">
        <v>720</v>
      </c>
      <c r="B7743" s="366"/>
      <c r="C7743" s="373">
        <v>5702</v>
      </c>
      <c r="D7743" s="374" t="s">
        <v>678</v>
      </c>
      <c r="E7743" s="314">
        <f>F7743+G7743+H7743</f>
        <v>0</v>
      </c>
      <c r="F7743" s="1459">
        <v>0</v>
      </c>
      <c r="G7743" s="1459">
        <v>0</v>
      </c>
      <c r="H7743" s="1460">
        <v>0</v>
      </c>
      <c r="I7743" s="1606">
        <v>0</v>
      </c>
      <c r="J7743" s="1459">
        <v>0</v>
      </c>
      <c r="K7743" s="1459">
        <v>0</v>
      </c>
      <c r="L7743" s="314">
        <f>I7743+J7743+K7743</f>
        <v>0</v>
      </c>
      <c r="M7743" s="12" t="str">
        <f t="shared" si="1803"/>
        <v/>
      </c>
      <c r="N7743" s="13"/>
    </row>
    <row r="7744" spans="1:14" hidden="1">
      <c r="A7744" s="23">
        <v>725</v>
      </c>
      <c r="B7744" s="292"/>
      <c r="C7744" s="375">
        <v>4071</v>
      </c>
      <c r="D7744" s="376" t="s">
        <v>679</v>
      </c>
      <c r="E7744" s="377">
        <f>F7744+G7744+H7744</f>
        <v>0</v>
      </c>
      <c r="F7744" s="1459">
        <v>0</v>
      </c>
      <c r="G7744" s="1459">
        <v>0</v>
      </c>
      <c r="H7744" s="1460">
        <v>0</v>
      </c>
      <c r="I7744" s="1606">
        <v>0</v>
      </c>
      <c r="J7744" s="1459">
        <v>0</v>
      </c>
      <c r="K7744" s="1459">
        <v>0</v>
      </c>
      <c r="L7744" s="377">
        <f>I7744+J7744+K7744</f>
        <v>0</v>
      </c>
      <c r="M7744" s="12" t="str">
        <f t="shared" si="1803"/>
        <v/>
      </c>
      <c r="N7744" s="13"/>
    </row>
    <row r="7745" spans="1:14" hidden="1">
      <c r="A7745" s="23">
        <v>730</v>
      </c>
      <c r="B7745" s="571"/>
      <c r="C7745" s="1841" t="s">
        <v>680</v>
      </c>
      <c r="D7745" s="1842"/>
      <c r="E7745" s="1426"/>
      <c r="F7745" s="1426"/>
      <c r="G7745" s="1426"/>
      <c r="H7745" s="1426"/>
      <c r="I7745" s="1426"/>
      <c r="J7745" s="1426"/>
      <c r="K7745" s="1426"/>
      <c r="L7745" s="1427"/>
      <c r="M7745" s="12" t="str">
        <f t="shared" si="1803"/>
        <v/>
      </c>
      <c r="N7745" s="13"/>
    </row>
    <row r="7746" spans="1:14" hidden="1">
      <c r="A7746" s="23">
        <v>735</v>
      </c>
      <c r="B7746" s="381">
        <v>98</v>
      </c>
      <c r="C7746" s="1841" t="s">
        <v>680</v>
      </c>
      <c r="D7746" s="1842"/>
      <c r="E7746" s="382">
        <f>F7746+G7746+H7746</f>
        <v>0</v>
      </c>
      <c r="F7746" s="1417"/>
      <c r="G7746" s="1418"/>
      <c r="H7746" s="1419"/>
      <c r="I7746" s="1448">
        <v>0</v>
      </c>
      <c r="J7746" s="1449">
        <v>0</v>
      </c>
      <c r="K7746" s="1450">
        <v>0</v>
      </c>
      <c r="L7746" s="382">
        <f>I7746+J7746+K7746</f>
        <v>0</v>
      </c>
      <c r="M7746" s="12" t="str">
        <f t="shared" si="1803"/>
        <v/>
      </c>
      <c r="N7746" s="13"/>
    </row>
    <row r="7747" spans="1:14" hidden="1">
      <c r="A7747" s="23">
        <v>740</v>
      </c>
      <c r="B7747" s="1421"/>
      <c r="C7747" s="1422"/>
      <c r="D7747" s="1423"/>
      <c r="E7747" s="269"/>
      <c r="F7747" s="269"/>
      <c r="G7747" s="269"/>
      <c r="H7747" s="269"/>
      <c r="I7747" s="269"/>
      <c r="J7747" s="269"/>
      <c r="K7747" s="269"/>
      <c r="L7747" s="270"/>
      <c r="M7747" s="12" t="str">
        <f t="shared" si="1803"/>
        <v/>
      </c>
      <c r="N7747" s="73" t="str">
        <f>LEFT(C7629,1)</f>
        <v>7</v>
      </c>
    </row>
    <row r="7748" spans="1:14" hidden="1">
      <c r="A7748" s="23">
        <v>745</v>
      </c>
      <c r="B7748" s="1424"/>
      <c r="C7748" s="111"/>
      <c r="D7748" s="1425"/>
      <c r="E7748" s="218"/>
      <c r="F7748" s="218"/>
      <c r="G7748" s="218"/>
      <c r="H7748" s="218"/>
      <c r="I7748" s="218"/>
      <c r="J7748" s="218"/>
      <c r="K7748" s="218"/>
      <c r="L7748" s="389"/>
      <c r="M7748" s="7" t="str">
        <f t="shared" si="1803"/>
        <v/>
      </c>
    </row>
    <row r="7749" spans="1:14" hidden="1">
      <c r="A7749" s="22">
        <v>750</v>
      </c>
      <c r="B7749" s="1424"/>
      <c r="C7749" s="111"/>
      <c r="D7749" s="1425"/>
      <c r="E7749" s="218"/>
      <c r="F7749" s="218"/>
      <c r="G7749" s="218"/>
      <c r="H7749" s="218"/>
      <c r="I7749" s="218"/>
      <c r="J7749" s="218"/>
      <c r="K7749" s="218"/>
      <c r="L7749" s="389"/>
      <c r="M7749" s="7" t="str">
        <f t="shared" si="1803"/>
        <v/>
      </c>
    </row>
    <row r="7750" spans="1:14" ht="19.5" hidden="1" thickBot="1">
      <c r="A7750" s="23">
        <v>755</v>
      </c>
      <c r="B7750" s="1451"/>
      <c r="C7750" s="393" t="s">
        <v>726</v>
      </c>
      <c r="D7750" s="1420">
        <f>+B7750</f>
        <v>0</v>
      </c>
      <c r="E7750" s="395">
        <f t="shared" ref="E7750:L7750" si="1818">SUM(E7632,E7635,E7641,E7649,E7650,E7668,E7672,E7678,E7681,E7682,E7683,E7684,E7688,E7697,E7703,E7704,E7705,E7706,E7713,E7717,E7718,E7719,E7720,E7723,E7724,E7732,E7735,E7736,E7741)+E7746</f>
        <v>0</v>
      </c>
      <c r="F7750" s="396">
        <f t="shared" si="1818"/>
        <v>0</v>
      </c>
      <c r="G7750" s="397">
        <f t="shared" si="1818"/>
        <v>0</v>
      </c>
      <c r="H7750" s="398">
        <f t="shared" si="1818"/>
        <v>0</v>
      </c>
      <c r="I7750" s="396">
        <f t="shared" si="1818"/>
        <v>0</v>
      </c>
      <c r="J7750" s="397">
        <f t="shared" si="1818"/>
        <v>0</v>
      </c>
      <c r="K7750" s="398">
        <f t="shared" si="1818"/>
        <v>0</v>
      </c>
      <c r="L7750" s="395">
        <f t="shared" si="1818"/>
        <v>0</v>
      </c>
      <c r="M7750" s="1652" t="str">
        <f t="shared" si="1803"/>
        <v/>
      </c>
      <c r="N7750" s="65"/>
    </row>
    <row r="7751" spans="1:14" ht="18.75" hidden="1">
      <c r="A7751" s="23">
        <v>760</v>
      </c>
      <c r="B7751" s="79" t="s">
        <v>120</v>
      </c>
      <c r="C7751" s="1"/>
      <c r="L7751" s="6"/>
      <c r="M7751" s="1652" t="str">
        <f>(IF($E7750&lt;&gt;0,$M$2,IF($L7750&lt;&gt;0,$M$2,"")))</f>
        <v/>
      </c>
      <c r="N7751" s="65"/>
    </row>
    <row r="7752" spans="1:14" ht="18.75" hidden="1">
      <c r="A7752" s="22">
        <v>765</v>
      </c>
      <c r="B7752" s="1355"/>
      <c r="C7752" s="1355"/>
      <c r="D7752" s="1356"/>
      <c r="E7752" s="1355"/>
      <c r="F7752" s="1355"/>
      <c r="G7752" s="1355"/>
      <c r="H7752" s="1355"/>
      <c r="I7752" s="1355"/>
      <c r="J7752" s="1355"/>
      <c r="K7752" s="1355"/>
      <c r="L7752" s="1357"/>
      <c r="M7752" s="1652" t="str">
        <f>(IF($E7750&lt;&gt;0,$M$2,IF($L7750&lt;&gt;0,$M$2,"")))</f>
        <v/>
      </c>
      <c r="N7752" s="65"/>
    </row>
    <row r="7753" spans="1:14" ht="18.75" hidden="1">
      <c r="A7753" s="22">
        <v>775</v>
      </c>
      <c r="B7753" s="65"/>
      <c r="C7753" s="65"/>
      <c r="D7753" s="65"/>
      <c r="E7753" s="65"/>
      <c r="F7753" s="65"/>
      <c r="G7753" s="65"/>
      <c r="H7753" s="65"/>
      <c r="I7753" s="65"/>
      <c r="J7753" s="65"/>
      <c r="K7753" s="65"/>
      <c r="L7753" s="77"/>
      <c r="M7753" s="74" t="str">
        <f>(IF(E7750&lt;&gt;0,$G$2,IF(L7750&lt;&gt;0,$G$2,"")))</f>
        <v/>
      </c>
      <c r="N7753" s="65"/>
    </row>
    <row r="7754" spans="1:14" hidden="1">
      <c r="A7754" s="23">
        <v>780</v>
      </c>
      <c r="B7754" s="6"/>
      <c r="C7754" s="6"/>
      <c r="D7754" s="517"/>
      <c r="E7754" s="38"/>
      <c r="F7754" s="38"/>
      <c r="G7754" s="38"/>
      <c r="H7754" s="38"/>
      <c r="I7754" s="38"/>
      <c r="J7754" s="38"/>
      <c r="K7754" s="38"/>
      <c r="L7754" s="38"/>
      <c r="M7754" s="7" t="str">
        <f>(IF($E7890&lt;&gt;0,$M$2,IF($L7890&lt;&gt;0,$M$2,"")))</f>
        <v/>
      </c>
    </row>
    <row r="7755" spans="1:14" hidden="1">
      <c r="A7755" s="23">
        <v>785</v>
      </c>
      <c r="B7755" s="6"/>
      <c r="C7755" s="1353"/>
      <c r="D7755" s="1354"/>
      <c r="E7755" s="38"/>
      <c r="F7755" s="38"/>
      <c r="G7755" s="38"/>
      <c r="H7755" s="38"/>
      <c r="I7755" s="38"/>
      <c r="J7755" s="38"/>
      <c r="K7755" s="38"/>
      <c r="L7755" s="38"/>
      <c r="M7755" s="7" t="str">
        <f>(IF($E7890&lt;&gt;0,$M$2,IF($L7890&lt;&gt;0,$M$2,"")))</f>
        <v/>
      </c>
    </row>
    <row r="7756" spans="1:14" hidden="1">
      <c r="A7756" s="23">
        <v>790</v>
      </c>
      <c r="B7756" s="1865" t="str">
        <f>$B$7</f>
        <v>ОТЧЕТНИ ДАННИ ПО ЕБК ЗА ИЗПЪЛНЕНИЕТО НА БЮДЖЕТА</v>
      </c>
      <c r="C7756" s="1866"/>
      <c r="D7756" s="1866"/>
      <c r="E7756" s="242"/>
      <c r="F7756" s="242"/>
      <c r="G7756" s="237"/>
      <c r="H7756" s="237"/>
      <c r="I7756" s="237"/>
      <c r="J7756" s="237"/>
      <c r="K7756" s="237"/>
      <c r="L7756" s="237"/>
      <c r="M7756" s="7" t="str">
        <f>(IF($E7890&lt;&gt;0,$M$2,IF($L7890&lt;&gt;0,$M$2,"")))</f>
        <v/>
      </c>
    </row>
    <row r="7757" spans="1:14" hidden="1">
      <c r="A7757" s="23">
        <v>795</v>
      </c>
      <c r="B7757" s="228"/>
      <c r="C7757" s="391"/>
      <c r="D7757" s="400"/>
      <c r="E7757" s="406" t="s">
        <v>457</v>
      </c>
      <c r="F7757" s="406" t="s">
        <v>819</v>
      </c>
      <c r="G7757" s="237"/>
      <c r="H7757" s="1350" t="s">
        <v>1234</v>
      </c>
      <c r="I7757" s="1351"/>
      <c r="J7757" s="1352"/>
      <c r="K7757" s="237"/>
      <c r="L7757" s="237"/>
      <c r="M7757" s="7" t="str">
        <f>(IF($E7890&lt;&gt;0,$M$2,IF($L7890&lt;&gt;0,$M$2,"")))</f>
        <v/>
      </c>
    </row>
    <row r="7758" spans="1:14" ht="18.75" hidden="1">
      <c r="A7758" s="22">
        <v>805</v>
      </c>
      <c r="B7758" s="1867" t="str">
        <f>$B$9</f>
        <v>ДГ Радост Каблешково</v>
      </c>
      <c r="C7758" s="1868"/>
      <c r="D7758" s="1869"/>
      <c r="E7758" s="115">
        <f>$E$9</f>
        <v>45658</v>
      </c>
      <c r="F7758" s="226">
        <f>$F$9</f>
        <v>45747</v>
      </c>
      <c r="G7758" s="237"/>
      <c r="H7758" s="237"/>
      <c r="I7758" s="237"/>
      <c r="J7758" s="237"/>
      <c r="K7758" s="237"/>
      <c r="L7758" s="237"/>
      <c r="M7758" s="7" t="str">
        <f>(IF($E7890&lt;&gt;0,$M$2,IF($L7890&lt;&gt;0,$M$2,"")))</f>
        <v/>
      </c>
    </row>
    <row r="7759" spans="1:14" hidden="1">
      <c r="A7759" s="23">
        <v>810</v>
      </c>
      <c r="B7759" s="227" t="str">
        <f>$B$10</f>
        <v>(наименование на разпоредителя с бюджет)</v>
      </c>
      <c r="C7759" s="228"/>
      <c r="D7759" s="229"/>
      <c r="E7759" s="237"/>
      <c r="F7759" s="237"/>
      <c r="G7759" s="237"/>
      <c r="H7759" s="237"/>
      <c r="I7759" s="237"/>
      <c r="J7759" s="237"/>
      <c r="K7759" s="237"/>
      <c r="L7759" s="237"/>
      <c r="M7759" s="7" t="str">
        <f>(IF($E7890&lt;&gt;0,$M$2,IF($L7890&lt;&gt;0,$M$2,"")))</f>
        <v/>
      </c>
    </row>
    <row r="7760" spans="1:14" hidden="1">
      <c r="A7760" s="23">
        <v>815</v>
      </c>
      <c r="B7760" s="227"/>
      <c r="C7760" s="228"/>
      <c r="D7760" s="229"/>
      <c r="E7760" s="237"/>
      <c r="F7760" s="237"/>
      <c r="G7760" s="237"/>
      <c r="H7760" s="237"/>
      <c r="I7760" s="237"/>
      <c r="J7760" s="237"/>
      <c r="K7760" s="237"/>
      <c r="L7760" s="237"/>
      <c r="M7760" s="7" t="str">
        <f>(IF($E7890&lt;&gt;0,$M$2,IF($L7890&lt;&gt;0,$M$2,"")))</f>
        <v/>
      </c>
    </row>
    <row r="7761" spans="1:14" ht="19.5" hidden="1">
      <c r="A7761" s="28">
        <v>525</v>
      </c>
      <c r="B7761" s="1870" t="str">
        <f>$B$12</f>
        <v>Поморие</v>
      </c>
      <c r="C7761" s="1871"/>
      <c r="D7761" s="1872"/>
      <c r="E7761" s="410" t="s">
        <v>874</v>
      </c>
      <c r="F7761" s="1348" t="str">
        <f>$F$12</f>
        <v>5207</v>
      </c>
      <c r="G7761" s="237"/>
      <c r="H7761" s="237"/>
      <c r="I7761" s="237"/>
      <c r="J7761" s="237"/>
      <c r="K7761" s="237"/>
      <c r="L7761" s="237"/>
      <c r="M7761" s="7" t="str">
        <f>(IF($E7890&lt;&gt;0,$M$2,IF($L7890&lt;&gt;0,$M$2,"")))</f>
        <v/>
      </c>
    </row>
    <row r="7762" spans="1:14" hidden="1">
      <c r="A7762" s="22">
        <v>820</v>
      </c>
      <c r="B7762" s="233" t="str">
        <f>$B$13</f>
        <v>(наименование на първостепенния разпоредител с бюджет)</v>
      </c>
      <c r="C7762" s="228"/>
      <c r="D7762" s="229"/>
      <c r="E7762" s="1349"/>
      <c r="F7762" s="242"/>
      <c r="G7762" s="237"/>
      <c r="H7762" s="237"/>
      <c r="I7762" s="237"/>
      <c r="J7762" s="237"/>
      <c r="K7762" s="237"/>
      <c r="L7762" s="237"/>
      <c r="M7762" s="7" t="str">
        <f>(IF($E7890&lt;&gt;0,$M$2,IF($L7890&lt;&gt;0,$M$2,"")))</f>
        <v/>
      </c>
    </row>
    <row r="7763" spans="1:14" ht="19.5" hidden="1">
      <c r="A7763" s="23">
        <v>821</v>
      </c>
      <c r="B7763" s="236"/>
      <c r="C7763" s="237"/>
      <c r="D7763" s="124" t="s">
        <v>875</v>
      </c>
      <c r="E7763" s="238">
        <f>$E$15</f>
        <v>0</v>
      </c>
      <c r="F7763" s="414" t="str">
        <f>$F$15</f>
        <v>БЮДЖЕТ</v>
      </c>
      <c r="G7763" s="218"/>
      <c r="H7763" s="218"/>
      <c r="I7763" s="218"/>
      <c r="J7763" s="218"/>
      <c r="K7763" s="218"/>
      <c r="L7763" s="218"/>
      <c r="M7763" s="7" t="str">
        <f>(IF($E7890&lt;&gt;0,$M$2,IF($L7890&lt;&gt;0,$M$2,"")))</f>
        <v/>
      </c>
    </row>
    <row r="7764" spans="1:14" hidden="1">
      <c r="A7764" s="23">
        <v>822</v>
      </c>
      <c r="B7764" s="228"/>
      <c r="C7764" s="391"/>
      <c r="D7764" s="400"/>
      <c r="E7764" s="237"/>
      <c r="F7764" s="409"/>
      <c r="G7764" s="409"/>
      <c r="H7764" s="409"/>
      <c r="I7764" s="409"/>
      <c r="J7764" s="409"/>
      <c r="K7764" s="409"/>
      <c r="L7764" s="1365" t="s">
        <v>458</v>
      </c>
      <c r="M7764" s="7" t="str">
        <f>(IF($E7890&lt;&gt;0,$M$2,IF($L7890&lt;&gt;0,$M$2,"")))</f>
        <v/>
      </c>
    </row>
    <row r="7765" spans="1:14" ht="24.95" hidden="1" customHeight="1">
      <c r="A7765" s="23">
        <v>823</v>
      </c>
      <c r="B7765" s="247"/>
      <c r="C7765" s="248"/>
      <c r="D7765" s="249" t="s">
        <v>698</v>
      </c>
      <c r="E7765" s="1853" t="str">
        <f>CONCATENATE("Уточнен план ",$C$3)</f>
        <v>Уточнен план 2025</v>
      </c>
      <c r="F7765" s="1854"/>
      <c r="G7765" s="1854"/>
      <c r="H7765" s="1855"/>
      <c r="I7765" s="1856" t="str">
        <f>CONCATENATE("Отчет ",$C$3)</f>
        <v>Отчет 2025</v>
      </c>
      <c r="J7765" s="1857"/>
      <c r="K7765" s="1857"/>
      <c r="L7765" s="1858"/>
      <c r="M7765" s="7" t="str">
        <f>(IF($E7890&lt;&gt;0,$M$2,IF($L7890&lt;&gt;0,$M$2,"")))</f>
        <v/>
      </c>
    </row>
    <row r="7766" spans="1:14" ht="54.95" hidden="1" customHeight="1" thickBot="1">
      <c r="A7766" s="23">
        <v>825</v>
      </c>
      <c r="B7766" s="250" t="s">
        <v>62</v>
      </c>
      <c r="C7766" s="251" t="s">
        <v>459</v>
      </c>
      <c r="D7766" s="252" t="s">
        <v>699</v>
      </c>
      <c r="E7766" s="1391" t="str">
        <f>$E$20</f>
        <v>Уточнен план                Общо</v>
      </c>
      <c r="F7766" s="1395" t="str">
        <f>$F$20</f>
        <v>държавни дейности</v>
      </c>
      <c r="G7766" s="1396" t="str">
        <f>$G$20</f>
        <v>местни дейности</v>
      </c>
      <c r="H7766" s="1397" t="str">
        <f>$H$20</f>
        <v>дофинансиране</v>
      </c>
      <c r="I7766" s="253" t="str">
        <f>$I$20</f>
        <v>държавни дейности -ОТЧЕТ</v>
      </c>
      <c r="J7766" s="254" t="str">
        <f>$J$20</f>
        <v>местни дейности - ОТЧЕТ</v>
      </c>
      <c r="K7766" s="255" t="str">
        <f>$K$20</f>
        <v>дофинансиране - ОТЧЕТ</v>
      </c>
      <c r="L7766" s="1570" t="str">
        <f>$L$20</f>
        <v>ОТЧЕТ                                    ОБЩО</v>
      </c>
      <c r="M7766" s="7" t="str">
        <f>(IF($E7890&lt;&gt;0,$M$2,IF($L7890&lt;&gt;0,$M$2,"")))</f>
        <v/>
      </c>
    </row>
    <row r="7767" spans="1:14" ht="18.75" hidden="1">
      <c r="A7767" s="23"/>
      <c r="B7767" s="258"/>
      <c r="C7767" s="259"/>
      <c r="D7767" s="260" t="s">
        <v>728</v>
      </c>
      <c r="E7767" s="1442" t="str">
        <f>$E$21</f>
        <v>(1)</v>
      </c>
      <c r="F7767" s="143" t="str">
        <f>$F$21</f>
        <v>(2)</v>
      </c>
      <c r="G7767" s="144" t="str">
        <f>$G$21</f>
        <v>(3)</v>
      </c>
      <c r="H7767" s="145" t="str">
        <f>$H$21</f>
        <v>(4)</v>
      </c>
      <c r="I7767" s="261" t="str">
        <f>$I$21</f>
        <v>(5)</v>
      </c>
      <c r="J7767" s="262" t="str">
        <f>$J$21</f>
        <v>(6)</v>
      </c>
      <c r="K7767" s="263" t="str">
        <f>$K$21</f>
        <v>(7)</v>
      </c>
      <c r="L7767" s="264" t="str">
        <f>$L$21</f>
        <v>(8)</v>
      </c>
      <c r="M7767" s="7" t="str">
        <f>(IF($E7890&lt;&gt;0,$M$2,IF($L7890&lt;&gt;0,$M$2,"")))</f>
        <v/>
      </c>
    </row>
    <row r="7768" spans="1:14" hidden="1">
      <c r="A7768" s="23"/>
      <c r="B7768" s="1439"/>
      <c r="C7768" s="1540" t="e">
        <f>VLOOKUP(D7768,OP_LIST2,2,FALSE)</f>
        <v>#N/A</v>
      </c>
      <c r="D7768" s="1445"/>
      <c r="E7768" s="389"/>
      <c r="F7768" s="1429"/>
      <c r="G7768" s="1430"/>
      <c r="H7768" s="1431"/>
      <c r="I7768" s="1429"/>
      <c r="J7768" s="1430"/>
      <c r="K7768" s="1431"/>
      <c r="L7768" s="1428"/>
      <c r="M7768" s="7" t="str">
        <f>(IF($E7890&lt;&gt;0,$M$2,IF($L7890&lt;&gt;0,$M$2,"")))</f>
        <v/>
      </c>
    </row>
    <row r="7769" spans="1:14" hidden="1">
      <c r="A7769" s="23"/>
      <c r="B7769" s="1608" t="s">
        <v>2003</v>
      </c>
      <c r="C7769" s="1446">
        <f>VLOOKUP(D7770,EBK_DEIN2,2,FALSE)</f>
        <v>8826</v>
      </c>
      <c r="D7769" s="1445" t="s">
        <v>777</v>
      </c>
      <c r="E7769" s="389"/>
      <c r="F7769" s="1432"/>
      <c r="G7769" s="1433"/>
      <c r="H7769" s="1434"/>
      <c r="I7769" s="1432"/>
      <c r="J7769" s="1433"/>
      <c r="K7769" s="1434"/>
      <c r="L7769" s="1428"/>
      <c r="M7769" s="7" t="str">
        <f>(IF($E7890&lt;&gt;0,$M$2,IF($L7890&lt;&gt;0,$M$2,"")))</f>
        <v/>
      </c>
    </row>
    <row r="7770" spans="1:14" hidden="1">
      <c r="A7770" s="23"/>
      <c r="B7770" s="1438"/>
      <c r="C7770" s="1531">
        <f>+C7769</f>
        <v>8826</v>
      </c>
      <c r="D7770" s="1440" t="s">
        <v>112</v>
      </c>
      <c r="E7770" s="389"/>
      <c r="F7770" s="1432"/>
      <c r="G7770" s="1433"/>
      <c r="H7770" s="1434"/>
      <c r="I7770" s="1432"/>
      <c r="J7770" s="1433"/>
      <c r="K7770" s="1434"/>
      <c r="L7770" s="1428"/>
      <c r="M7770" s="7" t="str">
        <f>(IF($E7890&lt;&gt;0,$M$2,IF($L7890&lt;&gt;0,$M$2,"")))</f>
        <v/>
      </c>
    </row>
    <row r="7771" spans="1:14" hidden="1">
      <c r="A7771" s="23"/>
      <c r="B7771" s="1443"/>
      <c r="C7771" s="1441"/>
      <c r="D7771" s="1444" t="s">
        <v>700</v>
      </c>
      <c r="E7771" s="389"/>
      <c r="F7771" s="1435"/>
      <c r="G7771" s="1436"/>
      <c r="H7771" s="1437"/>
      <c r="I7771" s="1435"/>
      <c r="J7771" s="1436"/>
      <c r="K7771" s="1437"/>
      <c r="L7771" s="1428"/>
      <c r="M7771" s="7" t="str">
        <f>(IF($E7890&lt;&gt;0,$M$2,IF($L7890&lt;&gt;0,$M$2,"")))</f>
        <v/>
      </c>
    </row>
    <row r="7772" spans="1:14" hidden="1">
      <c r="A7772" s="23"/>
      <c r="B7772" s="272">
        <v>100</v>
      </c>
      <c r="C7772" s="1859" t="s">
        <v>729</v>
      </c>
      <c r="D7772" s="1860"/>
      <c r="E7772" s="273">
        <f t="shared" ref="E7772:L7772" si="1819">SUM(E7773:E7774)</f>
        <v>0</v>
      </c>
      <c r="F7772" s="274">
        <f t="shared" si="1819"/>
        <v>0</v>
      </c>
      <c r="G7772" s="275">
        <f t="shared" si="1819"/>
        <v>0</v>
      </c>
      <c r="H7772" s="276">
        <f>SUM(H7773:H7774)</f>
        <v>0</v>
      </c>
      <c r="I7772" s="274">
        <f t="shared" si="1819"/>
        <v>0</v>
      </c>
      <c r="J7772" s="275">
        <f t="shared" si="1819"/>
        <v>0</v>
      </c>
      <c r="K7772" s="276">
        <f t="shared" si="1819"/>
        <v>0</v>
      </c>
      <c r="L7772" s="273">
        <f t="shared" si="1819"/>
        <v>0</v>
      </c>
      <c r="M7772" s="12" t="str">
        <f>(IF($E7772&lt;&gt;0,$M$2,IF($L7772&lt;&gt;0,$M$2,"")))</f>
        <v/>
      </c>
      <c r="N7772" s="13"/>
    </row>
    <row r="7773" spans="1:14" hidden="1">
      <c r="A7773" s="23"/>
      <c r="B7773" s="278"/>
      <c r="C7773" s="279">
        <v>101</v>
      </c>
      <c r="D7773" s="280" t="s">
        <v>730</v>
      </c>
      <c r="E7773" s="281">
        <f>F7773+G7773+H7773</f>
        <v>0</v>
      </c>
      <c r="F7773" s="152">
        <v>0</v>
      </c>
      <c r="G7773" s="153">
        <v>0</v>
      </c>
      <c r="H7773" s="1406">
        <v>0</v>
      </c>
      <c r="I7773" s="152">
        <v>0</v>
      </c>
      <c r="J7773" s="153">
        <v>0</v>
      </c>
      <c r="K7773" s="1406">
        <v>0</v>
      </c>
      <c r="L7773" s="281">
        <f>I7773+J7773+K7773</f>
        <v>0</v>
      </c>
      <c r="M7773" s="12" t="str">
        <f t="shared" ref="M7773:M7836" si="1820">(IF($E7773&lt;&gt;0,$M$2,IF($L7773&lt;&gt;0,$M$2,"")))</f>
        <v/>
      </c>
      <c r="N7773" s="13"/>
    </row>
    <row r="7774" spans="1:14" hidden="1">
      <c r="A7774" s="10"/>
      <c r="B7774" s="278"/>
      <c r="C7774" s="285">
        <v>102</v>
      </c>
      <c r="D7774" s="286" t="s">
        <v>731</v>
      </c>
      <c r="E7774" s="287">
        <f>F7774+G7774+H7774</f>
        <v>0</v>
      </c>
      <c r="F7774" s="173">
        <v>0</v>
      </c>
      <c r="G7774" s="174">
        <v>0</v>
      </c>
      <c r="H7774" s="1409">
        <v>0</v>
      </c>
      <c r="I7774" s="173">
        <v>0</v>
      </c>
      <c r="J7774" s="174">
        <v>0</v>
      </c>
      <c r="K7774" s="1409">
        <v>0</v>
      </c>
      <c r="L7774" s="287">
        <f>I7774+J7774+K7774</f>
        <v>0</v>
      </c>
      <c r="M7774" s="12" t="str">
        <f t="shared" si="1820"/>
        <v/>
      </c>
      <c r="N7774" s="13"/>
    </row>
    <row r="7775" spans="1:14" hidden="1">
      <c r="A7775" s="10"/>
      <c r="B7775" s="272">
        <v>200</v>
      </c>
      <c r="C7775" s="1851" t="s">
        <v>732</v>
      </c>
      <c r="D7775" s="1852"/>
      <c r="E7775" s="273">
        <f t="shared" ref="E7775:L7775" si="1821">SUM(E7776:E7780)</f>
        <v>0</v>
      </c>
      <c r="F7775" s="274">
        <f t="shared" si="1821"/>
        <v>0</v>
      </c>
      <c r="G7775" s="275">
        <f t="shared" si="1821"/>
        <v>0</v>
      </c>
      <c r="H7775" s="276">
        <f>SUM(H7776:H7780)</f>
        <v>0</v>
      </c>
      <c r="I7775" s="274">
        <f t="shared" si="1821"/>
        <v>0</v>
      </c>
      <c r="J7775" s="275">
        <f t="shared" si="1821"/>
        <v>0</v>
      </c>
      <c r="K7775" s="276">
        <f t="shared" si="1821"/>
        <v>0</v>
      </c>
      <c r="L7775" s="273">
        <f t="shared" si="1821"/>
        <v>0</v>
      </c>
      <c r="M7775" s="12" t="str">
        <f t="shared" si="1820"/>
        <v/>
      </c>
      <c r="N7775" s="13"/>
    </row>
    <row r="7776" spans="1:14" hidden="1">
      <c r="A7776" s="10"/>
      <c r="B7776" s="291"/>
      <c r="C7776" s="279">
        <v>201</v>
      </c>
      <c r="D7776" s="280" t="s">
        <v>733</v>
      </c>
      <c r="E7776" s="281">
        <f>F7776+G7776+H7776</f>
        <v>0</v>
      </c>
      <c r="F7776" s="152">
        <v>0</v>
      </c>
      <c r="G7776" s="153">
        <v>0</v>
      </c>
      <c r="H7776" s="1406">
        <v>0</v>
      </c>
      <c r="I7776" s="152">
        <v>0</v>
      </c>
      <c r="J7776" s="153">
        <v>0</v>
      </c>
      <c r="K7776" s="1406">
        <v>0</v>
      </c>
      <c r="L7776" s="281">
        <f>I7776+J7776+K7776</f>
        <v>0</v>
      </c>
      <c r="M7776" s="12" t="str">
        <f t="shared" si="1820"/>
        <v/>
      </c>
      <c r="N7776" s="13"/>
    </row>
    <row r="7777" spans="1:14" hidden="1">
      <c r="A7777" s="10"/>
      <c r="B7777" s="292"/>
      <c r="C7777" s="293">
        <v>202</v>
      </c>
      <c r="D7777" s="294" t="s">
        <v>734</v>
      </c>
      <c r="E7777" s="295">
        <f>F7777+G7777+H7777</f>
        <v>0</v>
      </c>
      <c r="F7777" s="158">
        <v>0</v>
      </c>
      <c r="G7777" s="159">
        <v>0</v>
      </c>
      <c r="H7777" s="1408">
        <v>0</v>
      </c>
      <c r="I7777" s="158">
        <v>0</v>
      </c>
      <c r="J7777" s="159">
        <v>0</v>
      </c>
      <c r="K7777" s="1408">
        <v>0</v>
      </c>
      <c r="L7777" s="295">
        <f>I7777+J7777+K7777</f>
        <v>0</v>
      </c>
      <c r="M7777" s="12" t="str">
        <f t="shared" si="1820"/>
        <v/>
      </c>
      <c r="N7777" s="13"/>
    </row>
    <row r="7778" spans="1:14" ht="31.5" hidden="1">
      <c r="A7778" s="10"/>
      <c r="B7778" s="299"/>
      <c r="C7778" s="293">
        <v>205</v>
      </c>
      <c r="D7778" s="294" t="s">
        <v>585</v>
      </c>
      <c r="E7778" s="295">
        <f>F7778+G7778+H7778</f>
        <v>0</v>
      </c>
      <c r="F7778" s="158">
        <v>0</v>
      </c>
      <c r="G7778" s="159">
        <v>0</v>
      </c>
      <c r="H7778" s="1408">
        <v>0</v>
      </c>
      <c r="I7778" s="158">
        <v>0</v>
      </c>
      <c r="J7778" s="159">
        <v>0</v>
      </c>
      <c r="K7778" s="1408">
        <v>0</v>
      </c>
      <c r="L7778" s="295">
        <f>I7778+J7778+K7778</f>
        <v>0</v>
      </c>
      <c r="M7778" s="12" t="str">
        <f t="shared" si="1820"/>
        <v/>
      </c>
      <c r="N7778" s="13"/>
    </row>
    <row r="7779" spans="1:14" hidden="1">
      <c r="A7779" s="10"/>
      <c r="B7779" s="299"/>
      <c r="C7779" s="293">
        <v>208</v>
      </c>
      <c r="D7779" s="300" t="s">
        <v>586</v>
      </c>
      <c r="E7779" s="295">
        <f>F7779+G7779+H7779</f>
        <v>0</v>
      </c>
      <c r="F7779" s="158">
        <v>0</v>
      </c>
      <c r="G7779" s="159">
        <v>0</v>
      </c>
      <c r="H7779" s="1408">
        <v>0</v>
      </c>
      <c r="I7779" s="158">
        <v>0</v>
      </c>
      <c r="J7779" s="159">
        <v>0</v>
      </c>
      <c r="K7779" s="1408">
        <v>0</v>
      </c>
      <c r="L7779" s="295">
        <f>I7779+J7779+K7779</f>
        <v>0</v>
      </c>
      <c r="M7779" s="12" t="str">
        <f t="shared" si="1820"/>
        <v/>
      </c>
      <c r="N7779" s="13"/>
    </row>
    <row r="7780" spans="1:14" hidden="1">
      <c r="A7780" s="10"/>
      <c r="B7780" s="291"/>
      <c r="C7780" s="285">
        <v>209</v>
      </c>
      <c r="D7780" s="301" t="s">
        <v>587</v>
      </c>
      <c r="E7780" s="287">
        <f>F7780+G7780+H7780</f>
        <v>0</v>
      </c>
      <c r="F7780" s="173">
        <v>0</v>
      </c>
      <c r="G7780" s="174">
        <v>0</v>
      </c>
      <c r="H7780" s="1409">
        <v>0</v>
      </c>
      <c r="I7780" s="173">
        <v>0</v>
      </c>
      <c r="J7780" s="174">
        <v>0</v>
      </c>
      <c r="K7780" s="1409">
        <v>0</v>
      </c>
      <c r="L7780" s="287">
        <f>I7780+J7780+K7780</f>
        <v>0</v>
      </c>
      <c r="M7780" s="12" t="str">
        <f t="shared" si="1820"/>
        <v/>
      </c>
      <c r="N7780" s="13"/>
    </row>
    <row r="7781" spans="1:14" hidden="1">
      <c r="A7781" s="10"/>
      <c r="B7781" s="272">
        <v>500</v>
      </c>
      <c r="C7781" s="1861" t="s">
        <v>188</v>
      </c>
      <c r="D7781" s="1862"/>
      <c r="E7781" s="273">
        <f t="shared" ref="E7781:L7781" si="1822">SUM(E7782:E7788)</f>
        <v>0</v>
      </c>
      <c r="F7781" s="274">
        <f t="shared" si="1822"/>
        <v>0</v>
      </c>
      <c r="G7781" s="275">
        <f t="shared" si="1822"/>
        <v>0</v>
      </c>
      <c r="H7781" s="276">
        <f>SUM(H7782:H7788)</f>
        <v>0</v>
      </c>
      <c r="I7781" s="274">
        <f t="shared" si="1822"/>
        <v>0</v>
      </c>
      <c r="J7781" s="275">
        <f t="shared" si="1822"/>
        <v>0</v>
      </c>
      <c r="K7781" s="276">
        <f t="shared" si="1822"/>
        <v>0</v>
      </c>
      <c r="L7781" s="273">
        <f t="shared" si="1822"/>
        <v>0</v>
      </c>
      <c r="M7781" s="12" t="str">
        <f t="shared" si="1820"/>
        <v/>
      </c>
      <c r="N7781" s="13"/>
    </row>
    <row r="7782" spans="1:14" ht="18" hidden="1" customHeight="1">
      <c r="A7782" s="10"/>
      <c r="B7782" s="291"/>
      <c r="C7782" s="302">
        <v>551</v>
      </c>
      <c r="D7782" s="303" t="s">
        <v>189</v>
      </c>
      <c r="E7782" s="281">
        <f t="shared" ref="E7782:E7789" si="1823">F7782+G7782+H7782</f>
        <v>0</v>
      </c>
      <c r="F7782" s="152">
        <v>0</v>
      </c>
      <c r="G7782" s="153">
        <v>0</v>
      </c>
      <c r="H7782" s="1406">
        <v>0</v>
      </c>
      <c r="I7782" s="152">
        <v>0</v>
      </c>
      <c r="J7782" s="153">
        <v>0</v>
      </c>
      <c r="K7782" s="1406">
        <v>0</v>
      </c>
      <c r="L7782" s="281">
        <f t="shared" ref="L7782:L7789" si="1824">I7782+J7782+K7782</f>
        <v>0</v>
      </c>
      <c r="M7782" s="12" t="str">
        <f t="shared" si="1820"/>
        <v/>
      </c>
      <c r="N7782" s="13"/>
    </row>
    <row r="7783" spans="1:14" hidden="1">
      <c r="A7783" s="10"/>
      <c r="B7783" s="291"/>
      <c r="C7783" s="304">
        <v>552</v>
      </c>
      <c r="D7783" s="305" t="s">
        <v>893</v>
      </c>
      <c r="E7783" s="295">
        <f t="shared" si="1823"/>
        <v>0</v>
      </c>
      <c r="F7783" s="158">
        <v>0</v>
      </c>
      <c r="G7783" s="159">
        <v>0</v>
      </c>
      <c r="H7783" s="1408">
        <v>0</v>
      </c>
      <c r="I7783" s="158">
        <v>0</v>
      </c>
      <c r="J7783" s="159">
        <v>0</v>
      </c>
      <c r="K7783" s="1408">
        <v>0</v>
      </c>
      <c r="L7783" s="295">
        <f t="shared" si="1824"/>
        <v>0</v>
      </c>
      <c r="M7783" s="12" t="str">
        <f t="shared" si="1820"/>
        <v/>
      </c>
      <c r="N7783" s="13"/>
    </row>
    <row r="7784" spans="1:14" hidden="1">
      <c r="A7784" s="10"/>
      <c r="B7784" s="306"/>
      <c r="C7784" s="304">
        <v>558</v>
      </c>
      <c r="D7784" s="307" t="s">
        <v>855</v>
      </c>
      <c r="E7784" s="295">
        <f>F7784+G7784+H7784</f>
        <v>0</v>
      </c>
      <c r="F7784" s="484">
        <v>0</v>
      </c>
      <c r="G7784" s="485">
        <v>0</v>
      </c>
      <c r="H7784" s="160">
        <v>0</v>
      </c>
      <c r="I7784" s="484">
        <v>0</v>
      </c>
      <c r="J7784" s="485">
        <v>0</v>
      </c>
      <c r="K7784" s="160">
        <v>0</v>
      </c>
      <c r="L7784" s="295">
        <f>I7784+J7784+K7784</f>
        <v>0</v>
      </c>
      <c r="M7784" s="12" t="str">
        <f t="shared" si="1820"/>
        <v/>
      </c>
      <c r="N7784" s="13"/>
    </row>
    <row r="7785" spans="1:14" hidden="1">
      <c r="A7785" s="10"/>
      <c r="B7785" s="306"/>
      <c r="C7785" s="304">
        <v>560</v>
      </c>
      <c r="D7785" s="307" t="s">
        <v>190</v>
      </c>
      <c r="E7785" s="295">
        <f t="shared" si="1823"/>
        <v>0</v>
      </c>
      <c r="F7785" s="158">
        <v>0</v>
      </c>
      <c r="G7785" s="159">
        <v>0</v>
      </c>
      <c r="H7785" s="1408">
        <v>0</v>
      </c>
      <c r="I7785" s="158">
        <v>0</v>
      </c>
      <c r="J7785" s="159">
        <v>0</v>
      </c>
      <c r="K7785" s="1408">
        <v>0</v>
      </c>
      <c r="L7785" s="295">
        <f t="shared" si="1824"/>
        <v>0</v>
      </c>
      <c r="M7785" s="12" t="str">
        <f t="shared" si="1820"/>
        <v/>
      </c>
      <c r="N7785" s="13"/>
    </row>
    <row r="7786" spans="1:14" hidden="1">
      <c r="A7786" s="10"/>
      <c r="B7786" s="306"/>
      <c r="C7786" s="304">
        <v>580</v>
      </c>
      <c r="D7786" s="305" t="s">
        <v>191</v>
      </c>
      <c r="E7786" s="295">
        <f t="shared" si="1823"/>
        <v>0</v>
      </c>
      <c r="F7786" s="158">
        <v>0</v>
      </c>
      <c r="G7786" s="159">
        <v>0</v>
      </c>
      <c r="H7786" s="1408">
        <v>0</v>
      </c>
      <c r="I7786" s="158">
        <v>0</v>
      </c>
      <c r="J7786" s="159">
        <v>0</v>
      </c>
      <c r="K7786" s="1408">
        <v>0</v>
      </c>
      <c r="L7786" s="295">
        <f t="shared" si="1824"/>
        <v>0</v>
      </c>
      <c r="M7786" s="12" t="str">
        <f t="shared" si="1820"/>
        <v/>
      </c>
      <c r="N7786" s="13"/>
    </row>
    <row r="7787" spans="1:14" hidden="1">
      <c r="A7787" s="10"/>
      <c r="B7787" s="291"/>
      <c r="C7787" s="304">
        <v>588</v>
      </c>
      <c r="D7787" s="305" t="s">
        <v>857</v>
      </c>
      <c r="E7787" s="295">
        <f>F7787+G7787+H7787</f>
        <v>0</v>
      </c>
      <c r="F7787" s="484">
        <v>0</v>
      </c>
      <c r="G7787" s="485">
        <v>0</v>
      </c>
      <c r="H7787" s="160">
        <v>0</v>
      </c>
      <c r="I7787" s="484">
        <v>0</v>
      </c>
      <c r="J7787" s="485">
        <v>0</v>
      </c>
      <c r="K7787" s="160">
        <v>0</v>
      </c>
      <c r="L7787" s="295">
        <f>I7787+J7787+K7787</f>
        <v>0</v>
      </c>
      <c r="M7787" s="12" t="str">
        <f t="shared" si="1820"/>
        <v/>
      </c>
      <c r="N7787" s="13"/>
    </row>
    <row r="7788" spans="1:14" ht="31.5" hidden="1">
      <c r="A7788" s="10"/>
      <c r="B7788" s="291"/>
      <c r="C7788" s="308">
        <v>590</v>
      </c>
      <c r="D7788" s="309" t="s">
        <v>192</v>
      </c>
      <c r="E7788" s="287">
        <f t="shared" si="1823"/>
        <v>0</v>
      </c>
      <c r="F7788" s="173"/>
      <c r="G7788" s="174"/>
      <c r="H7788" s="1409"/>
      <c r="I7788" s="173"/>
      <c r="J7788" s="174"/>
      <c r="K7788" s="1409"/>
      <c r="L7788" s="287">
        <f t="shared" si="1824"/>
        <v>0</v>
      </c>
      <c r="M7788" s="12" t="str">
        <f t="shared" si="1820"/>
        <v/>
      </c>
      <c r="N7788" s="13"/>
    </row>
    <row r="7789" spans="1:14" hidden="1">
      <c r="A7789" s="22">
        <v>5</v>
      </c>
      <c r="B7789" s="272">
        <v>800</v>
      </c>
      <c r="C7789" s="1863" t="s">
        <v>193</v>
      </c>
      <c r="D7789" s="1864"/>
      <c r="E7789" s="310">
        <f t="shared" si="1823"/>
        <v>0</v>
      </c>
      <c r="F7789" s="1410"/>
      <c r="G7789" s="1411"/>
      <c r="H7789" s="1412"/>
      <c r="I7789" s="1410"/>
      <c r="J7789" s="1411"/>
      <c r="K7789" s="1412"/>
      <c r="L7789" s="310">
        <f t="shared" si="1824"/>
        <v>0</v>
      </c>
      <c r="M7789" s="12" t="str">
        <f t="shared" si="1820"/>
        <v/>
      </c>
      <c r="N7789" s="13"/>
    </row>
    <row r="7790" spans="1:14" hidden="1">
      <c r="A7790" s="23">
        <v>10</v>
      </c>
      <c r="B7790" s="272">
        <v>1000</v>
      </c>
      <c r="C7790" s="1851" t="s">
        <v>194</v>
      </c>
      <c r="D7790" s="1852"/>
      <c r="E7790" s="310">
        <f t="shared" ref="E7790:L7790" si="1825">SUM(E7791:E7807)</f>
        <v>0</v>
      </c>
      <c r="F7790" s="274">
        <f t="shared" si="1825"/>
        <v>0</v>
      </c>
      <c r="G7790" s="275">
        <f t="shared" si="1825"/>
        <v>0</v>
      </c>
      <c r="H7790" s="276">
        <f>SUM(H7791:H7807)</f>
        <v>0</v>
      </c>
      <c r="I7790" s="274">
        <f t="shared" si="1825"/>
        <v>0</v>
      </c>
      <c r="J7790" s="275">
        <f t="shared" si="1825"/>
        <v>0</v>
      </c>
      <c r="K7790" s="276">
        <f t="shared" si="1825"/>
        <v>0</v>
      </c>
      <c r="L7790" s="310">
        <f t="shared" si="1825"/>
        <v>0</v>
      </c>
      <c r="M7790" s="12" t="str">
        <f t="shared" si="1820"/>
        <v/>
      </c>
      <c r="N7790" s="13"/>
    </row>
    <row r="7791" spans="1:14" hidden="1">
      <c r="A7791" s="23">
        <v>15</v>
      </c>
      <c r="B7791" s="292"/>
      <c r="C7791" s="279">
        <v>1011</v>
      </c>
      <c r="D7791" s="311" t="s">
        <v>195</v>
      </c>
      <c r="E7791" s="281">
        <f t="shared" ref="E7791:E7807" si="1826">F7791+G7791+H7791</f>
        <v>0</v>
      </c>
      <c r="F7791" s="152">
        <v>0</v>
      </c>
      <c r="G7791" s="153">
        <v>0</v>
      </c>
      <c r="H7791" s="1406">
        <v>0</v>
      </c>
      <c r="I7791" s="152">
        <v>0</v>
      </c>
      <c r="J7791" s="153">
        <v>0</v>
      </c>
      <c r="K7791" s="1406">
        <v>0</v>
      </c>
      <c r="L7791" s="281">
        <f t="shared" ref="L7791:L7807" si="1827">I7791+J7791+K7791</f>
        <v>0</v>
      </c>
      <c r="M7791" s="12" t="str">
        <f t="shared" si="1820"/>
        <v/>
      </c>
      <c r="N7791" s="13"/>
    </row>
    <row r="7792" spans="1:14" hidden="1">
      <c r="A7792" s="22">
        <v>35</v>
      </c>
      <c r="B7792" s="292"/>
      <c r="C7792" s="293">
        <v>1012</v>
      </c>
      <c r="D7792" s="294" t="s">
        <v>196</v>
      </c>
      <c r="E7792" s="295">
        <f t="shared" si="1826"/>
        <v>0</v>
      </c>
      <c r="F7792" s="158">
        <v>0</v>
      </c>
      <c r="G7792" s="159">
        <v>0</v>
      </c>
      <c r="H7792" s="1408">
        <v>0</v>
      </c>
      <c r="I7792" s="158">
        <v>0</v>
      </c>
      <c r="J7792" s="159">
        <v>0</v>
      </c>
      <c r="K7792" s="1408">
        <v>0</v>
      </c>
      <c r="L7792" s="295">
        <f t="shared" si="1827"/>
        <v>0</v>
      </c>
      <c r="M7792" s="12" t="str">
        <f t="shared" si="1820"/>
        <v/>
      </c>
      <c r="N7792" s="13"/>
    </row>
    <row r="7793" spans="1:14" hidden="1">
      <c r="A7793" s="23">
        <v>40</v>
      </c>
      <c r="B7793" s="292"/>
      <c r="C7793" s="293">
        <v>1013</v>
      </c>
      <c r="D7793" s="294" t="s">
        <v>197</v>
      </c>
      <c r="E7793" s="295">
        <f t="shared" si="1826"/>
        <v>0</v>
      </c>
      <c r="F7793" s="158">
        <v>0</v>
      </c>
      <c r="G7793" s="159">
        <v>0</v>
      </c>
      <c r="H7793" s="1408">
        <v>0</v>
      </c>
      <c r="I7793" s="158">
        <v>0</v>
      </c>
      <c r="J7793" s="159">
        <v>0</v>
      </c>
      <c r="K7793" s="1408">
        <v>0</v>
      </c>
      <c r="L7793" s="295">
        <f t="shared" si="1827"/>
        <v>0</v>
      </c>
      <c r="M7793" s="12" t="str">
        <f t="shared" si="1820"/>
        <v/>
      </c>
      <c r="N7793" s="13"/>
    </row>
    <row r="7794" spans="1:14" hidden="1">
      <c r="A7794" s="23">
        <v>45</v>
      </c>
      <c r="B7794" s="292"/>
      <c r="C7794" s="293">
        <v>1014</v>
      </c>
      <c r="D7794" s="294" t="s">
        <v>198</v>
      </c>
      <c r="E7794" s="295">
        <f t="shared" si="1826"/>
        <v>0</v>
      </c>
      <c r="F7794" s="158">
        <v>0</v>
      </c>
      <c r="G7794" s="159">
        <v>0</v>
      </c>
      <c r="H7794" s="1408">
        <v>0</v>
      </c>
      <c r="I7794" s="158">
        <v>0</v>
      </c>
      <c r="J7794" s="159">
        <v>0</v>
      </c>
      <c r="K7794" s="1408">
        <v>0</v>
      </c>
      <c r="L7794" s="295">
        <f t="shared" si="1827"/>
        <v>0</v>
      </c>
      <c r="M7794" s="12" t="str">
        <f t="shared" si="1820"/>
        <v/>
      </c>
      <c r="N7794" s="13"/>
    </row>
    <row r="7795" spans="1:14" hidden="1">
      <c r="A7795" s="23">
        <v>50</v>
      </c>
      <c r="B7795" s="292"/>
      <c r="C7795" s="293">
        <v>1015</v>
      </c>
      <c r="D7795" s="294" t="s">
        <v>199</v>
      </c>
      <c r="E7795" s="295">
        <f t="shared" si="1826"/>
        <v>0</v>
      </c>
      <c r="F7795" s="158">
        <v>0</v>
      </c>
      <c r="G7795" s="159">
        <v>0</v>
      </c>
      <c r="H7795" s="1408">
        <v>0</v>
      </c>
      <c r="I7795" s="158">
        <v>0</v>
      </c>
      <c r="J7795" s="159">
        <v>0</v>
      </c>
      <c r="K7795" s="1408">
        <v>0</v>
      </c>
      <c r="L7795" s="295">
        <f t="shared" si="1827"/>
        <v>0</v>
      </c>
      <c r="M7795" s="12" t="str">
        <f t="shared" si="1820"/>
        <v/>
      </c>
      <c r="N7795" s="13"/>
    </row>
    <row r="7796" spans="1:14" hidden="1">
      <c r="A7796" s="23">
        <v>55</v>
      </c>
      <c r="B7796" s="292"/>
      <c r="C7796" s="312">
        <v>1016</v>
      </c>
      <c r="D7796" s="313" t="s">
        <v>200</v>
      </c>
      <c r="E7796" s="314">
        <f t="shared" si="1826"/>
        <v>0</v>
      </c>
      <c r="F7796" s="164">
        <v>0</v>
      </c>
      <c r="G7796" s="165">
        <v>0</v>
      </c>
      <c r="H7796" s="1407">
        <v>0</v>
      </c>
      <c r="I7796" s="164">
        <v>0</v>
      </c>
      <c r="J7796" s="165">
        <v>0</v>
      </c>
      <c r="K7796" s="1407">
        <v>0</v>
      </c>
      <c r="L7796" s="314">
        <f t="shared" si="1827"/>
        <v>0</v>
      </c>
      <c r="M7796" s="12" t="str">
        <f t="shared" si="1820"/>
        <v/>
      </c>
      <c r="N7796" s="13"/>
    </row>
    <row r="7797" spans="1:14" hidden="1">
      <c r="A7797" s="23">
        <v>60</v>
      </c>
      <c r="B7797" s="278"/>
      <c r="C7797" s="318">
        <v>1020</v>
      </c>
      <c r="D7797" s="319" t="s">
        <v>201</v>
      </c>
      <c r="E7797" s="320">
        <f t="shared" si="1826"/>
        <v>0</v>
      </c>
      <c r="F7797" s="450">
        <v>0</v>
      </c>
      <c r="G7797" s="451">
        <v>0</v>
      </c>
      <c r="H7797" s="1416">
        <v>0</v>
      </c>
      <c r="I7797" s="450">
        <v>0</v>
      </c>
      <c r="J7797" s="451">
        <v>0</v>
      </c>
      <c r="K7797" s="1416">
        <v>0</v>
      </c>
      <c r="L7797" s="320">
        <f t="shared" si="1827"/>
        <v>0</v>
      </c>
      <c r="M7797" s="12" t="str">
        <f t="shared" si="1820"/>
        <v/>
      </c>
      <c r="N7797" s="13"/>
    </row>
    <row r="7798" spans="1:14" hidden="1">
      <c r="A7798" s="22">
        <v>65</v>
      </c>
      <c r="B7798" s="292"/>
      <c r="C7798" s="324">
        <v>1030</v>
      </c>
      <c r="D7798" s="325" t="s">
        <v>202</v>
      </c>
      <c r="E7798" s="326">
        <f t="shared" si="1826"/>
        <v>0</v>
      </c>
      <c r="F7798" s="445">
        <v>0</v>
      </c>
      <c r="G7798" s="446">
        <v>0</v>
      </c>
      <c r="H7798" s="1413">
        <v>0</v>
      </c>
      <c r="I7798" s="445">
        <v>0</v>
      </c>
      <c r="J7798" s="446">
        <v>0</v>
      </c>
      <c r="K7798" s="1413">
        <v>0</v>
      </c>
      <c r="L7798" s="326">
        <f t="shared" si="1827"/>
        <v>0</v>
      </c>
      <c r="M7798" s="12" t="str">
        <f t="shared" si="1820"/>
        <v/>
      </c>
      <c r="N7798" s="13"/>
    </row>
    <row r="7799" spans="1:14" hidden="1">
      <c r="A7799" s="23">
        <v>70</v>
      </c>
      <c r="B7799" s="292"/>
      <c r="C7799" s="318">
        <v>1051</v>
      </c>
      <c r="D7799" s="331" t="s">
        <v>203</v>
      </c>
      <c r="E7799" s="320">
        <f t="shared" si="1826"/>
        <v>0</v>
      </c>
      <c r="F7799" s="450">
        <v>0</v>
      </c>
      <c r="G7799" s="451">
        <v>0</v>
      </c>
      <c r="H7799" s="1416">
        <v>0</v>
      </c>
      <c r="I7799" s="450">
        <v>0</v>
      </c>
      <c r="J7799" s="451">
        <v>0</v>
      </c>
      <c r="K7799" s="1416">
        <v>0</v>
      </c>
      <c r="L7799" s="320">
        <f t="shared" si="1827"/>
        <v>0</v>
      </c>
      <c r="M7799" s="12" t="str">
        <f t="shared" si="1820"/>
        <v/>
      </c>
      <c r="N7799" s="13"/>
    </row>
    <row r="7800" spans="1:14" hidden="1">
      <c r="A7800" s="23">
        <v>75</v>
      </c>
      <c r="B7800" s="292"/>
      <c r="C7800" s="293">
        <v>1052</v>
      </c>
      <c r="D7800" s="294" t="s">
        <v>204</v>
      </c>
      <c r="E7800" s="295">
        <f t="shared" si="1826"/>
        <v>0</v>
      </c>
      <c r="F7800" s="158">
        <v>0</v>
      </c>
      <c r="G7800" s="159"/>
      <c r="H7800" s="1408"/>
      <c r="I7800" s="158">
        <v>0</v>
      </c>
      <c r="J7800" s="159"/>
      <c r="K7800" s="1408"/>
      <c r="L7800" s="295">
        <f t="shared" si="1827"/>
        <v>0</v>
      </c>
      <c r="M7800" s="12" t="str">
        <f t="shared" si="1820"/>
        <v/>
      </c>
      <c r="N7800" s="13"/>
    </row>
    <row r="7801" spans="1:14" hidden="1">
      <c r="A7801" s="23">
        <v>80</v>
      </c>
      <c r="B7801" s="292"/>
      <c r="C7801" s="324">
        <v>1053</v>
      </c>
      <c r="D7801" s="325" t="s">
        <v>858</v>
      </c>
      <c r="E7801" s="326">
        <f t="shared" si="1826"/>
        <v>0</v>
      </c>
      <c r="F7801" s="445"/>
      <c r="G7801" s="446"/>
      <c r="H7801" s="1413"/>
      <c r="I7801" s="445"/>
      <c r="J7801" s="446"/>
      <c r="K7801" s="1413"/>
      <c r="L7801" s="326">
        <f t="shared" si="1827"/>
        <v>0</v>
      </c>
      <c r="M7801" s="12" t="str">
        <f t="shared" si="1820"/>
        <v/>
      </c>
      <c r="N7801" s="13"/>
    </row>
    <row r="7802" spans="1:14" hidden="1">
      <c r="A7802" s="23">
        <v>80</v>
      </c>
      <c r="B7802" s="292"/>
      <c r="C7802" s="318">
        <v>1062</v>
      </c>
      <c r="D7802" s="319" t="s">
        <v>205</v>
      </c>
      <c r="E7802" s="320">
        <f t="shared" si="1826"/>
        <v>0</v>
      </c>
      <c r="F7802" s="450">
        <v>0</v>
      </c>
      <c r="G7802" s="451">
        <v>0</v>
      </c>
      <c r="H7802" s="1416">
        <v>0</v>
      </c>
      <c r="I7802" s="450">
        <v>0</v>
      </c>
      <c r="J7802" s="451">
        <v>0</v>
      </c>
      <c r="K7802" s="1416">
        <v>0</v>
      </c>
      <c r="L7802" s="320">
        <f t="shared" si="1827"/>
        <v>0</v>
      </c>
      <c r="M7802" s="12" t="str">
        <f t="shared" si="1820"/>
        <v/>
      </c>
      <c r="N7802" s="13"/>
    </row>
    <row r="7803" spans="1:14" hidden="1">
      <c r="A7803" s="23">
        <v>85</v>
      </c>
      <c r="B7803" s="292"/>
      <c r="C7803" s="324">
        <v>1063</v>
      </c>
      <c r="D7803" s="332" t="s">
        <v>786</v>
      </c>
      <c r="E7803" s="326">
        <f t="shared" si="1826"/>
        <v>0</v>
      </c>
      <c r="F7803" s="445">
        <v>0</v>
      </c>
      <c r="G7803" s="446">
        <v>0</v>
      </c>
      <c r="H7803" s="1413">
        <v>0</v>
      </c>
      <c r="I7803" s="445">
        <v>0</v>
      </c>
      <c r="J7803" s="446">
        <v>0</v>
      </c>
      <c r="K7803" s="1413">
        <v>0</v>
      </c>
      <c r="L7803" s="326">
        <f t="shared" si="1827"/>
        <v>0</v>
      </c>
      <c r="M7803" s="12" t="str">
        <f t="shared" si="1820"/>
        <v/>
      </c>
      <c r="N7803" s="13"/>
    </row>
    <row r="7804" spans="1:14" hidden="1">
      <c r="A7804" s="23">
        <v>90</v>
      </c>
      <c r="B7804" s="292"/>
      <c r="C7804" s="333">
        <v>1069</v>
      </c>
      <c r="D7804" s="334" t="s">
        <v>206</v>
      </c>
      <c r="E7804" s="335">
        <f t="shared" si="1826"/>
        <v>0</v>
      </c>
      <c r="F7804" s="589">
        <v>0</v>
      </c>
      <c r="G7804" s="590">
        <v>0</v>
      </c>
      <c r="H7804" s="1415">
        <v>0</v>
      </c>
      <c r="I7804" s="589">
        <v>0</v>
      </c>
      <c r="J7804" s="590">
        <v>0</v>
      </c>
      <c r="K7804" s="1415">
        <v>0</v>
      </c>
      <c r="L7804" s="335">
        <f t="shared" si="1827"/>
        <v>0</v>
      </c>
      <c r="M7804" s="12" t="str">
        <f t="shared" si="1820"/>
        <v/>
      </c>
      <c r="N7804" s="13"/>
    </row>
    <row r="7805" spans="1:14" hidden="1">
      <c r="A7805" s="23">
        <v>90</v>
      </c>
      <c r="B7805" s="278"/>
      <c r="C7805" s="318">
        <v>1091</v>
      </c>
      <c r="D7805" s="331" t="s">
        <v>894</v>
      </c>
      <c r="E7805" s="320">
        <f t="shared" si="1826"/>
        <v>0</v>
      </c>
      <c r="F7805" s="450">
        <v>0</v>
      </c>
      <c r="G7805" s="451">
        <v>0</v>
      </c>
      <c r="H7805" s="1416">
        <v>0</v>
      </c>
      <c r="I7805" s="450">
        <v>0</v>
      </c>
      <c r="J7805" s="451">
        <v>0</v>
      </c>
      <c r="K7805" s="1416">
        <v>0</v>
      </c>
      <c r="L7805" s="320">
        <f t="shared" si="1827"/>
        <v>0</v>
      </c>
      <c r="M7805" s="12" t="str">
        <f t="shared" si="1820"/>
        <v/>
      </c>
      <c r="N7805" s="13"/>
    </row>
    <row r="7806" spans="1:14" hidden="1">
      <c r="A7806" s="22">
        <v>115</v>
      </c>
      <c r="B7806" s="292"/>
      <c r="C7806" s="293">
        <v>1092</v>
      </c>
      <c r="D7806" s="294" t="s">
        <v>298</v>
      </c>
      <c r="E7806" s="295">
        <f t="shared" si="1826"/>
        <v>0</v>
      </c>
      <c r="F7806" s="158">
        <v>0</v>
      </c>
      <c r="G7806" s="159">
        <v>0</v>
      </c>
      <c r="H7806" s="1408">
        <v>0</v>
      </c>
      <c r="I7806" s="158">
        <v>0</v>
      </c>
      <c r="J7806" s="159">
        <v>0</v>
      </c>
      <c r="K7806" s="1408">
        <v>0</v>
      </c>
      <c r="L7806" s="295">
        <f t="shared" si="1827"/>
        <v>0</v>
      </c>
      <c r="M7806" s="12" t="str">
        <f t="shared" si="1820"/>
        <v/>
      </c>
      <c r="N7806" s="13"/>
    </row>
    <row r="7807" spans="1:14" hidden="1">
      <c r="A7807" s="22">
        <v>125</v>
      </c>
      <c r="B7807" s="292"/>
      <c r="C7807" s="285">
        <v>1098</v>
      </c>
      <c r="D7807" s="339" t="s">
        <v>207</v>
      </c>
      <c r="E7807" s="287">
        <f t="shared" si="1826"/>
        <v>0</v>
      </c>
      <c r="F7807" s="173">
        <v>0</v>
      </c>
      <c r="G7807" s="174">
        <v>0</v>
      </c>
      <c r="H7807" s="1409">
        <v>0</v>
      </c>
      <c r="I7807" s="173">
        <v>0</v>
      </c>
      <c r="J7807" s="174">
        <v>0</v>
      </c>
      <c r="K7807" s="1409">
        <v>0</v>
      </c>
      <c r="L7807" s="287">
        <f t="shared" si="1827"/>
        <v>0</v>
      </c>
      <c r="M7807" s="12" t="str">
        <f t="shared" si="1820"/>
        <v/>
      </c>
      <c r="N7807" s="13"/>
    </row>
    <row r="7808" spans="1:14" hidden="1">
      <c r="A7808" s="23">
        <v>130</v>
      </c>
      <c r="B7808" s="272">
        <v>1900</v>
      </c>
      <c r="C7808" s="1845" t="s">
        <v>265</v>
      </c>
      <c r="D7808" s="1846"/>
      <c r="E7808" s="310">
        <f t="shared" ref="E7808:L7808" si="1828">SUM(E7809:E7811)</f>
        <v>0</v>
      </c>
      <c r="F7808" s="274">
        <f t="shared" si="1828"/>
        <v>0</v>
      </c>
      <c r="G7808" s="275">
        <f t="shared" si="1828"/>
        <v>0</v>
      </c>
      <c r="H7808" s="276">
        <f>SUM(H7809:H7811)</f>
        <v>0</v>
      </c>
      <c r="I7808" s="274">
        <f t="shared" si="1828"/>
        <v>0</v>
      </c>
      <c r="J7808" s="275">
        <f t="shared" si="1828"/>
        <v>0</v>
      </c>
      <c r="K7808" s="276">
        <f t="shared" si="1828"/>
        <v>0</v>
      </c>
      <c r="L7808" s="310">
        <f t="shared" si="1828"/>
        <v>0</v>
      </c>
      <c r="M7808" s="12" t="str">
        <f t="shared" si="1820"/>
        <v/>
      </c>
      <c r="N7808" s="13"/>
    </row>
    <row r="7809" spans="1:14" hidden="1">
      <c r="A7809" s="23">
        <v>135</v>
      </c>
      <c r="B7809" s="292"/>
      <c r="C7809" s="279">
        <v>1901</v>
      </c>
      <c r="D7809" s="340" t="s">
        <v>895</v>
      </c>
      <c r="E7809" s="281">
        <f>F7809+G7809+H7809</f>
        <v>0</v>
      </c>
      <c r="F7809" s="152">
        <v>0</v>
      </c>
      <c r="G7809" s="153">
        <v>0</v>
      </c>
      <c r="H7809" s="1406">
        <v>0</v>
      </c>
      <c r="I7809" s="152">
        <v>0</v>
      </c>
      <c r="J7809" s="153">
        <v>0</v>
      </c>
      <c r="K7809" s="1406">
        <v>0</v>
      </c>
      <c r="L7809" s="281">
        <f>I7809+J7809+K7809</f>
        <v>0</v>
      </c>
      <c r="M7809" s="12" t="str">
        <f t="shared" si="1820"/>
        <v/>
      </c>
      <c r="N7809" s="13"/>
    </row>
    <row r="7810" spans="1:14" hidden="1">
      <c r="A7810" s="23">
        <v>140</v>
      </c>
      <c r="B7810" s="341"/>
      <c r="C7810" s="293">
        <v>1981</v>
      </c>
      <c r="D7810" s="342" t="s">
        <v>896</v>
      </c>
      <c r="E7810" s="295">
        <f>F7810+G7810+H7810</f>
        <v>0</v>
      </c>
      <c r="F7810" s="158">
        <v>0</v>
      </c>
      <c r="G7810" s="159">
        <v>0</v>
      </c>
      <c r="H7810" s="1408">
        <v>0</v>
      </c>
      <c r="I7810" s="158">
        <v>0</v>
      </c>
      <c r="J7810" s="159">
        <v>0</v>
      </c>
      <c r="K7810" s="1408">
        <v>0</v>
      </c>
      <c r="L7810" s="295">
        <f>I7810+J7810+K7810</f>
        <v>0</v>
      </c>
      <c r="M7810" s="12" t="str">
        <f t="shared" si="1820"/>
        <v/>
      </c>
      <c r="N7810" s="13"/>
    </row>
    <row r="7811" spans="1:14" hidden="1">
      <c r="A7811" s="23">
        <v>145</v>
      </c>
      <c r="B7811" s="292"/>
      <c r="C7811" s="285">
        <v>1991</v>
      </c>
      <c r="D7811" s="343" t="s">
        <v>897</v>
      </c>
      <c r="E7811" s="287">
        <f>F7811+G7811+H7811</f>
        <v>0</v>
      </c>
      <c r="F7811" s="173"/>
      <c r="G7811" s="174">
        <v>0</v>
      </c>
      <c r="H7811" s="1409">
        <v>0</v>
      </c>
      <c r="I7811" s="173"/>
      <c r="J7811" s="174">
        <v>0</v>
      </c>
      <c r="K7811" s="1409">
        <v>0</v>
      </c>
      <c r="L7811" s="287">
        <f>I7811+J7811+K7811</f>
        <v>0</v>
      </c>
      <c r="M7811" s="12" t="str">
        <f t="shared" si="1820"/>
        <v/>
      </c>
      <c r="N7811" s="13"/>
    </row>
    <row r="7812" spans="1:14" hidden="1">
      <c r="A7812" s="23">
        <v>150</v>
      </c>
      <c r="B7812" s="272">
        <v>2100</v>
      </c>
      <c r="C7812" s="1845" t="s">
        <v>707</v>
      </c>
      <c r="D7812" s="1846"/>
      <c r="E7812" s="310">
        <f t="shared" ref="E7812:L7812" si="1829">SUM(E7813:E7817)</f>
        <v>0</v>
      </c>
      <c r="F7812" s="274">
        <f t="shared" si="1829"/>
        <v>0</v>
      </c>
      <c r="G7812" s="275">
        <f t="shared" si="1829"/>
        <v>0</v>
      </c>
      <c r="H7812" s="276">
        <f>SUM(H7813:H7817)</f>
        <v>0</v>
      </c>
      <c r="I7812" s="274">
        <f t="shared" si="1829"/>
        <v>0</v>
      </c>
      <c r="J7812" s="275">
        <f t="shared" si="1829"/>
        <v>0</v>
      </c>
      <c r="K7812" s="276">
        <f t="shared" si="1829"/>
        <v>0</v>
      </c>
      <c r="L7812" s="310">
        <f t="shared" si="1829"/>
        <v>0</v>
      </c>
      <c r="M7812" s="12" t="str">
        <f t="shared" si="1820"/>
        <v/>
      </c>
      <c r="N7812" s="13"/>
    </row>
    <row r="7813" spans="1:14" hidden="1">
      <c r="A7813" s="23">
        <v>155</v>
      </c>
      <c r="B7813" s="292"/>
      <c r="C7813" s="279">
        <v>2110</v>
      </c>
      <c r="D7813" s="344" t="s">
        <v>208</v>
      </c>
      <c r="E7813" s="281">
        <f>F7813+G7813+H7813</f>
        <v>0</v>
      </c>
      <c r="F7813" s="152">
        <v>0</v>
      </c>
      <c r="G7813" s="153">
        <v>0</v>
      </c>
      <c r="H7813" s="1406">
        <v>0</v>
      </c>
      <c r="I7813" s="152">
        <v>0</v>
      </c>
      <c r="J7813" s="153">
        <v>0</v>
      </c>
      <c r="K7813" s="1406">
        <v>0</v>
      </c>
      <c r="L7813" s="281">
        <f>I7813+J7813+K7813</f>
        <v>0</v>
      </c>
      <c r="M7813" s="12" t="str">
        <f t="shared" si="1820"/>
        <v/>
      </c>
      <c r="N7813" s="13"/>
    </row>
    <row r="7814" spans="1:14" hidden="1">
      <c r="A7814" s="23">
        <v>160</v>
      </c>
      <c r="B7814" s="341"/>
      <c r="C7814" s="293">
        <v>2120</v>
      </c>
      <c r="D7814" s="300" t="s">
        <v>209</v>
      </c>
      <c r="E7814" s="295">
        <f>F7814+G7814+H7814</f>
        <v>0</v>
      </c>
      <c r="F7814" s="158">
        <v>0</v>
      </c>
      <c r="G7814" s="159">
        <v>0</v>
      </c>
      <c r="H7814" s="1408">
        <v>0</v>
      </c>
      <c r="I7814" s="158">
        <v>0</v>
      </c>
      <c r="J7814" s="159">
        <v>0</v>
      </c>
      <c r="K7814" s="1408">
        <v>0</v>
      </c>
      <c r="L7814" s="295">
        <f>I7814+J7814+K7814</f>
        <v>0</v>
      </c>
      <c r="M7814" s="12" t="str">
        <f t="shared" si="1820"/>
        <v/>
      </c>
      <c r="N7814" s="13"/>
    </row>
    <row r="7815" spans="1:14" hidden="1">
      <c r="A7815" s="23">
        <v>165</v>
      </c>
      <c r="B7815" s="341"/>
      <c r="C7815" s="293">
        <v>2125</v>
      </c>
      <c r="D7815" s="300" t="s">
        <v>210</v>
      </c>
      <c r="E7815" s="295">
        <f>F7815+G7815+H7815</f>
        <v>0</v>
      </c>
      <c r="F7815" s="484">
        <v>0</v>
      </c>
      <c r="G7815" s="485">
        <v>0</v>
      </c>
      <c r="H7815" s="160">
        <v>0</v>
      </c>
      <c r="I7815" s="484">
        <v>0</v>
      </c>
      <c r="J7815" s="485">
        <v>0</v>
      </c>
      <c r="K7815" s="160">
        <v>0</v>
      </c>
      <c r="L7815" s="295">
        <f>I7815+J7815+K7815</f>
        <v>0</v>
      </c>
      <c r="M7815" s="12" t="str">
        <f t="shared" si="1820"/>
        <v/>
      </c>
      <c r="N7815" s="13"/>
    </row>
    <row r="7816" spans="1:14" hidden="1">
      <c r="A7816" s="23">
        <v>175</v>
      </c>
      <c r="B7816" s="291"/>
      <c r="C7816" s="293">
        <v>2140</v>
      </c>
      <c r="D7816" s="300" t="s">
        <v>211</v>
      </c>
      <c r="E7816" s="295">
        <f>F7816+G7816+H7816</f>
        <v>0</v>
      </c>
      <c r="F7816" s="484">
        <v>0</v>
      </c>
      <c r="G7816" s="485">
        <v>0</v>
      </c>
      <c r="H7816" s="160">
        <v>0</v>
      </c>
      <c r="I7816" s="484">
        <v>0</v>
      </c>
      <c r="J7816" s="485">
        <v>0</v>
      </c>
      <c r="K7816" s="160">
        <v>0</v>
      </c>
      <c r="L7816" s="295">
        <f>I7816+J7816+K7816</f>
        <v>0</v>
      </c>
      <c r="M7816" s="12" t="str">
        <f t="shared" si="1820"/>
        <v/>
      </c>
      <c r="N7816" s="13"/>
    </row>
    <row r="7817" spans="1:14" hidden="1">
      <c r="A7817" s="23">
        <v>180</v>
      </c>
      <c r="B7817" s="292"/>
      <c r="C7817" s="285">
        <v>2190</v>
      </c>
      <c r="D7817" s="345" t="s">
        <v>212</v>
      </c>
      <c r="E7817" s="287">
        <f>F7817+G7817+H7817</f>
        <v>0</v>
      </c>
      <c r="F7817" s="173">
        <v>0</v>
      </c>
      <c r="G7817" s="174">
        <v>0</v>
      </c>
      <c r="H7817" s="1409">
        <v>0</v>
      </c>
      <c r="I7817" s="173">
        <v>0</v>
      </c>
      <c r="J7817" s="174">
        <v>0</v>
      </c>
      <c r="K7817" s="1409">
        <v>0</v>
      </c>
      <c r="L7817" s="287">
        <f>I7817+J7817+K7817</f>
        <v>0</v>
      </c>
      <c r="M7817" s="12" t="str">
        <f t="shared" si="1820"/>
        <v/>
      </c>
      <c r="N7817" s="13"/>
    </row>
    <row r="7818" spans="1:14" hidden="1">
      <c r="A7818" s="23">
        <v>185</v>
      </c>
      <c r="B7818" s="272">
        <v>2200</v>
      </c>
      <c r="C7818" s="1845" t="s">
        <v>213</v>
      </c>
      <c r="D7818" s="1846"/>
      <c r="E7818" s="310">
        <f t="shared" ref="E7818:L7818" si="1830">SUM(E7819:E7820)</f>
        <v>0</v>
      </c>
      <c r="F7818" s="274">
        <f t="shared" si="1830"/>
        <v>0</v>
      </c>
      <c r="G7818" s="275">
        <f t="shared" si="1830"/>
        <v>0</v>
      </c>
      <c r="H7818" s="276">
        <f>SUM(H7819:H7820)</f>
        <v>0</v>
      </c>
      <c r="I7818" s="274">
        <f t="shared" si="1830"/>
        <v>0</v>
      </c>
      <c r="J7818" s="275">
        <f t="shared" si="1830"/>
        <v>0</v>
      </c>
      <c r="K7818" s="276">
        <f t="shared" si="1830"/>
        <v>0</v>
      </c>
      <c r="L7818" s="310">
        <f t="shared" si="1830"/>
        <v>0</v>
      </c>
      <c r="M7818" s="12" t="str">
        <f t="shared" si="1820"/>
        <v/>
      </c>
      <c r="N7818" s="13"/>
    </row>
    <row r="7819" spans="1:14" hidden="1">
      <c r="A7819" s="23">
        <v>190</v>
      </c>
      <c r="B7819" s="292"/>
      <c r="C7819" s="279">
        <v>2221</v>
      </c>
      <c r="D7819" s="280" t="s">
        <v>299</v>
      </c>
      <c r="E7819" s="281">
        <f>F7819+G7819+H7819</f>
        <v>0</v>
      </c>
      <c r="F7819" s="152">
        <v>0</v>
      </c>
      <c r="G7819" s="153">
        <v>0</v>
      </c>
      <c r="H7819" s="1406">
        <v>0</v>
      </c>
      <c r="I7819" s="152">
        <v>0</v>
      </c>
      <c r="J7819" s="153">
        <v>0</v>
      </c>
      <c r="K7819" s="1406">
        <v>0</v>
      </c>
      <c r="L7819" s="281">
        <f>I7819+J7819+K7819</f>
        <v>0</v>
      </c>
      <c r="M7819" s="12" t="str">
        <f t="shared" si="1820"/>
        <v/>
      </c>
      <c r="N7819" s="13"/>
    </row>
    <row r="7820" spans="1:14" hidden="1">
      <c r="A7820" s="23">
        <v>200</v>
      </c>
      <c r="B7820" s="292"/>
      <c r="C7820" s="285">
        <v>2224</v>
      </c>
      <c r="D7820" s="286" t="s">
        <v>214</v>
      </c>
      <c r="E7820" s="287">
        <f>F7820+G7820+H7820</f>
        <v>0</v>
      </c>
      <c r="F7820" s="173">
        <v>0</v>
      </c>
      <c r="G7820" s="174">
        <v>0</v>
      </c>
      <c r="H7820" s="1409">
        <v>0</v>
      </c>
      <c r="I7820" s="173">
        <v>0</v>
      </c>
      <c r="J7820" s="174">
        <v>0</v>
      </c>
      <c r="K7820" s="1409">
        <v>0</v>
      </c>
      <c r="L7820" s="287">
        <f>I7820+J7820+K7820</f>
        <v>0</v>
      </c>
      <c r="M7820" s="12" t="str">
        <f t="shared" si="1820"/>
        <v/>
      </c>
      <c r="N7820" s="13"/>
    </row>
    <row r="7821" spans="1:14" hidden="1">
      <c r="A7821" s="23">
        <v>200</v>
      </c>
      <c r="B7821" s="272">
        <v>2500</v>
      </c>
      <c r="C7821" s="1845" t="s">
        <v>215</v>
      </c>
      <c r="D7821" s="1846"/>
      <c r="E7821" s="310">
        <f>F7821+G7821+H7821</f>
        <v>0</v>
      </c>
      <c r="F7821" s="1410"/>
      <c r="G7821" s="1411"/>
      <c r="H7821" s="1412"/>
      <c r="I7821" s="1410"/>
      <c r="J7821" s="1411"/>
      <c r="K7821" s="1412"/>
      <c r="L7821" s="310">
        <f>I7821+J7821+K7821</f>
        <v>0</v>
      </c>
      <c r="M7821" s="12" t="str">
        <f t="shared" si="1820"/>
        <v/>
      </c>
      <c r="N7821" s="13"/>
    </row>
    <row r="7822" spans="1:14" hidden="1">
      <c r="A7822" s="23">
        <v>205</v>
      </c>
      <c r="B7822" s="272">
        <v>2600</v>
      </c>
      <c r="C7822" s="1849" t="s">
        <v>216</v>
      </c>
      <c r="D7822" s="1850"/>
      <c r="E7822" s="310">
        <f>F7822+G7822+H7822</f>
        <v>0</v>
      </c>
      <c r="F7822" s="1410"/>
      <c r="G7822" s="1411"/>
      <c r="H7822" s="1412"/>
      <c r="I7822" s="1410"/>
      <c r="J7822" s="1411"/>
      <c r="K7822" s="1412"/>
      <c r="L7822" s="310">
        <f>I7822+J7822+K7822</f>
        <v>0</v>
      </c>
      <c r="M7822" s="12" t="str">
        <f t="shared" si="1820"/>
        <v/>
      </c>
      <c r="N7822" s="13"/>
    </row>
    <row r="7823" spans="1:14" hidden="1">
      <c r="A7823" s="23">
        <v>210</v>
      </c>
      <c r="B7823" s="272">
        <v>2700</v>
      </c>
      <c r="C7823" s="1849" t="s">
        <v>217</v>
      </c>
      <c r="D7823" s="1850"/>
      <c r="E7823" s="310">
        <f>F7823+G7823+H7823</f>
        <v>0</v>
      </c>
      <c r="F7823" s="1410"/>
      <c r="G7823" s="1411"/>
      <c r="H7823" s="1412"/>
      <c r="I7823" s="1410"/>
      <c r="J7823" s="1411"/>
      <c r="K7823" s="1412"/>
      <c r="L7823" s="310">
        <f>I7823+J7823+K7823</f>
        <v>0</v>
      </c>
      <c r="M7823" s="12" t="str">
        <f t="shared" si="1820"/>
        <v/>
      </c>
      <c r="N7823" s="13"/>
    </row>
    <row r="7824" spans="1:14" ht="36" hidden="1" customHeight="1">
      <c r="A7824" s="23">
        <v>215</v>
      </c>
      <c r="B7824" s="272">
        <v>2800</v>
      </c>
      <c r="C7824" s="1849" t="s">
        <v>1643</v>
      </c>
      <c r="D7824" s="1850"/>
      <c r="E7824" s="310">
        <f t="shared" ref="E7824:L7824" si="1831">SUM(E7825:E7827)</f>
        <v>0</v>
      </c>
      <c r="F7824" s="274">
        <f t="shared" si="1831"/>
        <v>0</v>
      </c>
      <c r="G7824" s="275">
        <f t="shared" si="1831"/>
        <v>0</v>
      </c>
      <c r="H7824" s="276">
        <f>SUM(H7825:H7827)</f>
        <v>0</v>
      </c>
      <c r="I7824" s="274">
        <f t="shared" si="1831"/>
        <v>0</v>
      </c>
      <c r="J7824" s="275">
        <f t="shared" si="1831"/>
        <v>0</v>
      </c>
      <c r="K7824" s="276">
        <f t="shared" si="1831"/>
        <v>0</v>
      </c>
      <c r="L7824" s="310">
        <f t="shared" si="1831"/>
        <v>0</v>
      </c>
      <c r="M7824" s="12" t="str">
        <f t="shared" si="1820"/>
        <v/>
      </c>
      <c r="N7824" s="13"/>
    </row>
    <row r="7825" spans="1:14" hidden="1">
      <c r="A7825" s="22">
        <v>220</v>
      </c>
      <c r="B7825" s="292"/>
      <c r="C7825" s="279">
        <v>2810</v>
      </c>
      <c r="D7825" s="340" t="s">
        <v>2078</v>
      </c>
      <c r="E7825" s="281">
        <f>F7825+G7825+H7825</f>
        <v>0</v>
      </c>
      <c r="F7825" s="152"/>
      <c r="G7825" s="153"/>
      <c r="H7825" s="1406"/>
      <c r="I7825" s="152"/>
      <c r="J7825" s="153"/>
      <c r="K7825" s="1406"/>
      <c r="L7825" s="281">
        <f>I7825+J7825+K7825</f>
        <v>0</v>
      </c>
      <c r="M7825" s="12" t="str">
        <f t="shared" si="1820"/>
        <v/>
      </c>
      <c r="N7825" s="13"/>
    </row>
    <row r="7826" spans="1:14" hidden="1">
      <c r="A7826" s="23">
        <v>225</v>
      </c>
      <c r="B7826" s="341"/>
      <c r="C7826" s="293">
        <v>2820</v>
      </c>
      <c r="D7826" s="342" t="s">
        <v>2079</v>
      </c>
      <c r="E7826" s="295">
        <f>F7826+G7826+H7826</f>
        <v>0</v>
      </c>
      <c r="F7826" s="158"/>
      <c r="G7826" s="159"/>
      <c r="H7826" s="1408"/>
      <c r="I7826" s="158"/>
      <c r="J7826" s="159"/>
      <c r="K7826" s="1408"/>
      <c r="L7826" s="295">
        <f>I7826+J7826+K7826</f>
        <v>0</v>
      </c>
      <c r="M7826" s="12" t="str">
        <f t="shared" si="1820"/>
        <v/>
      </c>
      <c r="N7826" s="13"/>
    </row>
    <row r="7827" spans="1:14" ht="31.5" hidden="1">
      <c r="A7827" s="23">
        <v>230</v>
      </c>
      <c r="B7827" s="292"/>
      <c r="C7827" s="285">
        <v>2890</v>
      </c>
      <c r="D7827" s="343" t="s">
        <v>2080</v>
      </c>
      <c r="E7827" s="287">
        <f>F7827+G7827+H7827</f>
        <v>0</v>
      </c>
      <c r="F7827" s="173"/>
      <c r="G7827" s="174"/>
      <c r="H7827" s="1409"/>
      <c r="I7827" s="173"/>
      <c r="J7827" s="174"/>
      <c r="K7827" s="1409"/>
      <c r="L7827" s="287">
        <f>I7827+J7827+K7827</f>
        <v>0</v>
      </c>
      <c r="M7827" s="12" t="str">
        <f t="shared" si="1820"/>
        <v/>
      </c>
      <c r="N7827" s="13"/>
    </row>
    <row r="7828" spans="1:14" hidden="1">
      <c r="A7828" s="23">
        <v>245</v>
      </c>
      <c r="B7828" s="272">
        <v>2900</v>
      </c>
      <c r="C7828" s="1845" t="s">
        <v>218</v>
      </c>
      <c r="D7828" s="1846"/>
      <c r="E7828" s="310">
        <f>SUM(E7829:E7836)</f>
        <v>0</v>
      </c>
      <c r="F7828" s="274">
        <f>SUM(F7829:F7836)</f>
        <v>0</v>
      </c>
      <c r="G7828" s="274">
        <f t="shared" ref="G7828:L7828" si="1832">SUM(G7829:G7836)</f>
        <v>0</v>
      </c>
      <c r="H7828" s="274">
        <f t="shared" si="1832"/>
        <v>0</v>
      </c>
      <c r="I7828" s="274">
        <f t="shared" si="1832"/>
        <v>0</v>
      </c>
      <c r="J7828" s="274">
        <f t="shared" si="1832"/>
        <v>0</v>
      </c>
      <c r="K7828" s="274">
        <f t="shared" si="1832"/>
        <v>0</v>
      </c>
      <c r="L7828" s="274">
        <f t="shared" si="1832"/>
        <v>0</v>
      </c>
      <c r="M7828" s="12" t="str">
        <f t="shared" si="1820"/>
        <v/>
      </c>
      <c r="N7828" s="13"/>
    </row>
    <row r="7829" spans="1:14" hidden="1">
      <c r="A7829" s="22">
        <v>220</v>
      </c>
      <c r="B7829" s="346"/>
      <c r="C7829" s="279">
        <v>2910</v>
      </c>
      <c r="D7829" s="347" t="s">
        <v>1935</v>
      </c>
      <c r="E7829" s="281">
        <f>F7829+G7829+H7829</f>
        <v>0</v>
      </c>
      <c r="F7829" s="152">
        <v>0</v>
      </c>
      <c r="G7829" s="153"/>
      <c r="H7829" s="1406"/>
      <c r="I7829" s="152">
        <v>0</v>
      </c>
      <c r="J7829" s="153"/>
      <c r="K7829" s="1406"/>
      <c r="L7829" s="281">
        <f>I7829+J7829+K7829</f>
        <v>0</v>
      </c>
      <c r="M7829" s="12" t="str">
        <f t="shared" si="1820"/>
        <v/>
      </c>
      <c r="N7829" s="13"/>
    </row>
    <row r="7830" spans="1:14" hidden="1">
      <c r="A7830" s="23">
        <v>225</v>
      </c>
      <c r="B7830" s="346"/>
      <c r="C7830" s="279">
        <v>2920</v>
      </c>
      <c r="D7830" s="347" t="s">
        <v>219</v>
      </c>
      <c r="E7830" s="281">
        <f t="shared" ref="E7830:E7836" si="1833">F7830+G7830+H7830</f>
        <v>0</v>
      </c>
      <c r="F7830" s="152"/>
      <c r="G7830" s="153"/>
      <c r="H7830" s="1406"/>
      <c r="I7830" s="152"/>
      <c r="J7830" s="153"/>
      <c r="K7830" s="1406"/>
      <c r="L7830" s="281">
        <f t="shared" ref="L7830:L7836" si="1834">I7830+J7830+K7830</f>
        <v>0</v>
      </c>
      <c r="M7830" s="12" t="str">
        <f t="shared" si="1820"/>
        <v/>
      </c>
      <c r="N7830" s="13"/>
    </row>
    <row r="7831" spans="1:14" ht="31.5" hidden="1">
      <c r="A7831" s="23">
        <v>230</v>
      </c>
      <c r="B7831" s="346"/>
      <c r="C7831" s="324">
        <v>2969</v>
      </c>
      <c r="D7831" s="348" t="s">
        <v>220</v>
      </c>
      <c r="E7831" s="326">
        <f t="shared" si="1833"/>
        <v>0</v>
      </c>
      <c r="F7831" s="445"/>
      <c r="G7831" s="446"/>
      <c r="H7831" s="1413"/>
      <c r="I7831" s="445"/>
      <c r="J7831" s="446"/>
      <c r="K7831" s="1413"/>
      <c r="L7831" s="326">
        <f t="shared" si="1834"/>
        <v>0</v>
      </c>
      <c r="M7831" s="12" t="str">
        <f t="shared" si="1820"/>
        <v/>
      </c>
      <c r="N7831" s="13"/>
    </row>
    <row r="7832" spans="1:14" ht="31.5" hidden="1">
      <c r="A7832" s="23">
        <v>235</v>
      </c>
      <c r="B7832" s="346"/>
      <c r="C7832" s="349">
        <v>2970</v>
      </c>
      <c r="D7832" s="350" t="s">
        <v>221</v>
      </c>
      <c r="E7832" s="351">
        <f t="shared" si="1833"/>
        <v>0</v>
      </c>
      <c r="F7832" s="624"/>
      <c r="G7832" s="625"/>
      <c r="H7832" s="1414"/>
      <c r="I7832" s="624"/>
      <c r="J7832" s="625"/>
      <c r="K7832" s="1414"/>
      <c r="L7832" s="351">
        <f t="shared" si="1834"/>
        <v>0</v>
      </c>
      <c r="M7832" s="12" t="str">
        <f t="shared" si="1820"/>
        <v/>
      </c>
      <c r="N7832" s="13"/>
    </row>
    <row r="7833" spans="1:14" hidden="1">
      <c r="A7833" s="23">
        <v>240</v>
      </c>
      <c r="B7833" s="346"/>
      <c r="C7833" s="333">
        <v>2989</v>
      </c>
      <c r="D7833" s="355" t="s">
        <v>222</v>
      </c>
      <c r="E7833" s="335">
        <f t="shared" si="1833"/>
        <v>0</v>
      </c>
      <c r="F7833" s="589"/>
      <c r="G7833" s="590"/>
      <c r="H7833" s="1415"/>
      <c r="I7833" s="589"/>
      <c r="J7833" s="590"/>
      <c r="K7833" s="1415"/>
      <c r="L7833" s="335">
        <f t="shared" si="1834"/>
        <v>0</v>
      </c>
      <c r="M7833" s="12" t="str">
        <f t="shared" si="1820"/>
        <v/>
      </c>
      <c r="N7833" s="13"/>
    </row>
    <row r="7834" spans="1:14" hidden="1">
      <c r="A7834" s="23">
        <v>245</v>
      </c>
      <c r="B7834" s="292"/>
      <c r="C7834" s="318">
        <v>2990</v>
      </c>
      <c r="D7834" s="356" t="s">
        <v>1954</v>
      </c>
      <c r="E7834" s="320">
        <f>F7834+G7834+H7834</f>
        <v>0</v>
      </c>
      <c r="F7834" s="450"/>
      <c r="G7834" s="451"/>
      <c r="H7834" s="1416"/>
      <c r="I7834" s="450"/>
      <c r="J7834" s="451"/>
      <c r="K7834" s="1416"/>
      <c r="L7834" s="320">
        <f>I7834+J7834+K7834</f>
        <v>0</v>
      </c>
      <c r="M7834" s="12" t="str">
        <f t="shared" si="1820"/>
        <v/>
      </c>
      <c r="N7834" s="13"/>
    </row>
    <row r="7835" spans="1:14" hidden="1">
      <c r="A7835" s="22">
        <v>250</v>
      </c>
      <c r="B7835" s="292"/>
      <c r="C7835" s="318">
        <v>2991</v>
      </c>
      <c r="D7835" s="356" t="s">
        <v>223</v>
      </c>
      <c r="E7835" s="320">
        <f t="shared" si="1833"/>
        <v>0</v>
      </c>
      <c r="F7835" s="450"/>
      <c r="G7835" s="451"/>
      <c r="H7835" s="1416"/>
      <c r="I7835" s="450"/>
      <c r="J7835" s="451"/>
      <c r="K7835" s="1416"/>
      <c r="L7835" s="320">
        <f t="shared" si="1834"/>
        <v>0</v>
      </c>
      <c r="M7835" s="12" t="str">
        <f t="shared" si="1820"/>
        <v/>
      </c>
      <c r="N7835" s="13"/>
    </row>
    <row r="7836" spans="1:14" hidden="1">
      <c r="A7836" s="23">
        <v>255</v>
      </c>
      <c r="B7836" s="292"/>
      <c r="C7836" s="285">
        <v>2992</v>
      </c>
      <c r="D7836" s="357" t="s">
        <v>224</v>
      </c>
      <c r="E7836" s="287">
        <f t="shared" si="1833"/>
        <v>0</v>
      </c>
      <c r="F7836" s="173"/>
      <c r="G7836" s="174"/>
      <c r="H7836" s="1409"/>
      <c r="I7836" s="173"/>
      <c r="J7836" s="174"/>
      <c r="K7836" s="1409"/>
      <c r="L7836" s="287">
        <f t="shared" si="1834"/>
        <v>0</v>
      </c>
      <c r="M7836" s="12" t="str">
        <f t="shared" si="1820"/>
        <v/>
      </c>
      <c r="N7836" s="13"/>
    </row>
    <row r="7837" spans="1:14" hidden="1">
      <c r="A7837" s="23">
        <v>265</v>
      </c>
      <c r="B7837" s="272">
        <v>3300</v>
      </c>
      <c r="C7837" s="358" t="s">
        <v>1985</v>
      </c>
      <c r="D7837" s="1759"/>
      <c r="E7837" s="310">
        <f t="shared" ref="E7837:L7837" si="1835">SUM(E7838:E7842)</f>
        <v>0</v>
      </c>
      <c r="F7837" s="274">
        <f t="shared" si="1835"/>
        <v>0</v>
      </c>
      <c r="G7837" s="275">
        <f t="shared" si="1835"/>
        <v>0</v>
      </c>
      <c r="H7837" s="276">
        <f t="shared" si="1835"/>
        <v>0</v>
      </c>
      <c r="I7837" s="274">
        <f t="shared" si="1835"/>
        <v>0</v>
      </c>
      <c r="J7837" s="275">
        <f t="shared" si="1835"/>
        <v>0</v>
      </c>
      <c r="K7837" s="276">
        <f t="shared" si="1835"/>
        <v>0</v>
      </c>
      <c r="L7837" s="310">
        <f t="shared" si="1835"/>
        <v>0</v>
      </c>
      <c r="M7837" s="12" t="str">
        <f t="shared" ref="M7837:M7890" si="1836">(IF($E7837&lt;&gt;0,$M$2,IF($L7837&lt;&gt;0,$M$2,"")))</f>
        <v/>
      </c>
      <c r="N7837" s="13"/>
    </row>
    <row r="7838" spans="1:14" hidden="1">
      <c r="A7838" s="22">
        <v>270</v>
      </c>
      <c r="B7838" s="291"/>
      <c r="C7838" s="279">
        <v>3301</v>
      </c>
      <c r="D7838" s="359" t="s">
        <v>225</v>
      </c>
      <c r="E7838" s="281">
        <f t="shared" ref="E7838:E7845" si="1837">F7838+G7838+H7838</f>
        <v>0</v>
      </c>
      <c r="F7838" s="482">
        <v>0</v>
      </c>
      <c r="G7838" s="483">
        <v>0</v>
      </c>
      <c r="H7838" s="154">
        <v>0</v>
      </c>
      <c r="I7838" s="482">
        <v>0</v>
      </c>
      <c r="J7838" s="483">
        <v>0</v>
      </c>
      <c r="K7838" s="154">
        <v>0</v>
      </c>
      <c r="L7838" s="281">
        <f t="shared" ref="L7838:L7845" si="1838">I7838+J7838+K7838</f>
        <v>0</v>
      </c>
      <c r="M7838" s="12" t="str">
        <f t="shared" si="1836"/>
        <v/>
      </c>
      <c r="N7838" s="13"/>
    </row>
    <row r="7839" spans="1:14" hidden="1">
      <c r="A7839" s="22">
        <v>290</v>
      </c>
      <c r="B7839" s="291"/>
      <c r="C7839" s="293">
        <v>3302</v>
      </c>
      <c r="D7839" s="360" t="s">
        <v>701</v>
      </c>
      <c r="E7839" s="295">
        <f t="shared" si="1837"/>
        <v>0</v>
      </c>
      <c r="F7839" s="484">
        <v>0</v>
      </c>
      <c r="G7839" s="485">
        <v>0</v>
      </c>
      <c r="H7839" s="160">
        <v>0</v>
      </c>
      <c r="I7839" s="484">
        <v>0</v>
      </c>
      <c r="J7839" s="485">
        <v>0</v>
      </c>
      <c r="K7839" s="160">
        <v>0</v>
      </c>
      <c r="L7839" s="295">
        <f t="shared" si="1838"/>
        <v>0</v>
      </c>
      <c r="M7839" s="12" t="str">
        <f t="shared" si="1836"/>
        <v/>
      </c>
      <c r="N7839" s="13"/>
    </row>
    <row r="7840" spans="1:14" hidden="1">
      <c r="A7840" s="39">
        <v>320</v>
      </c>
      <c r="B7840" s="291"/>
      <c r="C7840" s="293">
        <v>3304</v>
      </c>
      <c r="D7840" s="360" t="s">
        <v>226</v>
      </c>
      <c r="E7840" s="295">
        <f t="shared" si="1837"/>
        <v>0</v>
      </c>
      <c r="F7840" s="484">
        <v>0</v>
      </c>
      <c r="G7840" s="485">
        <v>0</v>
      </c>
      <c r="H7840" s="160">
        <v>0</v>
      </c>
      <c r="I7840" s="484">
        <v>0</v>
      </c>
      <c r="J7840" s="485">
        <v>0</v>
      </c>
      <c r="K7840" s="160">
        <v>0</v>
      </c>
      <c r="L7840" s="295">
        <f t="shared" si="1838"/>
        <v>0</v>
      </c>
      <c r="M7840" s="12" t="str">
        <f t="shared" si="1836"/>
        <v/>
      </c>
      <c r="N7840" s="13"/>
    </row>
    <row r="7841" spans="1:14" ht="47.25" hidden="1">
      <c r="A7841" s="22">
        <v>330</v>
      </c>
      <c r="B7841" s="291"/>
      <c r="C7841" s="285">
        <v>3306</v>
      </c>
      <c r="D7841" s="361" t="s">
        <v>2081</v>
      </c>
      <c r="E7841" s="295">
        <f t="shared" si="1837"/>
        <v>0</v>
      </c>
      <c r="F7841" s="484">
        <v>0</v>
      </c>
      <c r="G7841" s="485">
        <v>0</v>
      </c>
      <c r="H7841" s="160">
        <v>0</v>
      </c>
      <c r="I7841" s="484">
        <v>0</v>
      </c>
      <c r="J7841" s="485">
        <v>0</v>
      </c>
      <c r="K7841" s="160">
        <v>0</v>
      </c>
      <c r="L7841" s="295">
        <f t="shared" si="1838"/>
        <v>0</v>
      </c>
      <c r="M7841" s="12" t="str">
        <f t="shared" si="1836"/>
        <v/>
      </c>
      <c r="N7841" s="13"/>
    </row>
    <row r="7842" spans="1:14" hidden="1">
      <c r="A7842" s="23">
        <v>225</v>
      </c>
      <c r="B7842" s="291"/>
      <c r="C7842" s="285">
        <v>3307</v>
      </c>
      <c r="D7842" s="361" t="s">
        <v>1996</v>
      </c>
      <c r="E7842" s="287">
        <f t="shared" si="1837"/>
        <v>0</v>
      </c>
      <c r="F7842" s="486">
        <v>0</v>
      </c>
      <c r="G7842" s="487">
        <v>0</v>
      </c>
      <c r="H7842" s="175">
        <v>0</v>
      </c>
      <c r="I7842" s="486">
        <v>0</v>
      </c>
      <c r="J7842" s="487">
        <v>0</v>
      </c>
      <c r="K7842" s="175">
        <v>0</v>
      </c>
      <c r="L7842" s="287">
        <f t="shared" si="1838"/>
        <v>0</v>
      </c>
      <c r="M7842" s="12" t="str">
        <f t="shared" si="1836"/>
        <v/>
      </c>
      <c r="N7842" s="13"/>
    </row>
    <row r="7843" spans="1:14" hidden="1">
      <c r="A7843" s="23">
        <v>230</v>
      </c>
      <c r="B7843" s="272">
        <v>3900</v>
      </c>
      <c r="C7843" s="1845" t="s">
        <v>227</v>
      </c>
      <c r="D7843" s="1846"/>
      <c r="E7843" s="310">
        <f t="shared" si="1837"/>
        <v>0</v>
      </c>
      <c r="F7843" s="1458">
        <v>0</v>
      </c>
      <c r="G7843" s="1459">
        <v>0</v>
      </c>
      <c r="H7843" s="1460">
        <v>0</v>
      </c>
      <c r="I7843" s="1458">
        <v>0</v>
      </c>
      <c r="J7843" s="1459">
        <v>0</v>
      </c>
      <c r="K7843" s="1460">
        <v>0</v>
      </c>
      <c r="L7843" s="310">
        <f t="shared" si="1838"/>
        <v>0</v>
      </c>
      <c r="M7843" s="12" t="str">
        <f t="shared" si="1836"/>
        <v/>
      </c>
      <c r="N7843" s="13"/>
    </row>
    <row r="7844" spans="1:14" hidden="1">
      <c r="A7844" s="23">
        <v>245</v>
      </c>
      <c r="B7844" s="272">
        <v>4000</v>
      </c>
      <c r="C7844" s="1845" t="s">
        <v>228</v>
      </c>
      <c r="D7844" s="1846"/>
      <c r="E7844" s="310">
        <f t="shared" si="1837"/>
        <v>0</v>
      </c>
      <c r="F7844" s="1410">
        <v>0</v>
      </c>
      <c r="G7844" s="1411">
        <v>0</v>
      </c>
      <c r="H7844" s="1412">
        <v>0</v>
      </c>
      <c r="I7844" s="1410">
        <v>0</v>
      </c>
      <c r="J7844" s="1411">
        <v>0</v>
      </c>
      <c r="K7844" s="1412">
        <v>0</v>
      </c>
      <c r="L7844" s="310">
        <f t="shared" si="1838"/>
        <v>0</v>
      </c>
      <c r="M7844" s="12" t="str">
        <f t="shared" si="1836"/>
        <v/>
      </c>
      <c r="N7844" s="13"/>
    </row>
    <row r="7845" spans="1:14" hidden="1">
      <c r="A7845" s="22">
        <v>350</v>
      </c>
      <c r="B7845" s="272">
        <v>4100</v>
      </c>
      <c r="C7845" s="1845" t="s">
        <v>229</v>
      </c>
      <c r="D7845" s="1846"/>
      <c r="E7845" s="310">
        <f t="shared" si="1837"/>
        <v>0</v>
      </c>
      <c r="F7845" s="1459">
        <v>0</v>
      </c>
      <c r="G7845" s="1459">
        <v>0</v>
      </c>
      <c r="H7845" s="1460">
        <v>0</v>
      </c>
      <c r="I7845" s="1606">
        <v>0</v>
      </c>
      <c r="J7845" s="1459">
        <v>0</v>
      </c>
      <c r="K7845" s="1459">
        <v>0</v>
      </c>
      <c r="L7845" s="310">
        <f t="shared" si="1838"/>
        <v>0</v>
      </c>
      <c r="M7845" s="12" t="str">
        <f t="shared" si="1836"/>
        <v/>
      </c>
      <c r="N7845" s="13"/>
    </row>
    <row r="7846" spans="1:14" hidden="1">
      <c r="A7846" s="23">
        <v>355</v>
      </c>
      <c r="B7846" s="272">
        <v>4200</v>
      </c>
      <c r="C7846" s="1845" t="s">
        <v>230</v>
      </c>
      <c r="D7846" s="1846"/>
      <c r="E7846" s="310">
        <f t="shared" ref="E7846:L7846" si="1839">SUM(E7847:E7852)</f>
        <v>0</v>
      </c>
      <c r="F7846" s="274">
        <f t="shared" si="1839"/>
        <v>0</v>
      </c>
      <c r="G7846" s="275">
        <f t="shared" si="1839"/>
        <v>0</v>
      </c>
      <c r="H7846" s="276">
        <f>SUM(H7847:H7852)</f>
        <v>0</v>
      </c>
      <c r="I7846" s="274">
        <f t="shared" si="1839"/>
        <v>0</v>
      </c>
      <c r="J7846" s="275">
        <f t="shared" si="1839"/>
        <v>0</v>
      </c>
      <c r="K7846" s="276">
        <f t="shared" si="1839"/>
        <v>0</v>
      </c>
      <c r="L7846" s="310">
        <f t="shared" si="1839"/>
        <v>0</v>
      </c>
      <c r="M7846" s="12" t="str">
        <f t="shared" si="1836"/>
        <v/>
      </c>
      <c r="N7846" s="13"/>
    </row>
    <row r="7847" spans="1:14" hidden="1">
      <c r="A7847" s="23">
        <v>355</v>
      </c>
      <c r="B7847" s="362"/>
      <c r="C7847" s="279">
        <v>4201</v>
      </c>
      <c r="D7847" s="280" t="s">
        <v>231</v>
      </c>
      <c r="E7847" s="281">
        <f t="shared" ref="E7847:E7852" si="1840">F7847+G7847+H7847</f>
        <v>0</v>
      </c>
      <c r="F7847" s="152"/>
      <c r="G7847" s="153"/>
      <c r="H7847" s="1406"/>
      <c r="I7847" s="152"/>
      <c r="J7847" s="153"/>
      <c r="K7847" s="1406"/>
      <c r="L7847" s="281">
        <f t="shared" ref="L7847:L7852" si="1841">I7847+J7847+K7847</f>
        <v>0</v>
      </c>
      <c r="M7847" s="12" t="str">
        <f t="shared" si="1836"/>
        <v/>
      </c>
      <c r="N7847" s="13"/>
    </row>
    <row r="7848" spans="1:14" hidden="1">
      <c r="A7848" s="23">
        <v>375</v>
      </c>
      <c r="B7848" s="362"/>
      <c r="C7848" s="293">
        <v>4202</v>
      </c>
      <c r="D7848" s="363" t="s">
        <v>232</v>
      </c>
      <c r="E7848" s="295">
        <f t="shared" si="1840"/>
        <v>0</v>
      </c>
      <c r="F7848" s="158"/>
      <c r="G7848" s="159"/>
      <c r="H7848" s="1408"/>
      <c r="I7848" s="158"/>
      <c r="J7848" s="159"/>
      <c r="K7848" s="1408"/>
      <c r="L7848" s="295">
        <f t="shared" si="1841"/>
        <v>0</v>
      </c>
      <c r="M7848" s="12" t="str">
        <f t="shared" si="1836"/>
        <v/>
      </c>
      <c r="N7848" s="13"/>
    </row>
    <row r="7849" spans="1:14" hidden="1">
      <c r="A7849" s="23">
        <v>380</v>
      </c>
      <c r="B7849" s="362"/>
      <c r="C7849" s="293">
        <v>4214</v>
      </c>
      <c r="D7849" s="363" t="s">
        <v>233</v>
      </c>
      <c r="E7849" s="295">
        <f t="shared" si="1840"/>
        <v>0</v>
      </c>
      <c r="F7849" s="158">
        <v>0</v>
      </c>
      <c r="G7849" s="159">
        <v>0</v>
      </c>
      <c r="H7849" s="1408">
        <v>0</v>
      </c>
      <c r="I7849" s="158">
        <v>0</v>
      </c>
      <c r="J7849" s="159">
        <v>0</v>
      </c>
      <c r="K7849" s="1408">
        <v>0</v>
      </c>
      <c r="L7849" s="295">
        <f t="shared" si="1841"/>
        <v>0</v>
      </c>
      <c r="M7849" s="12" t="str">
        <f t="shared" si="1836"/>
        <v/>
      </c>
      <c r="N7849" s="13"/>
    </row>
    <row r="7850" spans="1:14" hidden="1">
      <c r="A7850" s="23">
        <v>385</v>
      </c>
      <c r="B7850" s="362"/>
      <c r="C7850" s="293">
        <v>4217</v>
      </c>
      <c r="D7850" s="363" t="s">
        <v>234</v>
      </c>
      <c r="E7850" s="295">
        <f t="shared" si="1840"/>
        <v>0</v>
      </c>
      <c r="F7850" s="158"/>
      <c r="G7850" s="159"/>
      <c r="H7850" s="1408"/>
      <c r="I7850" s="158"/>
      <c r="J7850" s="159"/>
      <c r="K7850" s="1408"/>
      <c r="L7850" s="295">
        <f t="shared" si="1841"/>
        <v>0</v>
      </c>
      <c r="M7850" s="12" t="str">
        <f t="shared" si="1836"/>
        <v/>
      </c>
      <c r="N7850" s="13"/>
    </row>
    <row r="7851" spans="1:14" hidden="1">
      <c r="A7851" s="23">
        <v>390</v>
      </c>
      <c r="B7851" s="362"/>
      <c r="C7851" s="293">
        <v>4218</v>
      </c>
      <c r="D7851" s="294" t="s">
        <v>235</v>
      </c>
      <c r="E7851" s="295">
        <f t="shared" si="1840"/>
        <v>0</v>
      </c>
      <c r="F7851" s="158"/>
      <c r="G7851" s="159"/>
      <c r="H7851" s="1408"/>
      <c r="I7851" s="158"/>
      <c r="J7851" s="159"/>
      <c r="K7851" s="1408"/>
      <c r="L7851" s="295">
        <f t="shared" si="1841"/>
        <v>0</v>
      </c>
      <c r="M7851" s="12" t="str">
        <f t="shared" si="1836"/>
        <v/>
      </c>
      <c r="N7851" s="13"/>
    </row>
    <row r="7852" spans="1:14" hidden="1">
      <c r="A7852" s="23">
        <v>390</v>
      </c>
      <c r="B7852" s="362"/>
      <c r="C7852" s="285">
        <v>4219</v>
      </c>
      <c r="D7852" s="343" t="s">
        <v>236</v>
      </c>
      <c r="E7852" s="287">
        <f t="shared" si="1840"/>
        <v>0</v>
      </c>
      <c r="F7852" s="173">
        <v>0</v>
      </c>
      <c r="G7852" s="174">
        <v>0</v>
      </c>
      <c r="H7852" s="1409">
        <v>0</v>
      </c>
      <c r="I7852" s="173">
        <v>0</v>
      </c>
      <c r="J7852" s="174">
        <v>0</v>
      </c>
      <c r="K7852" s="1409">
        <v>0</v>
      </c>
      <c r="L7852" s="287">
        <f t="shared" si="1841"/>
        <v>0</v>
      </c>
      <c r="M7852" s="12" t="str">
        <f t="shared" si="1836"/>
        <v/>
      </c>
      <c r="N7852" s="13"/>
    </row>
    <row r="7853" spans="1:14" hidden="1">
      <c r="A7853" s="23">
        <v>395</v>
      </c>
      <c r="B7853" s="272">
        <v>4300</v>
      </c>
      <c r="C7853" s="1845" t="s">
        <v>1644</v>
      </c>
      <c r="D7853" s="1846"/>
      <c r="E7853" s="310">
        <f t="shared" ref="E7853:L7853" si="1842">SUM(E7854:E7856)</f>
        <v>0</v>
      </c>
      <c r="F7853" s="274">
        <f t="shared" si="1842"/>
        <v>0</v>
      </c>
      <c r="G7853" s="275">
        <f t="shared" si="1842"/>
        <v>0</v>
      </c>
      <c r="H7853" s="276">
        <f>SUM(H7854:H7856)</f>
        <v>0</v>
      </c>
      <c r="I7853" s="274">
        <f t="shared" si="1842"/>
        <v>0</v>
      </c>
      <c r="J7853" s="275">
        <f t="shared" si="1842"/>
        <v>0</v>
      </c>
      <c r="K7853" s="276">
        <f t="shared" si="1842"/>
        <v>0</v>
      </c>
      <c r="L7853" s="310">
        <f t="shared" si="1842"/>
        <v>0</v>
      </c>
      <c r="M7853" s="12" t="str">
        <f t="shared" si="1836"/>
        <v/>
      </c>
      <c r="N7853" s="13"/>
    </row>
    <row r="7854" spans="1:14" hidden="1">
      <c r="A7854" s="18">
        <v>397</v>
      </c>
      <c r="B7854" s="362"/>
      <c r="C7854" s="279">
        <v>4301</v>
      </c>
      <c r="D7854" s="311" t="s">
        <v>237</v>
      </c>
      <c r="E7854" s="281">
        <f t="shared" ref="E7854:E7859" si="1843">F7854+G7854+H7854</f>
        <v>0</v>
      </c>
      <c r="F7854" s="152">
        <v>0</v>
      </c>
      <c r="G7854" s="153">
        <v>0</v>
      </c>
      <c r="H7854" s="1406">
        <v>0</v>
      </c>
      <c r="I7854" s="152">
        <v>0</v>
      </c>
      <c r="J7854" s="153">
        <v>0</v>
      </c>
      <c r="K7854" s="1406">
        <v>0</v>
      </c>
      <c r="L7854" s="281">
        <f t="shared" ref="L7854:L7859" si="1844">I7854+J7854+K7854</f>
        <v>0</v>
      </c>
      <c r="M7854" s="12" t="str">
        <f t="shared" si="1836"/>
        <v/>
      </c>
      <c r="N7854" s="13"/>
    </row>
    <row r="7855" spans="1:14" hidden="1">
      <c r="A7855" s="14">
        <v>398</v>
      </c>
      <c r="B7855" s="362"/>
      <c r="C7855" s="293">
        <v>4302</v>
      </c>
      <c r="D7855" s="363" t="s">
        <v>238</v>
      </c>
      <c r="E7855" s="295">
        <f t="shared" si="1843"/>
        <v>0</v>
      </c>
      <c r="F7855" s="158"/>
      <c r="G7855" s="159"/>
      <c r="H7855" s="1408"/>
      <c r="I7855" s="158"/>
      <c r="J7855" s="159"/>
      <c r="K7855" s="1408"/>
      <c r="L7855" s="295">
        <f t="shared" si="1844"/>
        <v>0</v>
      </c>
      <c r="M7855" s="12" t="str">
        <f t="shared" si="1836"/>
        <v/>
      </c>
      <c r="N7855" s="13"/>
    </row>
    <row r="7856" spans="1:14" hidden="1">
      <c r="A7856" s="14">
        <v>399</v>
      </c>
      <c r="B7856" s="362"/>
      <c r="C7856" s="285">
        <v>4309</v>
      </c>
      <c r="D7856" s="301" t="s">
        <v>239</v>
      </c>
      <c r="E7856" s="287">
        <f t="shared" si="1843"/>
        <v>0</v>
      </c>
      <c r="F7856" s="173"/>
      <c r="G7856" s="174"/>
      <c r="H7856" s="1409"/>
      <c r="I7856" s="173"/>
      <c r="J7856" s="174"/>
      <c r="K7856" s="1409"/>
      <c r="L7856" s="287">
        <f t="shared" si="1844"/>
        <v>0</v>
      </c>
      <c r="M7856" s="12" t="str">
        <f t="shared" si="1836"/>
        <v/>
      </c>
      <c r="N7856" s="13"/>
    </row>
    <row r="7857" spans="1:14" hidden="1">
      <c r="A7857" s="14">
        <v>400</v>
      </c>
      <c r="B7857" s="272">
        <v>4400</v>
      </c>
      <c r="C7857" s="1845" t="s">
        <v>1641</v>
      </c>
      <c r="D7857" s="1846"/>
      <c r="E7857" s="310">
        <f t="shared" si="1843"/>
        <v>0</v>
      </c>
      <c r="F7857" s="1410">
        <v>0</v>
      </c>
      <c r="G7857" s="1411">
        <v>0</v>
      </c>
      <c r="H7857" s="1412">
        <v>0</v>
      </c>
      <c r="I7857" s="1410">
        <v>0</v>
      </c>
      <c r="J7857" s="1411">
        <v>0</v>
      </c>
      <c r="K7857" s="1412">
        <v>0</v>
      </c>
      <c r="L7857" s="310">
        <f t="shared" si="1844"/>
        <v>0</v>
      </c>
      <c r="M7857" s="12" t="str">
        <f t="shared" si="1836"/>
        <v/>
      </c>
      <c r="N7857" s="13"/>
    </row>
    <row r="7858" spans="1:14" hidden="1">
      <c r="A7858" s="14">
        <v>401</v>
      </c>
      <c r="B7858" s="272">
        <v>4500</v>
      </c>
      <c r="C7858" s="1845" t="s">
        <v>1642</v>
      </c>
      <c r="D7858" s="1846"/>
      <c r="E7858" s="310">
        <f t="shared" si="1843"/>
        <v>0</v>
      </c>
      <c r="F7858" s="1410">
        <v>0</v>
      </c>
      <c r="G7858" s="1411">
        <v>0</v>
      </c>
      <c r="H7858" s="1412">
        <v>0</v>
      </c>
      <c r="I7858" s="1410">
        <v>0</v>
      </c>
      <c r="J7858" s="1411">
        <v>0</v>
      </c>
      <c r="K7858" s="1412">
        <v>0</v>
      </c>
      <c r="L7858" s="310">
        <f t="shared" si="1844"/>
        <v>0</v>
      </c>
      <c r="M7858" s="12" t="str">
        <f t="shared" si="1836"/>
        <v/>
      </c>
      <c r="N7858" s="13"/>
    </row>
    <row r="7859" spans="1:14" hidden="1">
      <c r="A7859" s="40">
        <v>404</v>
      </c>
      <c r="B7859" s="272">
        <v>4600</v>
      </c>
      <c r="C7859" s="1849" t="s">
        <v>240</v>
      </c>
      <c r="D7859" s="1850"/>
      <c r="E7859" s="310">
        <f t="shared" si="1843"/>
        <v>0</v>
      </c>
      <c r="F7859" s="1410">
        <v>0</v>
      </c>
      <c r="G7859" s="1411">
        <v>0</v>
      </c>
      <c r="H7859" s="1412">
        <v>0</v>
      </c>
      <c r="I7859" s="1410">
        <v>0</v>
      </c>
      <c r="J7859" s="1411">
        <v>0</v>
      </c>
      <c r="K7859" s="1412">
        <v>0</v>
      </c>
      <c r="L7859" s="310">
        <f t="shared" si="1844"/>
        <v>0</v>
      </c>
      <c r="M7859" s="12" t="str">
        <f t="shared" si="1836"/>
        <v/>
      </c>
      <c r="N7859" s="13"/>
    </row>
    <row r="7860" spans="1:14" hidden="1">
      <c r="A7860" s="40">
        <v>404</v>
      </c>
      <c r="B7860" s="272">
        <v>4900</v>
      </c>
      <c r="C7860" s="1845" t="s">
        <v>266</v>
      </c>
      <c r="D7860" s="1846"/>
      <c r="E7860" s="310">
        <f t="shared" ref="E7860:L7860" si="1845">+E7861+E7862</f>
        <v>0</v>
      </c>
      <c r="F7860" s="274">
        <f t="shared" si="1845"/>
        <v>0</v>
      </c>
      <c r="G7860" s="275">
        <f t="shared" si="1845"/>
        <v>0</v>
      </c>
      <c r="H7860" s="276">
        <f>+H7861+H7862</f>
        <v>0</v>
      </c>
      <c r="I7860" s="274">
        <f t="shared" si="1845"/>
        <v>0</v>
      </c>
      <c r="J7860" s="275">
        <f t="shared" si="1845"/>
        <v>0</v>
      </c>
      <c r="K7860" s="276">
        <f t="shared" si="1845"/>
        <v>0</v>
      </c>
      <c r="L7860" s="310">
        <f t="shared" si="1845"/>
        <v>0</v>
      </c>
      <c r="M7860" s="12" t="str">
        <f t="shared" si="1836"/>
        <v/>
      </c>
      <c r="N7860" s="13"/>
    </row>
    <row r="7861" spans="1:14" hidden="1">
      <c r="A7861" s="22">
        <v>440</v>
      </c>
      <c r="B7861" s="362"/>
      <c r="C7861" s="279">
        <v>4901</v>
      </c>
      <c r="D7861" s="364" t="s">
        <v>267</v>
      </c>
      <c r="E7861" s="281">
        <f>F7861+G7861+H7861</f>
        <v>0</v>
      </c>
      <c r="F7861" s="152"/>
      <c r="G7861" s="153"/>
      <c r="H7861" s="1406"/>
      <c r="I7861" s="152"/>
      <c r="J7861" s="153"/>
      <c r="K7861" s="1406"/>
      <c r="L7861" s="281">
        <f>I7861+J7861+K7861</f>
        <v>0</v>
      </c>
      <c r="M7861" s="12" t="str">
        <f t="shared" si="1836"/>
        <v/>
      </c>
      <c r="N7861" s="13"/>
    </row>
    <row r="7862" spans="1:14" hidden="1">
      <c r="A7862" s="22">
        <v>450</v>
      </c>
      <c r="B7862" s="362"/>
      <c r="C7862" s="285">
        <v>4902</v>
      </c>
      <c r="D7862" s="301" t="s">
        <v>268</v>
      </c>
      <c r="E7862" s="287">
        <f>F7862+G7862+H7862</f>
        <v>0</v>
      </c>
      <c r="F7862" s="173"/>
      <c r="G7862" s="174"/>
      <c r="H7862" s="1409"/>
      <c r="I7862" s="173"/>
      <c r="J7862" s="174"/>
      <c r="K7862" s="1409"/>
      <c r="L7862" s="287">
        <f>I7862+J7862+K7862</f>
        <v>0</v>
      </c>
      <c r="M7862" s="12" t="str">
        <f t="shared" si="1836"/>
        <v/>
      </c>
      <c r="N7862" s="13"/>
    </row>
    <row r="7863" spans="1:14" hidden="1">
      <c r="A7863" s="22">
        <v>495</v>
      </c>
      <c r="B7863" s="365">
        <v>5100</v>
      </c>
      <c r="C7863" s="1843" t="s">
        <v>241</v>
      </c>
      <c r="D7863" s="1844"/>
      <c r="E7863" s="310">
        <f>F7863+G7863+H7863</f>
        <v>0</v>
      </c>
      <c r="F7863" s="1410">
        <v>0</v>
      </c>
      <c r="G7863" s="1411">
        <v>0</v>
      </c>
      <c r="H7863" s="1412">
        <v>0</v>
      </c>
      <c r="I7863" s="1410">
        <v>0</v>
      </c>
      <c r="J7863" s="1411">
        <v>0</v>
      </c>
      <c r="K7863" s="1412">
        <v>0</v>
      </c>
      <c r="L7863" s="310">
        <f>I7863+J7863+K7863</f>
        <v>0</v>
      </c>
      <c r="M7863" s="12" t="str">
        <f t="shared" si="1836"/>
        <v/>
      </c>
      <c r="N7863" s="13"/>
    </row>
    <row r="7864" spans="1:14" hidden="1">
      <c r="A7864" s="23">
        <v>500</v>
      </c>
      <c r="B7864" s="365">
        <v>5200</v>
      </c>
      <c r="C7864" s="1843" t="s">
        <v>242</v>
      </c>
      <c r="D7864" s="1844"/>
      <c r="E7864" s="310">
        <f t="shared" ref="E7864:L7864" si="1846">SUM(E7865:E7871)</f>
        <v>0</v>
      </c>
      <c r="F7864" s="274">
        <f t="shared" si="1846"/>
        <v>0</v>
      </c>
      <c r="G7864" s="275">
        <f t="shared" si="1846"/>
        <v>0</v>
      </c>
      <c r="H7864" s="276">
        <f>SUM(H7865:H7871)</f>
        <v>0</v>
      </c>
      <c r="I7864" s="274">
        <f t="shared" si="1846"/>
        <v>0</v>
      </c>
      <c r="J7864" s="275">
        <f t="shared" si="1846"/>
        <v>0</v>
      </c>
      <c r="K7864" s="276">
        <f t="shared" si="1846"/>
        <v>0</v>
      </c>
      <c r="L7864" s="310">
        <f t="shared" si="1846"/>
        <v>0</v>
      </c>
      <c r="M7864" s="12" t="str">
        <f t="shared" si="1836"/>
        <v/>
      </c>
      <c r="N7864" s="13"/>
    </row>
    <row r="7865" spans="1:14" hidden="1">
      <c r="A7865" s="23">
        <v>505</v>
      </c>
      <c r="B7865" s="366"/>
      <c r="C7865" s="367">
        <v>5201</v>
      </c>
      <c r="D7865" s="368" t="s">
        <v>243</v>
      </c>
      <c r="E7865" s="281">
        <f t="shared" ref="E7865:E7871" si="1847">F7865+G7865+H7865</f>
        <v>0</v>
      </c>
      <c r="F7865" s="152">
        <v>0</v>
      </c>
      <c r="G7865" s="153">
        <v>0</v>
      </c>
      <c r="H7865" s="1406">
        <v>0</v>
      </c>
      <c r="I7865" s="152">
        <v>0</v>
      </c>
      <c r="J7865" s="153">
        <v>0</v>
      </c>
      <c r="K7865" s="1406">
        <v>0</v>
      </c>
      <c r="L7865" s="281">
        <f t="shared" ref="L7865:L7871" si="1848">I7865+J7865+K7865</f>
        <v>0</v>
      </c>
      <c r="M7865" s="12" t="str">
        <f t="shared" si="1836"/>
        <v/>
      </c>
      <c r="N7865" s="13"/>
    </row>
    <row r="7866" spans="1:14" hidden="1">
      <c r="A7866" s="23">
        <v>510</v>
      </c>
      <c r="B7866" s="366"/>
      <c r="C7866" s="369">
        <v>5202</v>
      </c>
      <c r="D7866" s="370" t="s">
        <v>244</v>
      </c>
      <c r="E7866" s="295">
        <f t="shared" si="1847"/>
        <v>0</v>
      </c>
      <c r="F7866" s="158">
        <v>0</v>
      </c>
      <c r="G7866" s="159">
        <v>0</v>
      </c>
      <c r="H7866" s="1408">
        <v>0</v>
      </c>
      <c r="I7866" s="158">
        <v>0</v>
      </c>
      <c r="J7866" s="159">
        <v>0</v>
      </c>
      <c r="K7866" s="1408">
        <v>0</v>
      </c>
      <c r="L7866" s="295">
        <f t="shared" si="1848"/>
        <v>0</v>
      </c>
      <c r="M7866" s="12" t="str">
        <f t="shared" si="1836"/>
        <v/>
      </c>
      <c r="N7866" s="13"/>
    </row>
    <row r="7867" spans="1:14" hidden="1">
      <c r="A7867" s="23">
        <v>515</v>
      </c>
      <c r="B7867" s="366"/>
      <c r="C7867" s="369">
        <v>5203</v>
      </c>
      <c r="D7867" s="370" t="s">
        <v>608</v>
      </c>
      <c r="E7867" s="295">
        <f t="shared" si="1847"/>
        <v>0</v>
      </c>
      <c r="F7867" s="158">
        <v>0</v>
      </c>
      <c r="G7867" s="159">
        <v>0</v>
      </c>
      <c r="H7867" s="1408">
        <v>0</v>
      </c>
      <c r="I7867" s="158">
        <v>0</v>
      </c>
      <c r="J7867" s="159">
        <v>0</v>
      </c>
      <c r="K7867" s="1408">
        <v>0</v>
      </c>
      <c r="L7867" s="295">
        <f t="shared" si="1848"/>
        <v>0</v>
      </c>
      <c r="M7867" s="12" t="str">
        <f t="shared" si="1836"/>
        <v/>
      </c>
      <c r="N7867" s="13"/>
    </row>
    <row r="7868" spans="1:14" hidden="1">
      <c r="A7868" s="23">
        <v>520</v>
      </c>
      <c r="B7868" s="366"/>
      <c r="C7868" s="369">
        <v>5204</v>
      </c>
      <c r="D7868" s="370" t="s">
        <v>609</v>
      </c>
      <c r="E7868" s="295">
        <f t="shared" si="1847"/>
        <v>0</v>
      </c>
      <c r="F7868" s="158">
        <v>0</v>
      </c>
      <c r="G7868" s="159">
        <v>0</v>
      </c>
      <c r="H7868" s="1408">
        <v>0</v>
      </c>
      <c r="I7868" s="158">
        <v>0</v>
      </c>
      <c r="J7868" s="159">
        <v>0</v>
      </c>
      <c r="K7868" s="1408">
        <v>0</v>
      </c>
      <c r="L7868" s="295">
        <f t="shared" si="1848"/>
        <v>0</v>
      </c>
      <c r="M7868" s="12" t="str">
        <f t="shared" si="1836"/>
        <v/>
      </c>
      <c r="N7868" s="13"/>
    </row>
    <row r="7869" spans="1:14" hidden="1">
      <c r="A7869" s="23">
        <v>525</v>
      </c>
      <c r="B7869" s="366"/>
      <c r="C7869" s="369">
        <v>5205</v>
      </c>
      <c r="D7869" s="370" t="s">
        <v>610</v>
      </c>
      <c r="E7869" s="295">
        <f t="shared" si="1847"/>
        <v>0</v>
      </c>
      <c r="F7869" s="158">
        <v>0</v>
      </c>
      <c r="G7869" s="159">
        <v>0</v>
      </c>
      <c r="H7869" s="1408">
        <v>0</v>
      </c>
      <c r="I7869" s="158">
        <v>0</v>
      </c>
      <c r="J7869" s="159">
        <v>0</v>
      </c>
      <c r="K7869" s="1408">
        <v>0</v>
      </c>
      <c r="L7869" s="295">
        <f t="shared" si="1848"/>
        <v>0</v>
      </c>
      <c r="M7869" s="12" t="str">
        <f t="shared" si="1836"/>
        <v/>
      </c>
      <c r="N7869" s="13"/>
    </row>
    <row r="7870" spans="1:14" hidden="1">
      <c r="A7870" s="22">
        <v>635</v>
      </c>
      <c r="B7870" s="366"/>
      <c r="C7870" s="369">
        <v>5206</v>
      </c>
      <c r="D7870" s="370" t="s">
        <v>611</v>
      </c>
      <c r="E7870" s="295">
        <f t="shared" si="1847"/>
        <v>0</v>
      </c>
      <c r="F7870" s="158">
        <v>0</v>
      </c>
      <c r="G7870" s="159">
        <v>0</v>
      </c>
      <c r="H7870" s="1408">
        <v>0</v>
      </c>
      <c r="I7870" s="158">
        <v>0</v>
      </c>
      <c r="J7870" s="159">
        <v>0</v>
      </c>
      <c r="K7870" s="1408">
        <v>0</v>
      </c>
      <c r="L7870" s="295">
        <f t="shared" si="1848"/>
        <v>0</v>
      </c>
      <c r="M7870" s="12" t="str">
        <f t="shared" si="1836"/>
        <v/>
      </c>
      <c r="N7870" s="13"/>
    </row>
    <row r="7871" spans="1:14" hidden="1">
      <c r="A7871" s="23">
        <v>640</v>
      </c>
      <c r="B7871" s="366"/>
      <c r="C7871" s="371">
        <v>5219</v>
      </c>
      <c r="D7871" s="372" t="s">
        <v>612</v>
      </c>
      <c r="E7871" s="287">
        <f t="shared" si="1847"/>
        <v>0</v>
      </c>
      <c r="F7871" s="173">
        <v>0</v>
      </c>
      <c r="G7871" s="174">
        <v>0</v>
      </c>
      <c r="H7871" s="1409">
        <v>0</v>
      </c>
      <c r="I7871" s="173">
        <v>0</v>
      </c>
      <c r="J7871" s="174">
        <v>0</v>
      </c>
      <c r="K7871" s="1409">
        <v>0</v>
      </c>
      <c r="L7871" s="287">
        <f t="shared" si="1848"/>
        <v>0</v>
      </c>
      <c r="M7871" s="12" t="str">
        <f t="shared" si="1836"/>
        <v/>
      </c>
      <c r="N7871" s="13"/>
    </row>
    <row r="7872" spans="1:14" hidden="1">
      <c r="A7872" s="23">
        <v>645</v>
      </c>
      <c r="B7872" s="365">
        <v>5300</v>
      </c>
      <c r="C7872" s="1843" t="s">
        <v>613</v>
      </c>
      <c r="D7872" s="1844"/>
      <c r="E7872" s="310">
        <f t="shared" ref="E7872:L7872" si="1849">SUM(E7873:E7874)</f>
        <v>0</v>
      </c>
      <c r="F7872" s="274">
        <f t="shared" si="1849"/>
        <v>0</v>
      </c>
      <c r="G7872" s="275">
        <f t="shared" si="1849"/>
        <v>0</v>
      </c>
      <c r="H7872" s="276">
        <f>SUM(H7873:H7874)</f>
        <v>0</v>
      </c>
      <c r="I7872" s="274">
        <f t="shared" si="1849"/>
        <v>0</v>
      </c>
      <c r="J7872" s="275">
        <f t="shared" si="1849"/>
        <v>0</v>
      </c>
      <c r="K7872" s="276">
        <f t="shared" si="1849"/>
        <v>0</v>
      </c>
      <c r="L7872" s="310">
        <f t="shared" si="1849"/>
        <v>0</v>
      </c>
      <c r="M7872" s="12" t="str">
        <f t="shared" si="1836"/>
        <v/>
      </c>
      <c r="N7872" s="13"/>
    </row>
    <row r="7873" spans="1:14" hidden="1">
      <c r="A7873" s="23">
        <v>650</v>
      </c>
      <c r="B7873" s="366"/>
      <c r="C7873" s="367">
        <v>5301</v>
      </c>
      <c r="D7873" s="368" t="s">
        <v>300</v>
      </c>
      <c r="E7873" s="281">
        <f>F7873+G7873+H7873</f>
        <v>0</v>
      </c>
      <c r="F7873" s="152">
        <v>0</v>
      </c>
      <c r="G7873" s="153">
        <v>0</v>
      </c>
      <c r="H7873" s="1406">
        <v>0</v>
      </c>
      <c r="I7873" s="152">
        <v>0</v>
      </c>
      <c r="J7873" s="153">
        <v>0</v>
      </c>
      <c r="K7873" s="1406">
        <v>0</v>
      </c>
      <c r="L7873" s="281">
        <f>I7873+J7873+K7873</f>
        <v>0</v>
      </c>
      <c r="M7873" s="12" t="str">
        <f t="shared" si="1836"/>
        <v/>
      </c>
      <c r="N7873" s="13"/>
    </row>
    <row r="7874" spans="1:14" hidden="1">
      <c r="A7874" s="22">
        <v>655</v>
      </c>
      <c r="B7874" s="366"/>
      <c r="C7874" s="371">
        <v>5309</v>
      </c>
      <c r="D7874" s="372" t="s">
        <v>614</v>
      </c>
      <c r="E7874" s="287">
        <f>F7874+G7874+H7874</f>
        <v>0</v>
      </c>
      <c r="F7874" s="173">
        <v>0</v>
      </c>
      <c r="G7874" s="174">
        <v>0</v>
      </c>
      <c r="H7874" s="1409">
        <v>0</v>
      </c>
      <c r="I7874" s="173">
        <v>0</v>
      </c>
      <c r="J7874" s="174">
        <v>0</v>
      </c>
      <c r="K7874" s="1409">
        <v>0</v>
      </c>
      <c r="L7874" s="287">
        <f>I7874+J7874+K7874</f>
        <v>0</v>
      </c>
      <c r="M7874" s="12" t="str">
        <f t="shared" si="1836"/>
        <v/>
      </c>
      <c r="N7874" s="13"/>
    </row>
    <row r="7875" spans="1:14" hidden="1">
      <c r="A7875" s="22">
        <v>665</v>
      </c>
      <c r="B7875" s="365">
        <v>5400</v>
      </c>
      <c r="C7875" s="1843" t="s">
        <v>671</v>
      </c>
      <c r="D7875" s="1844"/>
      <c r="E7875" s="310">
        <f>F7875+G7875+H7875</f>
        <v>0</v>
      </c>
      <c r="F7875" s="1410"/>
      <c r="G7875" s="1411">
        <v>0</v>
      </c>
      <c r="H7875" s="1412">
        <v>0</v>
      </c>
      <c r="I7875" s="1410">
        <v>0</v>
      </c>
      <c r="J7875" s="1411"/>
      <c r="K7875" s="1412">
        <v>0</v>
      </c>
      <c r="L7875" s="310">
        <f>I7875+J7875+K7875</f>
        <v>0</v>
      </c>
      <c r="M7875" s="12" t="str">
        <f t="shared" si="1836"/>
        <v/>
      </c>
      <c r="N7875" s="13"/>
    </row>
    <row r="7876" spans="1:14" hidden="1">
      <c r="A7876" s="22">
        <v>675</v>
      </c>
      <c r="B7876" s="272">
        <v>5500</v>
      </c>
      <c r="C7876" s="1845" t="s">
        <v>672</v>
      </c>
      <c r="D7876" s="1846"/>
      <c r="E7876" s="310">
        <f t="shared" ref="E7876:L7876" si="1850">SUM(E7877:E7880)</f>
        <v>0</v>
      </c>
      <c r="F7876" s="274">
        <f t="shared" si="1850"/>
        <v>0</v>
      </c>
      <c r="G7876" s="275">
        <f t="shared" si="1850"/>
        <v>0</v>
      </c>
      <c r="H7876" s="276">
        <f>SUM(H7877:H7880)</f>
        <v>0</v>
      </c>
      <c r="I7876" s="274">
        <f t="shared" si="1850"/>
        <v>0</v>
      </c>
      <c r="J7876" s="275">
        <f t="shared" si="1850"/>
        <v>0</v>
      </c>
      <c r="K7876" s="276">
        <f t="shared" si="1850"/>
        <v>0</v>
      </c>
      <c r="L7876" s="310">
        <f t="shared" si="1850"/>
        <v>0</v>
      </c>
      <c r="M7876" s="12" t="str">
        <f t="shared" si="1836"/>
        <v/>
      </c>
      <c r="N7876" s="13"/>
    </row>
    <row r="7877" spans="1:14" hidden="1">
      <c r="A7877" s="22">
        <v>685</v>
      </c>
      <c r="B7877" s="362"/>
      <c r="C7877" s="279">
        <v>5501</v>
      </c>
      <c r="D7877" s="311" t="s">
        <v>673</v>
      </c>
      <c r="E7877" s="281">
        <f>F7877+G7877+H7877</f>
        <v>0</v>
      </c>
      <c r="F7877" s="152"/>
      <c r="G7877" s="153"/>
      <c r="H7877" s="1406"/>
      <c r="I7877" s="152"/>
      <c r="J7877" s="153"/>
      <c r="K7877" s="1406"/>
      <c r="L7877" s="281">
        <f>I7877+J7877+K7877</f>
        <v>0</v>
      </c>
      <c r="M7877" s="12" t="str">
        <f t="shared" si="1836"/>
        <v/>
      </c>
      <c r="N7877" s="13"/>
    </row>
    <row r="7878" spans="1:14" hidden="1">
      <c r="A7878" s="23">
        <v>690</v>
      </c>
      <c r="B7878" s="362"/>
      <c r="C7878" s="293">
        <v>5502</v>
      </c>
      <c r="D7878" s="294" t="s">
        <v>674</v>
      </c>
      <c r="E7878" s="295">
        <f>F7878+G7878+H7878</f>
        <v>0</v>
      </c>
      <c r="F7878" s="158"/>
      <c r="G7878" s="159"/>
      <c r="H7878" s="1408"/>
      <c r="I7878" s="158"/>
      <c r="J7878" s="159"/>
      <c r="K7878" s="1408"/>
      <c r="L7878" s="295">
        <f>I7878+J7878+K7878</f>
        <v>0</v>
      </c>
      <c r="M7878" s="12" t="str">
        <f t="shared" si="1836"/>
        <v/>
      </c>
      <c r="N7878" s="13"/>
    </row>
    <row r="7879" spans="1:14" hidden="1">
      <c r="A7879" s="23">
        <v>695</v>
      </c>
      <c r="B7879" s="362"/>
      <c r="C7879" s="293">
        <v>5503</v>
      </c>
      <c r="D7879" s="363" t="s">
        <v>675</v>
      </c>
      <c r="E7879" s="295">
        <f>F7879+G7879+H7879</f>
        <v>0</v>
      </c>
      <c r="F7879" s="158"/>
      <c r="G7879" s="159"/>
      <c r="H7879" s="1408"/>
      <c r="I7879" s="158"/>
      <c r="J7879" s="159"/>
      <c r="K7879" s="1408"/>
      <c r="L7879" s="295">
        <f>I7879+J7879+K7879</f>
        <v>0</v>
      </c>
      <c r="M7879" s="12" t="str">
        <f t="shared" si="1836"/>
        <v/>
      </c>
      <c r="N7879" s="13"/>
    </row>
    <row r="7880" spans="1:14" hidden="1">
      <c r="A7880" s="22">
        <v>700</v>
      </c>
      <c r="B7880" s="362"/>
      <c r="C7880" s="285">
        <v>5504</v>
      </c>
      <c r="D7880" s="339" t="s">
        <v>676</v>
      </c>
      <c r="E7880" s="287">
        <f>F7880+G7880+H7880</f>
        <v>0</v>
      </c>
      <c r="F7880" s="173"/>
      <c r="G7880" s="174"/>
      <c r="H7880" s="1409"/>
      <c r="I7880" s="173"/>
      <c r="J7880" s="174"/>
      <c r="K7880" s="1409"/>
      <c r="L7880" s="287">
        <f>I7880+J7880+K7880</f>
        <v>0</v>
      </c>
      <c r="M7880" s="12" t="str">
        <f t="shared" si="1836"/>
        <v/>
      </c>
      <c r="N7880" s="13"/>
    </row>
    <row r="7881" spans="1:14" hidden="1">
      <c r="A7881" s="22">
        <v>710</v>
      </c>
      <c r="B7881" s="365">
        <v>5700</v>
      </c>
      <c r="C7881" s="1847" t="s">
        <v>898</v>
      </c>
      <c r="D7881" s="1848"/>
      <c r="E7881" s="310">
        <f>SUM(E7882:E7884)</f>
        <v>0</v>
      </c>
      <c r="F7881" s="1458">
        <v>0</v>
      </c>
      <c r="G7881" s="1458">
        <v>0</v>
      </c>
      <c r="H7881" s="1458">
        <v>0</v>
      </c>
      <c r="I7881" s="1458">
        <v>0</v>
      </c>
      <c r="J7881" s="1458">
        <v>0</v>
      </c>
      <c r="K7881" s="1458">
        <v>0</v>
      </c>
      <c r="L7881" s="310">
        <f>SUM(L7882:L7884)</f>
        <v>0</v>
      </c>
      <c r="M7881" s="12" t="str">
        <f t="shared" si="1836"/>
        <v/>
      </c>
      <c r="N7881" s="13"/>
    </row>
    <row r="7882" spans="1:14" hidden="1">
      <c r="A7882" s="23">
        <v>715</v>
      </c>
      <c r="B7882" s="366"/>
      <c r="C7882" s="367">
        <v>5701</v>
      </c>
      <c r="D7882" s="368" t="s">
        <v>677</v>
      </c>
      <c r="E7882" s="281">
        <f>F7882+G7882+H7882</f>
        <v>0</v>
      </c>
      <c r="F7882" s="1459">
        <v>0</v>
      </c>
      <c r="G7882" s="1459">
        <v>0</v>
      </c>
      <c r="H7882" s="1460">
        <v>0</v>
      </c>
      <c r="I7882" s="1606">
        <v>0</v>
      </c>
      <c r="J7882" s="1459">
        <v>0</v>
      </c>
      <c r="K7882" s="1459">
        <v>0</v>
      </c>
      <c r="L7882" s="281">
        <f>I7882+J7882+K7882</f>
        <v>0</v>
      </c>
      <c r="M7882" s="12" t="str">
        <f t="shared" si="1836"/>
        <v/>
      </c>
      <c r="N7882" s="13"/>
    </row>
    <row r="7883" spans="1:14" hidden="1">
      <c r="A7883" s="23">
        <v>720</v>
      </c>
      <c r="B7883" s="366"/>
      <c r="C7883" s="373">
        <v>5702</v>
      </c>
      <c r="D7883" s="374" t="s">
        <v>678</v>
      </c>
      <c r="E7883" s="314">
        <f>F7883+G7883+H7883</f>
        <v>0</v>
      </c>
      <c r="F7883" s="1459">
        <v>0</v>
      </c>
      <c r="G7883" s="1459">
        <v>0</v>
      </c>
      <c r="H7883" s="1460">
        <v>0</v>
      </c>
      <c r="I7883" s="1606">
        <v>0</v>
      </c>
      <c r="J7883" s="1459">
        <v>0</v>
      </c>
      <c r="K7883" s="1459">
        <v>0</v>
      </c>
      <c r="L7883" s="314">
        <f>I7883+J7883+K7883</f>
        <v>0</v>
      </c>
      <c r="M7883" s="12" t="str">
        <f t="shared" si="1836"/>
        <v/>
      </c>
      <c r="N7883" s="13"/>
    </row>
    <row r="7884" spans="1:14" hidden="1">
      <c r="A7884" s="23">
        <v>725</v>
      </c>
      <c r="B7884" s="292"/>
      <c r="C7884" s="375">
        <v>4071</v>
      </c>
      <c r="D7884" s="376" t="s">
        <v>679</v>
      </c>
      <c r="E7884" s="377">
        <f>F7884+G7884+H7884</f>
        <v>0</v>
      </c>
      <c r="F7884" s="1459">
        <v>0</v>
      </c>
      <c r="G7884" s="1459">
        <v>0</v>
      </c>
      <c r="H7884" s="1460">
        <v>0</v>
      </c>
      <c r="I7884" s="1606">
        <v>0</v>
      </c>
      <c r="J7884" s="1459">
        <v>0</v>
      </c>
      <c r="K7884" s="1459">
        <v>0</v>
      </c>
      <c r="L7884" s="377">
        <f>I7884+J7884+K7884</f>
        <v>0</v>
      </c>
      <c r="M7884" s="12" t="str">
        <f t="shared" si="1836"/>
        <v/>
      </c>
      <c r="N7884" s="13"/>
    </row>
    <row r="7885" spans="1:14" hidden="1">
      <c r="A7885" s="23">
        <v>730</v>
      </c>
      <c r="B7885" s="571"/>
      <c r="C7885" s="1841" t="s">
        <v>680</v>
      </c>
      <c r="D7885" s="1842"/>
      <c r="E7885" s="1426"/>
      <c r="F7885" s="1426"/>
      <c r="G7885" s="1426"/>
      <c r="H7885" s="1426"/>
      <c r="I7885" s="1426"/>
      <c r="J7885" s="1426"/>
      <c r="K7885" s="1426"/>
      <c r="L7885" s="1427"/>
      <c r="M7885" s="12" t="str">
        <f t="shared" si="1836"/>
        <v/>
      </c>
      <c r="N7885" s="13"/>
    </row>
    <row r="7886" spans="1:14" hidden="1">
      <c r="A7886" s="23">
        <v>735</v>
      </c>
      <c r="B7886" s="381">
        <v>98</v>
      </c>
      <c r="C7886" s="1841" t="s">
        <v>680</v>
      </c>
      <c r="D7886" s="1842"/>
      <c r="E7886" s="382">
        <f>F7886+G7886+H7886</f>
        <v>0</v>
      </c>
      <c r="F7886" s="1417"/>
      <c r="G7886" s="1418"/>
      <c r="H7886" s="1419"/>
      <c r="I7886" s="1448">
        <v>0</v>
      </c>
      <c r="J7886" s="1449">
        <v>0</v>
      </c>
      <c r="K7886" s="1450">
        <v>0</v>
      </c>
      <c r="L7886" s="382">
        <f>I7886+J7886+K7886</f>
        <v>0</v>
      </c>
      <c r="M7886" s="12" t="str">
        <f t="shared" si="1836"/>
        <v/>
      </c>
      <c r="N7886" s="13"/>
    </row>
    <row r="7887" spans="1:14" hidden="1">
      <c r="A7887" s="23">
        <v>740</v>
      </c>
      <c r="B7887" s="1421"/>
      <c r="C7887" s="1422"/>
      <c r="D7887" s="1423"/>
      <c r="E7887" s="269"/>
      <c r="F7887" s="269"/>
      <c r="G7887" s="269"/>
      <c r="H7887" s="269"/>
      <c r="I7887" s="269"/>
      <c r="J7887" s="269"/>
      <c r="K7887" s="269"/>
      <c r="L7887" s="270"/>
      <c r="M7887" s="12" t="str">
        <f t="shared" si="1836"/>
        <v/>
      </c>
      <c r="N7887" s="73" t="str">
        <f>LEFT(C7769,1)</f>
        <v>8</v>
      </c>
    </row>
    <row r="7888" spans="1:14" hidden="1">
      <c r="A7888" s="23">
        <v>745</v>
      </c>
      <c r="B7888" s="1424"/>
      <c r="C7888" s="111"/>
      <c r="D7888" s="1425"/>
      <c r="E7888" s="218"/>
      <c r="F7888" s="218"/>
      <c r="G7888" s="218"/>
      <c r="H7888" s="218"/>
      <c r="I7888" s="218"/>
      <c r="J7888" s="218"/>
      <c r="K7888" s="218"/>
      <c r="L7888" s="389"/>
      <c r="M7888" s="7" t="str">
        <f t="shared" si="1836"/>
        <v/>
      </c>
    </row>
    <row r="7889" spans="1:14" hidden="1">
      <c r="A7889" s="22">
        <v>750</v>
      </c>
      <c r="B7889" s="1424"/>
      <c r="C7889" s="111"/>
      <c r="D7889" s="1425"/>
      <c r="E7889" s="218"/>
      <c r="F7889" s="218"/>
      <c r="G7889" s="218"/>
      <c r="H7889" s="218"/>
      <c r="I7889" s="218"/>
      <c r="J7889" s="218"/>
      <c r="K7889" s="218"/>
      <c r="L7889" s="389"/>
      <c r="M7889" s="7" t="str">
        <f t="shared" si="1836"/>
        <v/>
      </c>
    </row>
    <row r="7890" spans="1:14" ht="19.5" hidden="1" thickBot="1">
      <c r="A7890" s="23">
        <v>755</v>
      </c>
      <c r="B7890" s="1451"/>
      <c r="C7890" s="393" t="s">
        <v>726</v>
      </c>
      <c r="D7890" s="1420">
        <f>+B7890</f>
        <v>0</v>
      </c>
      <c r="E7890" s="395">
        <f t="shared" ref="E7890:L7890" si="1851">SUM(E7772,E7775,E7781,E7789,E7790,E7808,E7812,E7818,E7821,E7822,E7823,E7824,E7828,E7837,E7843,E7844,E7845,E7846,E7853,E7857,E7858,E7859,E7860,E7863,E7864,E7872,E7875,E7876,E7881)+E7886</f>
        <v>0</v>
      </c>
      <c r="F7890" s="396">
        <f t="shared" si="1851"/>
        <v>0</v>
      </c>
      <c r="G7890" s="397">
        <f t="shared" si="1851"/>
        <v>0</v>
      </c>
      <c r="H7890" s="398">
        <f t="shared" si="1851"/>
        <v>0</v>
      </c>
      <c r="I7890" s="396">
        <f t="shared" si="1851"/>
        <v>0</v>
      </c>
      <c r="J7890" s="397">
        <f t="shared" si="1851"/>
        <v>0</v>
      </c>
      <c r="K7890" s="398">
        <f t="shared" si="1851"/>
        <v>0</v>
      </c>
      <c r="L7890" s="395">
        <f t="shared" si="1851"/>
        <v>0</v>
      </c>
      <c r="M7890" s="1652" t="str">
        <f t="shared" si="1836"/>
        <v/>
      </c>
      <c r="N7890" s="65"/>
    </row>
    <row r="7891" spans="1:14" ht="18.75" hidden="1">
      <c r="A7891" s="23">
        <v>760</v>
      </c>
      <c r="B7891" s="79" t="s">
        <v>120</v>
      </c>
      <c r="C7891" s="1"/>
      <c r="L7891" s="6"/>
      <c r="M7891" s="1652" t="str">
        <f>(IF($E7890&lt;&gt;0,$M$2,IF($L7890&lt;&gt;0,$M$2,"")))</f>
        <v/>
      </c>
      <c r="N7891" s="65"/>
    </row>
    <row r="7892" spans="1:14" ht="18.75" hidden="1">
      <c r="A7892" s="22">
        <v>765</v>
      </c>
      <c r="B7892" s="1355"/>
      <c r="C7892" s="1355"/>
      <c r="D7892" s="1356"/>
      <c r="E7892" s="1355"/>
      <c r="F7892" s="1355"/>
      <c r="G7892" s="1355"/>
      <c r="H7892" s="1355"/>
      <c r="I7892" s="1355"/>
      <c r="J7892" s="1355"/>
      <c r="K7892" s="1355"/>
      <c r="L7892" s="1357"/>
      <c r="M7892" s="1652" t="str">
        <f>(IF($E7890&lt;&gt;0,$M$2,IF($L7890&lt;&gt;0,$M$2,"")))</f>
        <v/>
      </c>
      <c r="N7892" s="65"/>
    </row>
    <row r="7893" spans="1:14" ht="18.75" hidden="1">
      <c r="A7893" s="22">
        <v>775</v>
      </c>
      <c r="B7893" s="65"/>
      <c r="C7893" s="65"/>
      <c r="D7893" s="65"/>
      <c r="E7893" s="65"/>
      <c r="F7893" s="65"/>
      <c r="G7893" s="65"/>
      <c r="H7893" s="65"/>
      <c r="I7893" s="65"/>
      <c r="J7893" s="65"/>
      <c r="K7893" s="65"/>
      <c r="L7893" s="77"/>
      <c r="M7893" s="74" t="str">
        <f>(IF(E7890&lt;&gt;0,$G$2,IF(L7890&lt;&gt;0,$G$2,"")))</f>
        <v/>
      </c>
      <c r="N7893" s="65"/>
    </row>
    <row r="7894" spans="1:14" hidden="1">
      <c r="A7894" s="23">
        <v>780</v>
      </c>
      <c r="B7894" s="6"/>
      <c r="C7894" s="6"/>
      <c r="D7894" s="517"/>
      <c r="E7894" s="38"/>
      <c r="F7894" s="38"/>
      <c r="G7894" s="38"/>
      <c r="H7894" s="38"/>
      <c r="I7894" s="38"/>
      <c r="J7894" s="38"/>
      <c r="K7894" s="38"/>
      <c r="L7894" s="38"/>
      <c r="M7894" s="7" t="str">
        <f>(IF($E8030&lt;&gt;0,$M$2,IF($L8030&lt;&gt;0,$M$2,"")))</f>
        <v/>
      </c>
    </row>
    <row r="7895" spans="1:14" hidden="1">
      <c r="A7895" s="23">
        <v>785</v>
      </c>
      <c r="B7895" s="6"/>
      <c r="C7895" s="1353"/>
      <c r="D7895" s="1354"/>
      <c r="E7895" s="38"/>
      <c r="F7895" s="38"/>
      <c r="G7895" s="38"/>
      <c r="H7895" s="38"/>
      <c r="I7895" s="38"/>
      <c r="J7895" s="38"/>
      <c r="K7895" s="38"/>
      <c r="L7895" s="38"/>
      <c r="M7895" s="7" t="str">
        <f>(IF($E8030&lt;&gt;0,$M$2,IF($L8030&lt;&gt;0,$M$2,"")))</f>
        <v/>
      </c>
    </row>
    <row r="7896" spans="1:14" hidden="1">
      <c r="A7896" s="23">
        <v>790</v>
      </c>
      <c r="B7896" s="1865" t="str">
        <f>$B$7</f>
        <v>ОТЧЕТНИ ДАННИ ПО ЕБК ЗА ИЗПЪЛНЕНИЕТО НА БЮДЖЕТА</v>
      </c>
      <c r="C7896" s="1866"/>
      <c r="D7896" s="1866"/>
      <c r="E7896" s="242"/>
      <c r="F7896" s="242"/>
      <c r="G7896" s="237"/>
      <c r="H7896" s="237"/>
      <c r="I7896" s="237"/>
      <c r="J7896" s="237"/>
      <c r="K7896" s="237"/>
      <c r="L7896" s="237"/>
      <c r="M7896" s="7" t="str">
        <f>(IF($E8030&lt;&gt;0,$M$2,IF($L8030&lt;&gt;0,$M$2,"")))</f>
        <v/>
      </c>
    </row>
    <row r="7897" spans="1:14" hidden="1">
      <c r="A7897" s="23">
        <v>795</v>
      </c>
      <c r="B7897" s="228"/>
      <c r="C7897" s="391"/>
      <c r="D7897" s="400"/>
      <c r="E7897" s="406" t="s">
        <v>457</v>
      </c>
      <c r="F7897" s="406" t="s">
        <v>819</v>
      </c>
      <c r="G7897" s="237"/>
      <c r="H7897" s="1350" t="s">
        <v>1234</v>
      </c>
      <c r="I7897" s="1351"/>
      <c r="J7897" s="1352"/>
      <c r="K7897" s="237"/>
      <c r="L7897" s="237"/>
      <c r="M7897" s="7" t="str">
        <f>(IF($E8030&lt;&gt;0,$M$2,IF($L8030&lt;&gt;0,$M$2,"")))</f>
        <v/>
      </c>
    </row>
    <row r="7898" spans="1:14" ht="18.75" hidden="1">
      <c r="A7898" s="22">
        <v>805</v>
      </c>
      <c r="B7898" s="1867" t="str">
        <f>$B$9</f>
        <v>ДГ Радост Каблешково</v>
      </c>
      <c r="C7898" s="1868"/>
      <c r="D7898" s="1869"/>
      <c r="E7898" s="115">
        <f>$E$9</f>
        <v>45658</v>
      </c>
      <c r="F7898" s="226">
        <f>$F$9</f>
        <v>45747</v>
      </c>
      <c r="G7898" s="237"/>
      <c r="H7898" s="237"/>
      <c r="I7898" s="237"/>
      <c r="J7898" s="237"/>
      <c r="K7898" s="237"/>
      <c r="L7898" s="237"/>
      <c r="M7898" s="7" t="str">
        <f>(IF($E8030&lt;&gt;0,$M$2,IF($L8030&lt;&gt;0,$M$2,"")))</f>
        <v/>
      </c>
    </row>
    <row r="7899" spans="1:14" hidden="1">
      <c r="A7899" s="23">
        <v>810</v>
      </c>
      <c r="B7899" s="227" t="str">
        <f>$B$10</f>
        <v>(наименование на разпоредителя с бюджет)</v>
      </c>
      <c r="C7899" s="228"/>
      <c r="D7899" s="229"/>
      <c r="E7899" s="237"/>
      <c r="F7899" s="237"/>
      <c r="G7899" s="237"/>
      <c r="H7899" s="237"/>
      <c r="I7899" s="237"/>
      <c r="J7899" s="237"/>
      <c r="K7899" s="237"/>
      <c r="L7899" s="237"/>
      <c r="M7899" s="7" t="str">
        <f>(IF($E8030&lt;&gt;0,$M$2,IF($L8030&lt;&gt;0,$M$2,"")))</f>
        <v/>
      </c>
    </row>
    <row r="7900" spans="1:14" hidden="1">
      <c r="A7900" s="23">
        <v>815</v>
      </c>
      <c r="B7900" s="227"/>
      <c r="C7900" s="228"/>
      <c r="D7900" s="229"/>
      <c r="E7900" s="237"/>
      <c r="F7900" s="237"/>
      <c r="G7900" s="237"/>
      <c r="H7900" s="237"/>
      <c r="I7900" s="237"/>
      <c r="J7900" s="237"/>
      <c r="K7900" s="237"/>
      <c r="L7900" s="237"/>
      <c r="M7900" s="7" t="str">
        <f>(IF($E8030&lt;&gt;0,$M$2,IF($L8030&lt;&gt;0,$M$2,"")))</f>
        <v/>
      </c>
    </row>
    <row r="7901" spans="1:14" ht="19.5" hidden="1">
      <c r="A7901" s="28">
        <v>525</v>
      </c>
      <c r="B7901" s="1870" t="str">
        <f>$B$12</f>
        <v>Поморие</v>
      </c>
      <c r="C7901" s="1871"/>
      <c r="D7901" s="1872"/>
      <c r="E7901" s="410" t="s">
        <v>874</v>
      </c>
      <c r="F7901" s="1348" t="str">
        <f>$F$12</f>
        <v>5207</v>
      </c>
      <c r="G7901" s="237"/>
      <c r="H7901" s="237"/>
      <c r="I7901" s="237"/>
      <c r="J7901" s="237"/>
      <c r="K7901" s="237"/>
      <c r="L7901" s="237"/>
      <c r="M7901" s="7" t="str">
        <f>(IF($E8030&lt;&gt;0,$M$2,IF($L8030&lt;&gt;0,$M$2,"")))</f>
        <v/>
      </c>
    </row>
    <row r="7902" spans="1:14" hidden="1">
      <c r="A7902" s="22">
        <v>820</v>
      </c>
      <c r="B7902" s="233" t="str">
        <f>$B$13</f>
        <v>(наименование на първостепенния разпоредител с бюджет)</v>
      </c>
      <c r="C7902" s="228"/>
      <c r="D7902" s="229"/>
      <c r="E7902" s="1349"/>
      <c r="F7902" s="242"/>
      <c r="G7902" s="237"/>
      <c r="H7902" s="237"/>
      <c r="I7902" s="237"/>
      <c r="J7902" s="237"/>
      <c r="K7902" s="237"/>
      <c r="L7902" s="237"/>
      <c r="M7902" s="7" t="str">
        <f>(IF($E8030&lt;&gt;0,$M$2,IF($L8030&lt;&gt;0,$M$2,"")))</f>
        <v/>
      </c>
    </row>
    <row r="7903" spans="1:14" ht="19.5" hidden="1">
      <c r="A7903" s="23">
        <v>821</v>
      </c>
      <c r="B7903" s="236"/>
      <c r="C7903" s="237"/>
      <c r="D7903" s="124" t="s">
        <v>875</v>
      </c>
      <c r="E7903" s="238">
        <f>$E$15</f>
        <v>0</v>
      </c>
      <c r="F7903" s="414" t="str">
        <f>$F$15</f>
        <v>БЮДЖЕТ</v>
      </c>
      <c r="G7903" s="218"/>
      <c r="H7903" s="218"/>
      <c r="I7903" s="218"/>
      <c r="J7903" s="218"/>
      <c r="K7903" s="218"/>
      <c r="L7903" s="218"/>
      <c r="M7903" s="7" t="str">
        <f>(IF($E8030&lt;&gt;0,$M$2,IF($L8030&lt;&gt;0,$M$2,"")))</f>
        <v/>
      </c>
    </row>
    <row r="7904" spans="1:14" hidden="1">
      <c r="A7904" s="23">
        <v>822</v>
      </c>
      <c r="B7904" s="228"/>
      <c r="C7904" s="391"/>
      <c r="D7904" s="400"/>
      <c r="E7904" s="237"/>
      <c r="F7904" s="409"/>
      <c r="G7904" s="409"/>
      <c r="H7904" s="409"/>
      <c r="I7904" s="409"/>
      <c r="J7904" s="409"/>
      <c r="K7904" s="409"/>
      <c r="L7904" s="1365" t="s">
        <v>458</v>
      </c>
      <c r="M7904" s="7" t="str">
        <f>(IF($E8030&lt;&gt;0,$M$2,IF($L8030&lt;&gt;0,$M$2,"")))</f>
        <v/>
      </c>
    </row>
    <row r="7905" spans="1:14" ht="24.95" hidden="1" customHeight="1">
      <c r="A7905" s="23">
        <v>823</v>
      </c>
      <c r="B7905" s="247"/>
      <c r="C7905" s="248"/>
      <c r="D7905" s="249" t="s">
        <v>698</v>
      </c>
      <c r="E7905" s="1853" t="str">
        <f>CONCATENATE("Уточнен план ",$C$3)</f>
        <v>Уточнен план 2025</v>
      </c>
      <c r="F7905" s="1854"/>
      <c r="G7905" s="1854"/>
      <c r="H7905" s="1855"/>
      <c r="I7905" s="1856" t="str">
        <f>CONCATENATE("Отчет ",$C$3)</f>
        <v>Отчет 2025</v>
      </c>
      <c r="J7905" s="1857"/>
      <c r="K7905" s="1857"/>
      <c r="L7905" s="1858"/>
      <c r="M7905" s="7" t="str">
        <f>(IF($E8030&lt;&gt;0,$M$2,IF($L8030&lt;&gt;0,$M$2,"")))</f>
        <v/>
      </c>
    </row>
    <row r="7906" spans="1:14" ht="54.95" hidden="1" customHeight="1" thickBot="1">
      <c r="A7906" s="23">
        <v>825</v>
      </c>
      <c r="B7906" s="250" t="s">
        <v>62</v>
      </c>
      <c r="C7906" s="251" t="s">
        <v>459</v>
      </c>
      <c r="D7906" s="252" t="s">
        <v>699</v>
      </c>
      <c r="E7906" s="1391" t="str">
        <f>$E$20</f>
        <v>Уточнен план                Общо</v>
      </c>
      <c r="F7906" s="1395" t="str">
        <f>$F$20</f>
        <v>държавни дейности</v>
      </c>
      <c r="G7906" s="1396" t="str">
        <f>$G$20</f>
        <v>местни дейности</v>
      </c>
      <c r="H7906" s="1397" t="str">
        <f>$H$20</f>
        <v>дофинансиране</v>
      </c>
      <c r="I7906" s="253" t="str">
        <f>$I$20</f>
        <v>държавни дейности -ОТЧЕТ</v>
      </c>
      <c r="J7906" s="254" t="str">
        <f>$J$20</f>
        <v>местни дейности - ОТЧЕТ</v>
      </c>
      <c r="K7906" s="255" t="str">
        <f>$K$20</f>
        <v>дофинансиране - ОТЧЕТ</v>
      </c>
      <c r="L7906" s="1570" t="str">
        <f>$L$20</f>
        <v>ОТЧЕТ                                    ОБЩО</v>
      </c>
      <c r="M7906" s="7" t="str">
        <f>(IF($E8030&lt;&gt;0,$M$2,IF($L8030&lt;&gt;0,$M$2,"")))</f>
        <v/>
      </c>
    </row>
    <row r="7907" spans="1:14" ht="18.75" hidden="1">
      <c r="A7907" s="23"/>
      <c r="B7907" s="258"/>
      <c r="C7907" s="259"/>
      <c r="D7907" s="260" t="s">
        <v>728</v>
      </c>
      <c r="E7907" s="1442" t="str">
        <f>$E$21</f>
        <v>(1)</v>
      </c>
      <c r="F7907" s="143" t="str">
        <f>$F$21</f>
        <v>(2)</v>
      </c>
      <c r="G7907" s="144" t="str">
        <f>$G$21</f>
        <v>(3)</v>
      </c>
      <c r="H7907" s="145" t="str">
        <f>$H$21</f>
        <v>(4)</v>
      </c>
      <c r="I7907" s="261" t="str">
        <f>$I$21</f>
        <v>(5)</v>
      </c>
      <c r="J7907" s="262" t="str">
        <f>$J$21</f>
        <v>(6)</v>
      </c>
      <c r="K7907" s="263" t="str">
        <f>$K$21</f>
        <v>(7)</v>
      </c>
      <c r="L7907" s="264" t="str">
        <f>$L$21</f>
        <v>(8)</v>
      </c>
      <c r="M7907" s="7" t="str">
        <f>(IF($E8030&lt;&gt;0,$M$2,IF($L8030&lt;&gt;0,$M$2,"")))</f>
        <v/>
      </c>
    </row>
    <row r="7908" spans="1:14" hidden="1">
      <c r="A7908" s="23"/>
      <c r="B7908" s="1439"/>
      <c r="C7908" s="1540" t="e">
        <f>VLOOKUP(D7908,OP_LIST2,2,FALSE)</f>
        <v>#N/A</v>
      </c>
      <c r="D7908" s="1445"/>
      <c r="E7908" s="389"/>
      <c r="F7908" s="1429"/>
      <c r="G7908" s="1430"/>
      <c r="H7908" s="1431"/>
      <c r="I7908" s="1429"/>
      <c r="J7908" s="1430"/>
      <c r="K7908" s="1431"/>
      <c r="L7908" s="1428"/>
      <c r="M7908" s="7" t="str">
        <f>(IF($E8030&lt;&gt;0,$M$2,IF($L8030&lt;&gt;0,$M$2,"")))</f>
        <v/>
      </c>
    </row>
    <row r="7909" spans="1:14" hidden="1">
      <c r="A7909" s="23"/>
      <c r="B7909" s="1608" t="s">
        <v>2003</v>
      </c>
      <c r="C7909" s="1446">
        <f>VLOOKUP(D7910,EBK_DEIN2,2,FALSE)</f>
        <v>8829</v>
      </c>
      <c r="D7909" s="1445" t="s">
        <v>777</v>
      </c>
      <c r="E7909" s="389"/>
      <c r="F7909" s="1432"/>
      <c r="G7909" s="1433"/>
      <c r="H7909" s="1434"/>
      <c r="I7909" s="1432"/>
      <c r="J7909" s="1433"/>
      <c r="K7909" s="1434"/>
      <c r="L7909" s="1428"/>
      <c r="M7909" s="7" t="str">
        <f>(IF($E8030&lt;&gt;0,$M$2,IF($L8030&lt;&gt;0,$M$2,"")))</f>
        <v/>
      </c>
    </row>
    <row r="7910" spans="1:14" hidden="1">
      <c r="A7910" s="23"/>
      <c r="B7910" s="1438"/>
      <c r="C7910" s="1531">
        <f>+C7909</f>
        <v>8829</v>
      </c>
      <c r="D7910" s="1440" t="s">
        <v>115</v>
      </c>
      <c r="E7910" s="389"/>
      <c r="F7910" s="1432"/>
      <c r="G7910" s="1433"/>
      <c r="H7910" s="1434"/>
      <c r="I7910" s="1432"/>
      <c r="J7910" s="1433"/>
      <c r="K7910" s="1434"/>
      <c r="L7910" s="1428"/>
      <c r="M7910" s="7" t="str">
        <f>(IF($E8030&lt;&gt;0,$M$2,IF($L8030&lt;&gt;0,$M$2,"")))</f>
        <v/>
      </c>
    </row>
    <row r="7911" spans="1:14" hidden="1">
      <c r="A7911" s="23"/>
      <c r="B7911" s="1443"/>
      <c r="C7911" s="1441"/>
      <c r="D7911" s="1444" t="s">
        <v>700</v>
      </c>
      <c r="E7911" s="389"/>
      <c r="F7911" s="1435"/>
      <c r="G7911" s="1436"/>
      <c r="H7911" s="1437"/>
      <c r="I7911" s="1435"/>
      <c r="J7911" s="1436"/>
      <c r="K7911" s="1437"/>
      <c r="L7911" s="1428"/>
      <c r="M7911" s="7" t="str">
        <f>(IF($E8030&lt;&gt;0,$M$2,IF($L8030&lt;&gt;0,$M$2,"")))</f>
        <v/>
      </c>
    </row>
    <row r="7912" spans="1:14" hidden="1">
      <c r="A7912" s="23"/>
      <c r="B7912" s="272">
        <v>100</v>
      </c>
      <c r="C7912" s="1859" t="s">
        <v>729</v>
      </c>
      <c r="D7912" s="1860"/>
      <c r="E7912" s="273">
        <f t="shared" ref="E7912:L7912" si="1852">SUM(E7913:E7914)</f>
        <v>0</v>
      </c>
      <c r="F7912" s="274">
        <f t="shared" si="1852"/>
        <v>0</v>
      </c>
      <c r="G7912" s="275">
        <f t="shared" si="1852"/>
        <v>0</v>
      </c>
      <c r="H7912" s="276">
        <f>SUM(H7913:H7914)</f>
        <v>0</v>
      </c>
      <c r="I7912" s="274">
        <f t="shared" si="1852"/>
        <v>0</v>
      </c>
      <c r="J7912" s="275">
        <f t="shared" si="1852"/>
        <v>0</v>
      </c>
      <c r="K7912" s="276">
        <f t="shared" si="1852"/>
        <v>0</v>
      </c>
      <c r="L7912" s="273">
        <f t="shared" si="1852"/>
        <v>0</v>
      </c>
      <c r="M7912" s="12" t="str">
        <f>(IF($E7912&lt;&gt;0,$M$2,IF($L7912&lt;&gt;0,$M$2,"")))</f>
        <v/>
      </c>
      <c r="N7912" s="13"/>
    </row>
    <row r="7913" spans="1:14" hidden="1">
      <c r="A7913" s="23"/>
      <c r="B7913" s="278"/>
      <c r="C7913" s="279">
        <v>101</v>
      </c>
      <c r="D7913" s="280" t="s">
        <v>730</v>
      </c>
      <c r="E7913" s="281">
        <f>F7913+G7913+H7913</f>
        <v>0</v>
      </c>
      <c r="F7913" s="152">
        <v>0</v>
      </c>
      <c r="G7913" s="153">
        <v>0</v>
      </c>
      <c r="H7913" s="1406">
        <v>0</v>
      </c>
      <c r="I7913" s="152">
        <v>0</v>
      </c>
      <c r="J7913" s="153">
        <v>0</v>
      </c>
      <c r="K7913" s="1406">
        <v>0</v>
      </c>
      <c r="L7913" s="281">
        <f>I7913+J7913+K7913</f>
        <v>0</v>
      </c>
      <c r="M7913" s="12" t="str">
        <f t="shared" ref="M7913:M7976" si="1853">(IF($E7913&lt;&gt;0,$M$2,IF($L7913&lt;&gt;0,$M$2,"")))</f>
        <v/>
      </c>
      <c r="N7913" s="13"/>
    </row>
    <row r="7914" spans="1:14" hidden="1">
      <c r="A7914" s="10"/>
      <c r="B7914" s="278"/>
      <c r="C7914" s="285">
        <v>102</v>
      </c>
      <c r="D7914" s="286" t="s">
        <v>731</v>
      </c>
      <c r="E7914" s="287">
        <f>F7914+G7914+H7914</f>
        <v>0</v>
      </c>
      <c r="F7914" s="173">
        <v>0</v>
      </c>
      <c r="G7914" s="174">
        <v>0</v>
      </c>
      <c r="H7914" s="1409">
        <v>0</v>
      </c>
      <c r="I7914" s="173">
        <v>0</v>
      </c>
      <c r="J7914" s="174">
        <v>0</v>
      </c>
      <c r="K7914" s="1409">
        <v>0</v>
      </c>
      <c r="L7914" s="287">
        <f>I7914+J7914+K7914</f>
        <v>0</v>
      </c>
      <c r="M7914" s="12" t="str">
        <f t="shared" si="1853"/>
        <v/>
      </c>
      <c r="N7914" s="13"/>
    </row>
    <row r="7915" spans="1:14" hidden="1">
      <c r="A7915" s="10"/>
      <c r="B7915" s="272">
        <v>200</v>
      </c>
      <c r="C7915" s="1851" t="s">
        <v>732</v>
      </c>
      <c r="D7915" s="1852"/>
      <c r="E7915" s="273">
        <f t="shared" ref="E7915:L7915" si="1854">SUM(E7916:E7920)</f>
        <v>0</v>
      </c>
      <c r="F7915" s="274">
        <f t="shared" si="1854"/>
        <v>0</v>
      </c>
      <c r="G7915" s="275">
        <f t="shared" si="1854"/>
        <v>0</v>
      </c>
      <c r="H7915" s="276">
        <f>SUM(H7916:H7920)</f>
        <v>0</v>
      </c>
      <c r="I7915" s="274">
        <f t="shared" si="1854"/>
        <v>0</v>
      </c>
      <c r="J7915" s="275">
        <f t="shared" si="1854"/>
        <v>0</v>
      </c>
      <c r="K7915" s="276">
        <f t="shared" si="1854"/>
        <v>0</v>
      </c>
      <c r="L7915" s="273">
        <f t="shared" si="1854"/>
        <v>0</v>
      </c>
      <c r="M7915" s="12" t="str">
        <f t="shared" si="1853"/>
        <v/>
      </c>
      <c r="N7915" s="13"/>
    </row>
    <row r="7916" spans="1:14" hidden="1">
      <c r="A7916" s="10"/>
      <c r="B7916" s="291"/>
      <c r="C7916" s="279">
        <v>201</v>
      </c>
      <c r="D7916" s="280" t="s">
        <v>733</v>
      </c>
      <c r="E7916" s="281">
        <f>F7916+G7916+H7916</f>
        <v>0</v>
      </c>
      <c r="F7916" s="152">
        <v>0</v>
      </c>
      <c r="G7916" s="153">
        <v>0</v>
      </c>
      <c r="H7916" s="1406">
        <v>0</v>
      </c>
      <c r="I7916" s="152">
        <v>0</v>
      </c>
      <c r="J7916" s="153">
        <v>0</v>
      </c>
      <c r="K7916" s="1406">
        <v>0</v>
      </c>
      <c r="L7916" s="281">
        <f>I7916+J7916+K7916</f>
        <v>0</v>
      </c>
      <c r="M7916" s="12" t="str">
        <f t="shared" si="1853"/>
        <v/>
      </c>
      <c r="N7916" s="13"/>
    </row>
    <row r="7917" spans="1:14" hidden="1">
      <c r="A7917" s="10"/>
      <c r="B7917" s="292"/>
      <c r="C7917" s="293">
        <v>202</v>
      </c>
      <c r="D7917" s="294" t="s">
        <v>734</v>
      </c>
      <c r="E7917" s="295">
        <f>F7917+G7917+H7917</f>
        <v>0</v>
      </c>
      <c r="F7917" s="158">
        <v>0</v>
      </c>
      <c r="G7917" s="159">
        <v>0</v>
      </c>
      <c r="H7917" s="1408">
        <v>0</v>
      </c>
      <c r="I7917" s="158">
        <v>0</v>
      </c>
      <c r="J7917" s="159">
        <v>0</v>
      </c>
      <c r="K7917" s="1408">
        <v>0</v>
      </c>
      <c r="L7917" s="295">
        <f>I7917+J7917+K7917</f>
        <v>0</v>
      </c>
      <c r="M7917" s="12" t="str">
        <f t="shared" si="1853"/>
        <v/>
      </c>
      <c r="N7917" s="13"/>
    </row>
    <row r="7918" spans="1:14" ht="31.5" hidden="1">
      <c r="A7918" s="10"/>
      <c r="B7918" s="299"/>
      <c r="C7918" s="293">
        <v>205</v>
      </c>
      <c r="D7918" s="294" t="s">
        <v>585</v>
      </c>
      <c r="E7918" s="295">
        <f>F7918+G7918+H7918</f>
        <v>0</v>
      </c>
      <c r="F7918" s="158">
        <v>0</v>
      </c>
      <c r="G7918" s="159">
        <v>0</v>
      </c>
      <c r="H7918" s="1408">
        <v>0</v>
      </c>
      <c r="I7918" s="158">
        <v>0</v>
      </c>
      <c r="J7918" s="159">
        <v>0</v>
      </c>
      <c r="K7918" s="1408">
        <v>0</v>
      </c>
      <c r="L7918" s="295">
        <f>I7918+J7918+K7918</f>
        <v>0</v>
      </c>
      <c r="M7918" s="12" t="str">
        <f t="shared" si="1853"/>
        <v/>
      </c>
      <c r="N7918" s="13"/>
    </row>
    <row r="7919" spans="1:14" hidden="1">
      <c r="A7919" s="10"/>
      <c r="B7919" s="299"/>
      <c r="C7919" s="293">
        <v>208</v>
      </c>
      <c r="D7919" s="300" t="s">
        <v>586</v>
      </c>
      <c r="E7919" s="295">
        <f>F7919+G7919+H7919</f>
        <v>0</v>
      </c>
      <c r="F7919" s="158">
        <v>0</v>
      </c>
      <c r="G7919" s="159">
        <v>0</v>
      </c>
      <c r="H7919" s="1408">
        <v>0</v>
      </c>
      <c r="I7919" s="158">
        <v>0</v>
      </c>
      <c r="J7919" s="159">
        <v>0</v>
      </c>
      <c r="K7919" s="1408">
        <v>0</v>
      </c>
      <c r="L7919" s="295">
        <f>I7919+J7919+K7919</f>
        <v>0</v>
      </c>
      <c r="M7919" s="12" t="str">
        <f t="shared" si="1853"/>
        <v/>
      </c>
      <c r="N7919" s="13"/>
    </row>
    <row r="7920" spans="1:14" hidden="1">
      <c r="A7920" s="10"/>
      <c r="B7920" s="291"/>
      <c r="C7920" s="285">
        <v>209</v>
      </c>
      <c r="D7920" s="301" t="s">
        <v>587</v>
      </c>
      <c r="E7920" s="287">
        <f>F7920+G7920+H7920</f>
        <v>0</v>
      </c>
      <c r="F7920" s="173">
        <v>0</v>
      </c>
      <c r="G7920" s="174">
        <v>0</v>
      </c>
      <c r="H7920" s="1409">
        <v>0</v>
      </c>
      <c r="I7920" s="173">
        <v>0</v>
      </c>
      <c r="J7920" s="174">
        <v>0</v>
      </c>
      <c r="K7920" s="1409">
        <v>0</v>
      </c>
      <c r="L7920" s="287">
        <f>I7920+J7920+K7920</f>
        <v>0</v>
      </c>
      <c r="M7920" s="12" t="str">
        <f t="shared" si="1853"/>
        <v/>
      </c>
      <c r="N7920" s="13"/>
    </row>
    <row r="7921" spans="1:14" hidden="1">
      <c r="A7921" s="10"/>
      <c r="B7921" s="272">
        <v>500</v>
      </c>
      <c r="C7921" s="1861" t="s">
        <v>188</v>
      </c>
      <c r="D7921" s="1862"/>
      <c r="E7921" s="273">
        <f t="shared" ref="E7921:L7921" si="1855">SUM(E7922:E7928)</f>
        <v>0</v>
      </c>
      <c r="F7921" s="274">
        <f t="shared" si="1855"/>
        <v>0</v>
      </c>
      <c r="G7921" s="275">
        <f t="shared" si="1855"/>
        <v>0</v>
      </c>
      <c r="H7921" s="276">
        <f>SUM(H7922:H7928)</f>
        <v>0</v>
      </c>
      <c r="I7921" s="274">
        <f t="shared" si="1855"/>
        <v>0</v>
      </c>
      <c r="J7921" s="275">
        <f t="shared" si="1855"/>
        <v>0</v>
      </c>
      <c r="K7921" s="276">
        <f t="shared" si="1855"/>
        <v>0</v>
      </c>
      <c r="L7921" s="273">
        <f t="shared" si="1855"/>
        <v>0</v>
      </c>
      <c r="M7921" s="12" t="str">
        <f t="shared" si="1853"/>
        <v/>
      </c>
      <c r="N7921" s="13"/>
    </row>
    <row r="7922" spans="1:14" ht="18" hidden="1" customHeight="1">
      <c r="A7922" s="10"/>
      <c r="B7922" s="291"/>
      <c r="C7922" s="302">
        <v>551</v>
      </c>
      <c r="D7922" s="303" t="s">
        <v>189</v>
      </c>
      <c r="E7922" s="281">
        <f t="shared" ref="E7922:E7929" si="1856">F7922+G7922+H7922</f>
        <v>0</v>
      </c>
      <c r="F7922" s="152">
        <v>0</v>
      </c>
      <c r="G7922" s="153">
        <v>0</v>
      </c>
      <c r="H7922" s="1406">
        <v>0</v>
      </c>
      <c r="I7922" s="152">
        <v>0</v>
      </c>
      <c r="J7922" s="153">
        <v>0</v>
      </c>
      <c r="K7922" s="1406">
        <v>0</v>
      </c>
      <c r="L7922" s="281">
        <f t="shared" ref="L7922:L7929" si="1857">I7922+J7922+K7922</f>
        <v>0</v>
      </c>
      <c r="M7922" s="12" t="str">
        <f t="shared" si="1853"/>
        <v/>
      </c>
      <c r="N7922" s="13"/>
    </row>
    <row r="7923" spans="1:14" hidden="1">
      <c r="A7923" s="10"/>
      <c r="B7923" s="291"/>
      <c r="C7923" s="304">
        <v>552</v>
      </c>
      <c r="D7923" s="305" t="s">
        <v>893</v>
      </c>
      <c r="E7923" s="295">
        <f t="shared" si="1856"/>
        <v>0</v>
      </c>
      <c r="F7923" s="158">
        <v>0</v>
      </c>
      <c r="G7923" s="159">
        <v>0</v>
      </c>
      <c r="H7923" s="1408">
        <v>0</v>
      </c>
      <c r="I7923" s="158">
        <v>0</v>
      </c>
      <c r="J7923" s="159">
        <v>0</v>
      </c>
      <c r="K7923" s="1408">
        <v>0</v>
      </c>
      <c r="L7923" s="295">
        <f t="shared" si="1857"/>
        <v>0</v>
      </c>
      <c r="M7923" s="12" t="str">
        <f t="shared" si="1853"/>
        <v/>
      </c>
      <c r="N7923" s="13"/>
    </row>
    <row r="7924" spans="1:14" hidden="1">
      <c r="A7924" s="10"/>
      <c r="B7924" s="306"/>
      <c r="C7924" s="304">
        <v>558</v>
      </c>
      <c r="D7924" s="307" t="s">
        <v>855</v>
      </c>
      <c r="E7924" s="295">
        <f>F7924+G7924+H7924</f>
        <v>0</v>
      </c>
      <c r="F7924" s="484">
        <v>0</v>
      </c>
      <c r="G7924" s="485">
        <v>0</v>
      </c>
      <c r="H7924" s="160">
        <v>0</v>
      </c>
      <c r="I7924" s="484">
        <v>0</v>
      </c>
      <c r="J7924" s="485">
        <v>0</v>
      </c>
      <c r="K7924" s="160">
        <v>0</v>
      </c>
      <c r="L7924" s="295">
        <f>I7924+J7924+K7924</f>
        <v>0</v>
      </c>
      <c r="M7924" s="12" t="str">
        <f t="shared" si="1853"/>
        <v/>
      </c>
      <c r="N7924" s="13"/>
    </row>
    <row r="7925" spans="1:14" hidden="1">
      <c r="A7925" s="10"/>
      <c r="B7925" s="306"/>
      <c r="C7925" s="304">
        <v>560</v>
      </c>
      <c r="D7925" s="307" t="s">
        <v>190</v>
      </c>
      <c r="E7925" s="295">
        <f t="shared" si="1856"/>
        <v>0</v>
      </c>
      <c r="F7925" s="158">
        <v>0</v>
      </c>
      <c r="G7925" s="159">
        <v>0</v>
      </c>
      <c r="H7925" s="1408">
        <v>0</v>
      </c>
      <c r="I7925" s="158">
        <v>0</v>
      </c>
      <c r="J7925" s="159">
        <v>0</v>
      </c>
      <c r="K7925" s="1408">
        <v>0</v>
      </c>
      <c r="L7925" s="295">
        <f t="shared" si="1857"/>
        <v>0</v>
      </c>
      <c r="M7925" s="12" t="str">
        <f t="shared" si="1853"/>
        <v/>
      </c>
      <c r="N7925" s="13"/>
    </row>
    <row r="7926" spans="1:14" hidden="1">
      <c r="A7926" s="10"/>
      <c r="B7926" s="306"/>
      <c r="C7926" s="304">
        <v>580</v>
      </c>
      <c r="D7926" s="305" t="s">
        <v>191</v>
      </c>
      <c r="E7926" s="295">
        <f t="shared" si="1856"/>
        <v>0</v>
      </c>
      <c r="F7926" s="158">
        <v>0</v>
      </c>
      <c r="G7926" s="159">
        <v>0</v>
      </c>
      <c r="H7926" s="1408">
        <v>0</v>
      </c>
      <c r="I7926" s="158">
        <v>0</v>
      </c>
      <c r="J7926" s="159">
        <v>0</v>
      </c>
      <c r="K7926" s="1408">
        <v>0</v>
      </c>
      <c r="L7926" s="295">
        <f t="shared" si="1857"/>
        <v>0</v>
      </c>
      <c r="M7926" s="12" t="str">
        <f t="shared" si="1853"/>
        <v/>
      </c>
      <c r="N7926" s="13"/>
    </row>
    <row r="7927" spans="1:14" hidden="1">
      <c r="A7927" s="10"/>
      <c r="B7927" s="291"/>
      <c r="C7927" s="304">
        <v>588</v>
      </c>
      <c r="D7927" s="305" t="s">
        <v>857</v>
      </c>
      <c r="E7927" s="295">
        <f>F7927+G7927+H7927</f>
        <v>0</v>
      </c>
      <c r="F7927" s="484">
        <v>0</v>
      </c>
      <c r="G7927" s="485">
        <v>0</v>
      </c>
      <c r="H7927" s="160">
        <v>0</v>
      </c>
      <c r="I7927" s="484">
        <v>0</v>
      </c>
      <c r="J7927" s="485">
        <v>0</v>
      </c>
      <c r="K7927" s="160">
        <v>0</v>
      </c>
      <c r="L7927" s="295">
        <f>I7927+J7927+K7927</f>
        <v>0</v>
      </c>
      <c r="M7927" s="12" t="str">
        <f t="shared" si="1853"/>
        <v/>
      </c>
      <c r="N7927" s="13"/>
    </row>
    <row r="7928" spans="1:14" ht="31.5" hidden="1">
      <c r="A7928" s="10"/>
      <c r="B7928" s="291"/>
      <c r="C7928" s="308">
        <v>590</v>
      </c>
      <c r="D7928" s="309" t="s">
        <v>192</v>
      </c>
      <c r="E7928" s="287">
        <f t="shared" si="1856"/>
        <v>0</v>
      </c>
      <c r="F7928" s="173"/>
      <c r="G7928" s="174"/>
      <c r="H7928" s="1409"/>
      <c r="I7928" s="173"/>
      <c r="J7928" s="174"/>
      <c r="K7928" s="1409"/>
      <c r="L7928" s="287">
        <f t="shared" si="1857"/>
        <v>0</v>
      </c>
      <c r="M7928" s="12" t="str">
        <f t="shared" si="1853"/>
        <v/>
      </c>
      <c r="N7928" s="13"/>
    </row>
    <row r="7929" spans="1:14" hidden="1">
      <c r="A7929" s="22">
        <v>5</v>
      </c>
      <c r="B7929" s="272">
        <v>800</v>
      </c>
      <c r="C7929" s="1863" t="s">
        <v>193</v>
      </c>
      <c r="D7929" s="1864"/>
      <c r="E7929" s="310">
        <f t="shared" si="1856"/>
        <v>0</v>
      </c>
      <c r="F7929" s="1410"/>
      <c r="G7929" s="1411"/>
      <c r="H7929" s="1412"/>
      <c r="I7929" s="1410"/>
      <c r="J7929" s="1411"/>
      <c r="K7929" s="1412"/>
      <c r="L7929" s="310">
        <f t="shared" si="1857"/>
        <v>0</v>
      </c>
      <c r="M7929" s="12" t="str">
        <f t="shared" si="1853"/>
        <v/>
      </c>
      <c r="N7929" s="13"/>
    </row>
    <row r="7930" spans="1:14" hidden="1">
      <c r="A7930" s="23">
        <v>10</v>
      </c>
      <c r="B7930" s="272">
        <v>1000</v>
      </c>
      <c r="C7930" s="1851" t="s">
        <v>194</v>
      </c>
      <c r="D7930" s="1852"/>
      <c r="E7930" s="310">
        <f t="shared" ref="E7930:L7930" si="1858">SUM(E7931:E7947)</f>
        <v>0</v>
      </c>
      <c r="F7930" s="274">
        <f t="shared" si="1858"/>
        <v>0</v>
      </c>
      <c r="G7930" s="275">
        <f t="shared" si="1858"/>
        <v>0</v>
      </c>
      <c r="H7930" s="276">
        <f>SUM(H7931:H7947)</f>
        <v>0</v>
      </c>
      <c r="I7930" s="274">
        <f t="shared" si="1858"/>
        <v>0</v>
      </c>
      <c r="J7930" s="275">
        <f t="shared" si="1858"/>
        <v>0</v>
      </c>
      <c r="K7930" s="276">
        <f t="shared" si="1858"/>
        <v>0</v>
      </c>
      <c r="L7930" s="310">
        <f t="shared" si="1858"/>
        <v>0</v>
      </c>
      <c r="M7930" s="12" t="str">
        <f t="shared" si="1853"/>
        <v/>
      </c>
      <c r="N7930" s="13"/>
    </row>
    <row r="7931" spans="1:14" hidden="1">
      <c r="A7931" s="23">
        <v>15</v>
      </c>
      <c r="B7931" s="292"/>
      <c r="C7931" s="279">
        <v>1011</v>
      </c>
      <c r="D7931" s="311" t="s">
        <v>195</v>
      </c>
      <c r="E7931" s="281">
        <f t="shared" ref="E7931:E7947" si="1859">F7931+G7931+H7931</f>
        <v>0</v>
      </c>
      <c r="F7931" s="152">
        <v>0</v>
      </c>
      <c r="G7931" s="153">
        <v>0</v>
      </c>
      <c r="H7931" s="1406">
        <v>0</v>
      </c>
      <c r="I7931" s="152">
        <v>0</v>
      </c>
      <c r="J7931" s="153">
        <v>0</v>
      </c>
      <c r="K7931" s="1406">
        <v>0</v>
      </c>
      <c r="L7931" s="281">
        <f t="shared" ref="L7931:L7947" si="1860">I7931+J7931+K7931</f>
        <v>0</v>
      </c>
      <c r="M7931" s="12" t="str">
        <f t="shared" si="1853"/>
        <v/>
      </c>
      <c r="N7931" s="13"/>
    </row>
    <row r="7932" spans="1:14" hidden="1">
      <c r="A7932" s="22">
        <v>35</v>
      </c>
      <c r="B7932" s="292"/>
      <c r="C7932" s="293">
        <v>1012</v>
      </c>
      <c r="D7932" s="294" t="s">
        <v>196</v>
      </c>
      <c r="E7932" s="295">
        <f t="shared" si="1859"/>
        <v>0</v>
      </c>
      <c r="F7932" s="158">
        <v>0</v>
      </c>
      <c r="G7932" s="159">
        <v>0</v>
      </c>
      <c r="H7932" s="1408">
        <v>0</v>
      </c>
      <c r="I7932" s="158">
        <v>0</v>
      </c>
      <c r="J7932" s="159">
        <v>0</v>
      </c>
      <c r="K7932" s="1408">
        <v>0</v>
      </c>
      <c r="L7932" s="295">
        <f t="shared" si="1860"/>
        <v>0</v>
      </c>
      <c r="M7932" s="12" t="str">
        <f t="shared" si="1853"/>
        <v/>
      </c>
      <c r="N7932" s="13"/>
    </row>
    <row r="7933" spans="1:14" hidden="1">
      <c r="A7933" s="23">
        <v>40</v>
      </c>
      <c r="B7933" s="292"/>
      <c r="C7933" s="293">
        <v>1013</v>
      </c>
      <c r="D7933" s="294" t="s">
        <v>197</v>
      </c>
      <c r="E7933" s="295">
        <f t="shared" si="1859"/>
        <v>0</v>
      </c>
      <c r="F7933" s="158">
        <v>0</v>
      </c>
      <c r="G7933" s="159">
        <v>0</v>
      </c>
      <c r="H7933" s="1408">
        <v>0</v>
      </c>
      <c r="I7933" s="158">
        <v>0</v>
      </c>
      <c r="J7933" s="159">
        <v>0</v>
      </c>
      <c r="K7933" s="1408">
        <v>0</v>
      </c>
      <c r="L7933" s="295">
        <f t="shared" si="1860"/>
        <v>0</v>
      </c>
      <c r="M7933" s="12" t="str">
        <f t="shared" si="1853"/>
        <v/>
      </c>
      <c r="N7933" s="13"/>
    </row>
    <row r="7934" spans="1:14" hidden="1">
      <c r="A7934" s="23">
        <v>45</v>
      </c>
      <c r="B7934" s="292"/>
      <c r="C7934" s="293">
        <v>1014</v>
      </c>
      <c r="D7934" s="294" t="s">
        <v>198</v>
      </c>
      <c r="E7934" s="295">
        <f t="shared" si="1859"/>
        <v>0</v>
      </c>
      <c r="F7934" s="158">
        <v>0</v>
      </c>
      <c r="G7934" s="159">
        <v>0</v>
      </c>
      <c r="H7934" s="1408">
        <v>0</v>
      </c>
      <c r="I7934" s="158">
        <v>0</v>
      </c>
      <c r="J7934" s="159">
        <v>0</v>
      </c>
      <c r="K7934" s="1408">
        <v>0</v>
      </c>
      <c r="L7934" s="295">
        <f t="shared" si="1860"/>
        <v>0</v>
      </c>
      <c r="M7934" s="12" t="str">
        <f t="shared" si="1853"/>
        <v/>
      </c>
      <c r="N7934" s="13"/>
    </row>
    <row r="7935" spans="1:14" hidden="1">
      <c r="A7935" s="23">
        <v>50</v>
      </c>
      <c r="B7935" s="292"/>
      <c r="C7935" s="293">
        <v>1015</v>
      </c>
      <c r="D7935" s="294" t="s">
        <v>199</v>
      </c>
      <c r="E7935" s="295">
        <f t="shared" si="1859"/>
        <v>0</v>
      </c>
      <c r="F7935" s="158">
        <v>0</v>
      </c>
      <c r="G7935" s="159">
        <v>0</v>
      </c>
      <c r="H7935" s="1408">
        <v>0</v>
      </c>
      <c r="I7935" s="158">
        <v>0</v>
      </c>
      <c r="J7935" s="159">
        <v>0</v>
      </c>
      <c r="K7935" s="1408">
        <v>0</v>
      </c>
      <c r="L7935" s="295">
        <f t="shared" si="1860"/>
        <v>0</v>
      </c>
      <c r="M7935" s="12" t="str">
        <f t="shared" si="1853"/>
        <v/>
      </c>
      <c r="N7935" s="13"/>
    </row>
    <row r="7936" spans="1:14" hidden="1">
      <c r="A7936" s="23">
        <v>55</v>
      </c>
      <c r="B7936" s="292"/>
      <c r="C7936" s="312">
        <v>1016</v>
      </c>
      <c r="D7936" s="313" t="s">
        <v>200</v>
      </c>
      <c r="E7936" s="314">
        <f t="shared" si="1859"/>
        <v>0</v>
      </c>
      <c r="F7936" s="164">
        <v>0</v>
      </c>
      <c r="G7936" s="165">
        <v>0</v>
      </c>
      <c r="H7936" s="1407">
        <v>0</v>
      </c>
      <c r="I7936" s="164">
        <v>0</v>
      </c>
      <c r="J7936" s="165">
        <v>0</v>
      </c>
      <c r="K7936" s="1407">
        <v>0</v>
      </c>
      <c r="L7936" s="314">
        <f t="shared" si="1860"/>
        <v>0</v>
      </c>
      <c r="M7936" s="12" t="str">
        <f t="shared" si="1853"/>
        <v/>
      </c>
      <c r="N7936" s="13"/>
    </row>
    <row r="7937" spans="1:14" hidden="1">
      <c r="A7937" s="23">
        <v>60</v>
      </c>
      <c r="B7937" s="278"/>
      <c r="C7937" s="318">
        <v>1020</v>
      </c>
      <c r="D7937" s="319" t="s">
        <v>201</v>
      </c>
      <c r="E7937" s="320">
        <f t="shared" si="1859"/>
        <v>0</v>
      </c>
      <c r="F7937" s="450">
        <v>0</v>
      </c>
      <c r="G7937" s="451">
        <v>0</v>
      </c>
      <c r="H7937" s="1416">
        <v>0</v>
      </c>
      <c r="I7937" s="450">
        <v>0</v>
      </c>
      <c r="J7937" s="451">
        <v>0</v>
      </c>
      <c r="K7937" s="1416">
        <v>0</v>
      </c>
      <c r="L7937" s="320">
        <f t="shared" si="1860"/>
        <v>0</v>
      </c>
      <c r="M7937" s="12" t="str">
        <f t="shared" si="1853"/>
        <v/>
      </c>
      <c r="N7937" s="13"/>
    </row>
    <row r="7938" spans="1:14" hidden="1">
      <c r="A7938" s="22">
        <v>65</v>
      </c>
      <c r="B7938" s="292"/>
      <c r="C7938" s="324">
        <v>1030</v>
      </c>
      <c r="D7938" s="325" t="s">
        <v>202</v>
      </c>
      <c r="E7938" s="326">
        <f t="shared" si="1859"/>
        <v>0</v>
      </c>
      <c r="F7938" s="445">
        <v>0</v>
      </c>
      <c r="G7938" s="446">
        <v>0</v>
      </c>
      <c r="H7938" s="1413">
        <v>0</v>
      </c>
      <c r="I7938" s="445">
        <v>0</v>
      </c>
      <c r="J7938" s="446">
        <v>0</v>
      </c>
      <c r="K7938" s="1413">
        <v>0</v>
      </c>
      <c r="L7938" s="326">
        <f t="shared" si="1860"/>
        <v>0</v>
      </c>
      <c r="M7938" s="12" t="str">
        <f t="shared" si="1853"/>
        <v/>
      </c>
      <c r="N7938" s="13"/>
    </row>
    <row r="7939" spans="1:14" hidden="1">
      <c r="A7939" s="23">
        <v>70</v>
      </c>
      <c r="B7939" s="292"/>
      <c r="C7939" s="318">
        <v>1051</v>
      </c>
      <c r="D7939" s="331" t="s">
        <v>203</v>
      </c>
      <c r="E7939" s="320">
        <f t="shared" si="1859"/>
        <v>0</v>
      </c>
      <c r="F7939" s="450">
        <v>0</v>
      </c>
      <c r="G7939" s="451">
        <v>0</v>
      </c>
      <c r="H7939" s="1416">
        <v>0</v>
      </c>
      <c r="I7939" s="450">
        <v>0</v>
      </c>
      <c r="J7939" s="451">
        <v>0</v>
      </c>
      <c r="K7939" s="1416">
        <v>0</v>
      </c>
      <c r="L7939" s="320">
        <f t="shared" si="1860"/>
        <v>0</v>
      </c>
      <c r="M7939" s="12" t="str">
        <f t="shared" si="1853"/>
        <v/>
      </c>
      <c r="N7939" s="13"/>
    </row>
    <row r="7940" spans="1:14" hidden="1">
      <c r="A7940" s="23">
        <v>75</v>
      </c>
      <c r="B7940" s="292"/>
      <c r="C7940" s="293">
        <v>1052</v>
      </c>
      <c r="D7940" s="294" t="s">
        <v>204</v>
      </c>
      <c r="E7940" s="295">
        <f t="shared" si="1859"/>
        <v>0</v>
      </c>
      <c r="F7940" s="158">
        <v>0</v>
      </c>
      <c r="G7940" s="159"/>
      <c r="H7940" s="1408"/>
      <c r="I7940" s="158">
        <v>0</v>
      </c>
      <c r="J7940" s="159"/>
      <c r="K7940" s="1408"/>
      <c r="L7940" s="295">
        <f t="shared" si="1860"/>
        <v>0</v>
      </c>
      <c r="M7940" s="12" t="str">
        <f t="shared" si="1853"/>
        <v/>
      </c>
      <c r="N7940" s="13"/>
    </row>
    <row r="7941" spans="1:14" hidden="1">
      <c r="A7941" s="23">
        <v>80</v>
      </c>
      <c r="B7941" s="292"/>
      <c r="C7941" s="324">
        <v>1053</v>
      </c>
      <c r="D7941" s="325" t="s">
        <v>858</v>
      </c>
      <c r="E7941" s="326">
        <f t="shared" si="1859"/>
        <v>0</v>
      </c>
      <c r="F7941" s="445"/>
      <c r="G7941" s="446"/>
      <c r="H7941" s="1413"/>
      <c r="I7941" s="445"/>
      <c r="J7941" s="446"/>
      <c r="K7941" s="1413"/>
      <c r="L7941" s="326">
        <f t="shared" si="1860"/>
        <v>0</v>
      </c>
      <c r="M7941" s="12" t="str">
        <f t="shared" si="1853"/>
        <v/>
      </c>
      <c r="N7941" s="13"/>
    </row>
    <row r="7942" spans="1:14" hidden="1">
      <c r="A7942" s="23">
        <v>80</v>
      </c>
      <c r="B7942" s="292"/>
      <c r="C7942" s="318">
        <v>1062</v>
      </c>
      <c r="D7942" s="319" t="s">
        <v>205</v>
      </c>
      <c r="E7942" s="320">
        <f t="shared" si="1859"/>
        <v>0</v>
      </c>
      <c r="F7942" s="450">
        <v>0</v>
      </c>
      <c r="G7942" s="451">
        <v>0</v>
      </c>
      <c r="H7942" s="1416">
        <v>0</v>
      </c>
      <c r="I7942" s="450">
        <v>0</v>
      </c>
      <c r="J7942" s="451">
        <v>0</v>
      </c>
      <c r="K7942" s="1416">
        <v>0</v>
      </c>
      <c r="L7942" s="320">
        <f t="shared" si="1860"/>
        <v>0</v>
      </c>
      <c r="M7942" s="12" t="str">
        <f t="shared" si="1853"/>
        <v/>
      </c>
      <c r="N7942" s="13"/>
    </row>
    <row r="7943" spans="1:14" hidden="1">
      <c r="A7943" s="23">
        <v>85</v>
      </c>
      <c r="B7943" s="292"/>
      <c r="C7943" s="324">
        <v>1063</v>
      </c>
      <c r="D7943" s="332" t="s">
        <v>786</v>
      </c>
      <c r="E7943" s="326">
        <f t="shared" si="1859"/>
        <v>0</v>
      </c>
      <c r="F7943" s="445">
        <v>0</v>
      </c>
      <c r="G7943" s="446">
        <v>0</v>
      </c>
      <c r="H7943" s="1413">
        <v>0</v>
      </c>
      <c r="I7943" s="445">
        <v>0</v>
      </c>
      <c r="J7943" s="446">
        <v>0</v>
      </c>
      <c r="K7943" s="1413">
        <v>0</v>
      </c>
      <c r="L7943" s="326">
        <f t="shared" si="1860"/>
        <v>0</v>
      </c>
      <c r="M7943" s="12" t="str">
        <f t="shared" si="1853"/>
        <v/>
      </c>
      <c r="N7943" s="13"/>
    </row>
    <row r="7944" spans="1:14" hidden="1">
      <c r="A7944" s="23">
        <v>90</v>
      </c>
      <c r="B7944" s="292"/>
      <c r="C7944" s="333">
        <v>1069</v>
      </c>
      <c r="D7944" s="334" t="s">
        <v>206</v>
      </c>
      <c r="E7944" s="335">
        <f t="shared" si="1859"/>
        <v>0</v>
      </c>
      <c r="F7944" s="589">
        <v>0</v>
      </c>
      <c r="G7944" s="590">
        <v>0</v>
      </c>
      <c r="H7944" s="1415">
        <v>0</v>
      </c>
      <c r="I7944" s="589">
        <v>0</v>
      </c>
      <c r="J7944" s="590">
        <v>0</v>
      </c>
      <c r="K7944" s="1415">
        <v>0</v>
      </c>
      <c r="L7944" s="335">
        <f t="shared" si="1860"/>
        <v>0</v>
      </c>
      <c r="M7944" s="12" t="str">
        <f t="shared" si="1853"/>
        <v/>
      </c>
      <c r="N7944" s="13"/>
    </row>
    <row r="7945" spans="1:14" hidden="1">
      <c r="A7945" s="23">
        <v>90</v>
      </c>
      <c r="B7945" s="278"/>
      <c r="C7945" s="318">
        <v>1091</v>
      </c>
      <c r="D7945" s="331" t="s">
        <v>894</v>
      </c>
      <c r="E7945" s="320">
        <f t="shared" si="1859"/>
        <v>0</v>
      </c>
      <c r="F7945" s="450">
        <v>0</v>
      </c>
      <c r="G7945" s="451">
        <v>0</v>
      </c>
      <c r="H7945" s="1416">
        <v>0</v>
      </c>
      <c r="I7945" s="450">
        <v>0</v>
      </c>
      <c r="J7945" s="451">
        <v>0</v>
      </c>
      <c r="K7945" s="1416">
        <v>0</v>
      </c>
      <c r="L7945" s="320">
        <f t="shared" si="1860"/>
        <v>0</v>
      </c>
      <c r="M7945" s="12" t="str">
        <f t="shared" si="1853"/>
        <v/>
      </c>
      <c r="N7945" s="13"/>
    </row>
    <row r="7946" spans="1:14" hidden="1">
      <c r="A7946" s="22">
        <v>115</v>
      </c>
      <c r="B7946" s="292"/>
      <c r="C7946" s="293">
        <v>1092</v>
      </c>
      <c r="D7946" s="294" t="s">
        <v>298</v>
      </c>
      <c r="E7946" s="295">
        <f t="shared" si="1859"/>
        <v>0</v>
      </c>
      <c r="F7946" s="158">
        <v>0</v>
      </c>
      <c r="G7946" s="159">
        <v>0</v>
      </c>
      <c r="H7946" s="1408">
        <v>0</v>
      </c>
      <c r="I7946" s="158">
        <v>0</v>
      </c>
      <c r="J7946" s="159">
        <v>0</v>
      </c>
      <c r="K7946" s="1408">
        <v>0</v>
      </c>
      <c r="L7946" s="295">
        <f t="shared" si="1860"/>
        <v>0</v>
      </c>
      <c r="M7946" s="12" t="str">
        <f t="shared" si="1853"/>
        <v/>
      </c>
      <c r="N7946" s="13"/>
    </row>
    <row r="7947" spans="1:14" hidden="1">
      <c r="A7947" s="22">
        <v>125</v>
      </c>
      <c r="B7947" s="292"/>
      <c r="C7947" s="285">
        <v>1098</v>
      </c>
      <c r="D7947" s="339" t="s">
        <v>207</v>
      </c>
      <c r="E7947" s="287">
        <f t="shared" si="1859"/>
        <v>0</v>
      </c>
      <c r="F7947" s="173">
        <v>0</v>
      </c>
      <c r="G7947" s="174">
        <v>0</v>
      </c>
      <c r="H7947" s="1409">
        <v>0</v>
      </c>
      <c r="I7947" s="173">
        <v>0</v>
      </c>
      <c r="J7947" s="174">
        <v>0</v>
      </c>
      <c r="K7947" s="1409">
        <v>0</v>
      </c>
      <c r="L7947" s="287">
        <f t="shared" si="1860"/>
        <v>0</v>
      </c>
      <c r="M7947" s="12" t="str">
        <f t="shared" si="1853"/>
        <v/>
      </c>
      <c r="N7947" s="13"/>
    </row>
    <row r="7948" spans="1:14" hidden="1">
      <c r="A7948" s="23">
        <v>130</v>
      </c>
      <c r="B7948" s="272">
        <v>1900</v>
      </c>
      <c r="C7948" s="1845" t="s">
        <v>265</v>
      </c>
      <c r="D7948" s="1846"/>
      <c r="E7948" s="310">
        <f t="shared" ref="E7948:L7948" si="1861">SUM(E7949:E7951)</f>
        <v>0</v>
      </c>
      <c r="F7948" s="274">
        <f t="shared" si="1861"/>
        <v>0</v>
      </c>
      <c r="G7948" s="275">
        <f t="shared" si="1861"/>
        <v>0</v>
      </c>
      <c r="H7948" s="276">
        <f>SUM(H7949:H7951)</f>
        <v>0</v>
      </c>
      <c r="I7948" s="274">
        <f t="shared" si="1861"/>
        <v>0</v>
      </c>
      <c r="J7948" s="275">
        <f t="shared" si="1861"/>
        <v>0</v>
      </c>
      <c r="K7948" s="276">
        <f t="shared" si="1861"/>
        <v>0</v>
      </c>
      <c r="L7948" s="310">
        <f t="shared" si="1861"/>
        <v>0</v>
      </c>
      <c r="M7948" s="12" t="str">
        <f t="shared" si="1853"/>
        <v/>
      </c>
      <c r="N7948" s="13"/>
    </row>
    <row r="7949" spans="1:14" hidden="1">
      <c r="A7949" s="23">
        <v>135</v>
      </c>
      <c r="B7949" s="292"/>
      <c r="C7949" s="279">
        <v>1901</v>
      </c>
      <c r="D7949" s="340" t="s">
        <v>895</v>
      </c>
      <c r="E7949" s="281">
        <f>F7949+G7949+H7949</f>
        <v>0</v>
      </c>
      <c r="F7949" s="152">
        <v>0</v>
      </c>
      <c r="G7949" s="153">
        <v>0</v>
      </c>
      <c r="H7949" s="1406">
        <v>0</v>
      </c>
      <c r="I7949" s="152">
        <v>0</v>
      </c>
      <c r="J7949" s="153">
        <v>0</v>
      </c>
      <c r="K7949" s="1406">
        <v>0</v>
      </c>
      <c r="L7949" s="281">
        <f>I7949+J7949+K7949</f>
        <v>0</v>
      </c>
      <c r="M7949" s="12" t="str">
        <f t="shared" si="1853"/>
        <v/>
      </c>
      <c r="N7949" s="13"/>
    </row>
    <row r="7950" spans="1:14" hidden="1">
      <c r="A7950" s="23">
        <v>140</v>
      </c>
      <c r="B7950" s="341"/>
      <c r="C7950" s="293">
        <v>1981</v>
      </c>
      <c r="D7950" s="342" t="s">
        <v>896</v>
      </c>
      <c r="E7950" s="295">
        <f>F7950+G7950+H7950</f>
        <v>0</v>
      </c>
      <c r="F7950" s="158">
        <v>0</v>
      </c>
      <c r="G7950" s="159">
        <v>0</v>
      </c>
      <c r="H7950" s="1408">
        <v>0</v>
      </c>
      <c r="I7950" s="158">
        <v>0</v>
      </c>
      <c r="J7950" s="159">
        <v>0</v>
      </c>
      <c r="K7950" s="1408">
        <v>0</v>
      </c>
      <c r="L7950" s="295">
        <f>I7950+J7950+K7950</f>
        <v>0</v>
      </c>
      <c r="M7950" s="12" t="str">
        <f t="shared" si="1853"/>
        <v/>
      </c>
      <c r="N7950" s="13"/>
    </row>
    <row r="7951" spans="1:14" hidden="1">
      <c r="A7951" s="23">
        <v>145</v>
      </c>
      <c r="B7951" s="292"/>
      <c r="C7951" s="285">
        <v>1991</v>
      </c>
      <c r="D7951" s="343" t="s">
        <v>897</v>
      </c>
      <c r="E7951" s="287">
        <f>F7951+G7951+H7951</f>
        <v>0</v>
      </c>
      <c r="F7951" s="173"/>
      <c r="G7951" s="174">
        <v>0</v>
      </c>
      <c r="H7951" s="1409">
        <v>0</v>
      </c>
      <c r="I7951" s="173"/>
      <c r="J7951" s="174">
        <v>0</v>
      </c>
      <c r="K7951" s="1409">
        <v>0</v>
      </c>
      <c r="L7951" s="287">
        <f>I7951+J7951+K7951</f>
        <v>0</v>
      </c>
      <c r="M7951" s="12" t="str">
        <f t="shared" si="1853"/>
        <v/>
      </c>
      <c r="N7951" s="13"/>
    </row>
    <row r="7952" spans="1:14" hidden="1">
      <c r="A7952" s="23">
        <v>150</v>
      </c>
      <c r="B7952" s="272">
        <v>2100</v>
      </c>
      <c r="C7952" s="1845" t="s">
        <v>707</v>
      </c>
      <c r="D7952" s="1846"/>
      <c r="E7952" s="310">
        <f t="shared" ref="E7952:L7952" si="1862">SUM(E7953:E7957)</f>
        <v>0</v>
      </c>
      <c r="F7952" s="274">
        <f t="shared" si="1862"/>
        <v>0</v>
      </c>
      <c r="G7952" s="275">
        <f t="shared" si="1862"/>
        <v>0</v>
      </c>
      <c r="H7952" s="276">
        <f>SUM(H7953:H7957)</f>
        <v>0</v>
      </c>
      <c r="I7952" s="274">
        <f t="shared" si="1862"/>
        <v>0</v>
      </c>
      <c r="J7952" s="275">
        <f t="shared" si="1862"/>
        <v>0</v>
      </c>
      <c r="K7952" s="276">
        <f t="shared" si="1862"/>
        <v>0</v>
      </c>
      <c r="L7952" s="310">
        <f t="shared" si="1862"/>
        <v>0</v>
      </c>
      <c r="M7952" s="12" t="str">
        <f t="shared" si="1853"/>
        <v/>
      </c>
      <c r="N7952" s="13"/>
    </row>
    <row r="7953" spans="1:14" hidden="1">
      <c r="A7953" s="23">
        <v>155</v>
      </c>
      <c r="B7953" s="292"/>
      <c r="C7953" s="279">
        <v>2110</v>
      </c>
      <c r="D7953" s="344" t="s">
        <v>208</v>
      </c>
      <c r="E7953" s="281">
        <f>F7953+G7953+H7953</f>
        <v>0</v>
      </c>
      <c r="F7953" s="152">
        <v>0</v>
      </c>
      <c r="G7953" s="153">
        <v>0</v>
      </c>
      <c r="H7953" s="1406">
        <v>0</v>
      </c>
      <c r="I7953" s="152">
        <v>0</v>
      </c>
      <c r="J7953" s="153">
        <v>0</v>
      </c>
      <c r="K7953" s="1406">
        <v>0</v>
      </c>
      <c r="L7953" s="281">
        <f>I7953+J7953+K7953</f>
        <v>0</v>
      </c>
      <c r="M7953" s="12" t="str">
        <f t="shared" si="1853"/>
        <v/>
      </c>
      <c r="N7953" s="13"/>
    </row>
    <row r="7954" spans="1:14" hidden="1">
      <c r="A7954" s="23">
        <v>160</v>
      </c>
      <c r="B7954" s="341"/>
      <c r="C7954" s="293">
        <v>2120</v>
      </c>
      <c r="D7954" s="300" t="s">
        <v>209</v>
      </c>
      <c r="E7954" s="295">
        <f>F7954+G7954+H7954</f>
        <v>0</v>
      </c>
      <c r="F7954" s="158">
        <v>0</v>
      </c>
      <c r="G7954" s="159">
        <v>0</v>
      </c>
      <c r="H7954" s="1408">
        <v>0</v>
      </c>
      <c r="I7954" s="158">
        <v>0</v>
      </c>
      <c r="J7954" s="159">
        <v>0</v>
      </c>
      <c r="K7954" s="1408">
        <v>0</v>
      </c>
      <c r="L7954" s="295">
        <f>I7954+J7954+K7954</f>
        <v>0</v>
      </c>
      <c r="M7954" s="12" t="str">
        <f t="shared" si="1853"/>
        <v/>
      </c>
      <c r="N7954" s="13"/>
    </row>
    <row r="7955" spans="1:14" hidden="1">
      <c r="A7955" s="23">
        <v>165</v>
      </c>
      <c r="B7955" s="341"/>
      <c r="C7955" s="293">
        <v>2125</v>
      </c>
      <c r="D7955" s="300" t="s">
        <v>210</v>
      </c>
      <c r="E7955" s="295">
        <f>F7955+G7955+H7955</f>
        <v>0</v>
      </c>
      <c r="F7955" s="484">
        <v>0</v>
      </c>
      <c r="G7955" s="485">
        <v>0</v>
      </c>
      <c r="H7955" s="160">
        <v>0</v>
      </c>
      <c r="I7955" s="484">
        <v>0</v>
      </c>
      <c r="J7955" s="485">
        <v>0</v>
      </c>
      <c r="K7955" s="160">
        <v>0</v>
      </c>
      <c r="L7955" s="295">
        <f>I7955+J7955+K7955</f>
        <v>0</v>
      </c>
      <c r="M7955" s="12" t="str">
        <f t="shared" si="1853"/>
        <v/>
      </c>
      <c r="N7955" s="13"/>
    </row>
    <row r="7956" spans="1:14" hidden="1">
      <c r="A7956" s="23">
        <v>175</v>
      </c>
      <c r="B7956" s="291"/>
      <c r="C7956" s="293">
        <v>2140</v>
      </c>
      <c r="D7956" s="300" t="s">
        <v>211</v>
      </c>
      <c r="E7956" s="295">
        <f>F7956+G7956+H7956</f>
        <v>0</v>
      </c>
      <c r="F7956" s="484">
        <v>0</v>
      </c>
      <c r="G7956" s="485">
        <v>0</v>
      </c>
      <c r="H7956" s="160">
        <v>0</v>
      </c>
      <c r="I7956" s="484">
        <v>0</v>
      </c>
      <c r="J7956" s="485">
        <v>0</v>
      </c>
      <c r="K7956" s="160">
        <v>0</v>
      </c>
      <c r="L7956" s="295">
        <f>I7956+J7956+K7956</f>
        <v>0</v>
      </c>
      <c r="M7956" s="12" t="str">
        <f t="shared" si="1853"/>
        <v/>
      </c>
      <c r="N7956" s="13"/>
    </row>
    <row r="7957" spans="1:14" hidden="1">
      <c r="A7957" s="23">
        <v>180</v>
      </c>
      <c r="B7957" s="292"/>
      <c r="C7957" s="285">
        <v>2190</v>
      </c>
      <c r="D7957" s="345" t="s">
        <v>212</v>
      </c>
      <c r="E7957" s="287">
        <f>F7957+G7957+H7957</f>
        <v>0</v>
      </c>
      <c r="F7957" s="173">
        <v>0</v>
      </c>
      <c r="G7957" s="174">
        <v>0</v>
      </c>
      <c r="H7957" s="1409">
        <v>0</v>
      </c>
      <c r="I7957" s="173">
        <v>0</v>
      </c>
      <c r="J7957" s="174">
        <v>0</v>
      </c>
      <c r="K7957" s="1409">
        <v>0</v>
      </c>
      <c r="L7957" s="287">
        <f>I7957+J7957+K7957</f>
        <v>0</v>
      </c>
      <c r="M7957" s="12" t="str">
        <f t="shared" si="1853"/>
        <v/>
      </c>
      <c r="N7957" s="13"/>
    </row>
    <row r="7958" spans="1:14" hidden="1">
      <c r="A7958" s="23">
        <v>185</v>
      </c>
      <c r="B7958" s="272">
        <v>2200</v>
      </c>
      <c r="C7958" s="1845" t="s">
        <v>213</v>
      </c>
      <c r="D7958" s="1846"/>
      <c r="E7958" s="310">
        <f t="shared" ref="E7958:L7958" si="1863">SUM(E7959:E7960)</f>
        <v>0</v>
      </c>
      <c r="F7958" s="274">
        <f t="shared" si="1863"/>
        <v>0</v>
      </c>
      <c r="G7958" s="275">
        <f t="shared" si="1863"/>
        <v>0</v>
      </c>
      <c r="H7958" s="276">
        <f>SUM(H7959:H7960)</f>
        <v>0</v>
      </c>
      <c r="I7958" s="274">
        <f t="shared" si="1863"/>
        <v>0</v>
      </c>
      <c r="J7958" s="275">
        <f t="shared" si="1863"/>
        <v>0</v>
      </c>
      <c r="K7958" s="276">
        <f t="shared" si="1863"/>
        <v>0</v>
      </c>
      <c r="L7958" s="310">
        <f t="shared" si="1863"/>
        <v>0</v>
      </c>
      <c r="M7958" s="12" t="str">
        <f t="shared" si="1853"/>
        <v/>
      </c>
      <c r="N7958" s="13"/>
    </row>
    <row r="7959" spans="1:14" hidden="1">
      <c r="A7959" s="23">
        <v>190</v>
      </c>
      <c r="B7959" s="292"/>
      <c r="C7959" s="279">
        <v>2221</v>
      </c>
      <c r="D7959" s="280" t="s">
        <v>299</v>
      </c>
      <c r="E7959" s="281">
        <f>F7959+G7959+H7959</f>
        <v>0</v>
      </c>
      <c r="F7959" s="152">
        <v>0</v>
      </c>
      <c r="G7959" s="153">
        <v>0</v>
      </c>
      <c r="H7959" s="1406">
        <v>0</v>
      </c>
      <c r="I7959" s="152">
        <v>0</v>
      </c>
      <c r="J7959" s="153">
        <v>0</v>
      </c>
      <c r="K7959" s="1406">
        <v>0</v>
      </c>
      <c r="L7959" s="281">
        <f>I7959+J7959+K7959</f>
        <v>0</v>
      </c>
      <c r="M7959" s="12" t="str">
        <f t="shared" si="1853"/>
        <v/>
      </c>
      <c r="N7959" s="13"/>
    </row>
    <row r="7960" spans="1:14" hidden="1">
      <c r="A7960" s="23">
        <v>200</v>
      </c>
      <c r="B7960" s="292"/>
      <c r="C7960" s="285">
        <v>2224</v>
      </c>
      <c r="D7960" s="286" t="s">
        <v>214</v>
      </c>
      <c r="E7960" s="287">
        <f>F7960+G7960+H7960</f>
        <v>0</v>
      </c>
      <c r="F7960" s="173">
        <v>0</v>
      </c>
      <c r="G7960" s="174">
        <v>0</v>
      </c>
      <c r="H7960" s="1409">
        <v>0</v>
      </c>
      <c r="I7960" s="173">
        <v>0</v>
      </c>
      <c r="J7960" s="174">
        <v>0</v>
      </c>
      <c r="K7960" s="1409">
        <v>0</v>
      </c>
      <c r="L7960" s="287">
        <f>I7960+J7960+K7960</f>
        <v>0</v>
      </c>
      <c r="M7960" s="12" t="str">
        <f t="shared" si="1853"/>
        <v/>
      </c>
      <c r="N7960" s="13"/>
    </row>
    <row r="7961" spans="1:14" hidden="1">
      <c r="A7961" s="23">
        <v>200</v>
      </c>
      <c r="B7961" s="272">
        <v>2500</v>
      </c>
      <c r="C7961" s="1845" t="s">
        <v>215</v>
      </c>
      <c r="D7961" s="1846"/>
      <c r="E7961" s="310">
        <f>F7961+G7961+H7961</f>
        <v>0</v>
      </c>
      <c r="F7961" s="1410"/>
      <c r="G7961" s="1411"/>
      <c r="H7961" s="1412"/>
      <c r="I7961" s="1410"/>
      <c r="J7961" s="1411"/>
      <c r="K7961" s="1412"/>
      <c r="L7961" s="310">
        <f>I7961+J7961+K7961</f>
        <v>0</v>
      </c>
      <c r="M7961" s="12" t="str">
        <f t="shared" si="1853"/>
        <v/>
      </c>
      <c r="N7961" s="13"/>
    </row>
    <row r="7962" spans="1:14" hidden="1">
      <c r="A7962" s="23">
        <v>205</v>
      </c>
      <c r="B7962" s="272">
        <v>2600</v>
      </c>
      <c r="C7962" s="1849" t="s">
        <v>216</v>
      </c>
      <c r="D7962" s="1850"/>
      <c r="E7962" s="310">
        <f>F7962+G7962+H7962</f>
        <v>0</v>
      </c>
      <c r="F7962" s="1410"/>
      <c r="G7962" s="1411"/>
      <c r="H7962" s="1412"/>
      <c r="I7962" s="1410"/>
      <c r="J7962" s="1411"/>
      <c r="K7962" s="1412"/>
      <c r="L7962" s="310">
        <f>I7962+J7962+K7962</f>
        <v>0</v>
      </c>
      <c r="M7962" s="12" t="str">
        <f t="shared" si="1853"/>
        <v/>
      </c>
      <c r="N7962" s="13"/>
    </row>
    <row r="7963" spans="1:14" hidden="1">
      <c r="A7963" s="23">
        <v>210</v>
      </c>
      <c r="B7963" s="272">
        <v>2700</v>
      </c>
      <c r="C7963" s="1849" t="s">
        <v>217</v>
      </c>
      <c r="D7963" s="1850"/>
      <c r="E7963" s="310">
        <f>F7963+G7963+H7963</f>
        <v>0</v>
      </c>
      <c r="F7963" s="1410"/>
      <c r="G7963" s="1411"/>
      <c r="H7963" s="1412"/>
      <c r="I7963" s="1410"/>
      <c r="J7963" s="1411"/>
      <c r="K7963" s="1412"/>
      <c r="L7963" s="310">
        <f>I7963+J7963+K7963</f>
        <v>0</v>
      </c>
      <c r="M7963" s="12" t="str">
        <f t="shared" si="1853"/>
        <v/>
      </c>
      <c r="N7963" s="13"/>
    </row>
    <row r="7964" spans="1:14" ht="36" hidden="1" customHeight="1">
      <c r="A7964" s="23">
        <v>215</v>
      </c>
      <c r="B7964" s="272">
        <v>2800</v>
      </c>
      <c r="C7964" s="1849" t="s">
        <v>1643</v>
      </c>
      <c r="D7964" s="1850"/>
      <c r="E7964" s="310">
        <f t="shared" ref="E7964:L7964" si="1864">SUM(E7965:E7967)</f>
        <v>0</v>
      </c>
      <c r="F7964" s="274">
        <f t="shared" si="1864"/>
        <v>0</v>
      </c>
      <c r="G7964" s="275">
        <f t="shared" si="1864"/>
        <v>0</v>
      </c>
      <c r="H7964" s="276">
        <f>SUM(H7965:H7967)</f>
        <v>0</v>
      </c>
      <c r="I7964" s="274">
        <f t="shared" si="1864"/>
        <v>0</v>
      </c>
      <c r="J7964" s="275">
        <f t="shared" si="1864"/>
        <v>0</v>
      </c>
      <c r="K7964" s="276">
        <f t="shared" si="1864"/>
        <v>0</v>
      </c>
      <c r="L7964" s="310">
        <f t="shared" si="1864"/>
        <v>0</v>
      </c>
      <c r="M7964" s="12" t="str">
        <f t="shared" si="1853"/>
        <v/>
      </c>
      <c r="N7964" s="13"/>
    </row>
    <row r="7965" spans="1:14" hidden="1">
      <c r="A7965" s="22">
        <v>220</v>
      </c>
      <c r="B7965" s="292"/>
      <c r="C7965" s="279">
        <v>2810</v>
      </c>
      <c r="D7965" s="340" t="s">
        <v>2078</v>
      </c>
      <c r="E7965" s="281">
        <f>F7965+G7965+H7965</f>
        <v>0</v>
      </c>
      <c r="F7965" s="152"/>
      <c r="G7965" s="153"/>
      <c r="H7965" s="1406"/>
      <c r="I7965" s="152"/>
      <c r="J7965" s="153"/>
      <c r="K7965" s="1406"/>
      <c r="L7965" s="281">
        <f>I7965+J7965+K7965</f>
        <v>0</v>
      </c>
      <c r="M7965" s="12" t="str">
        <f t="shared" si="1853"/>
        <v/>
      </c>
      <c r="N7965" s="13"/>
    </row>
    <row r="7966" spans="1:14" hidden="1">
      <c r="A7966" s="23">
        <v>225</v>
      </c>
      <c r="B7966" s="341"/>
      <c r="C7966" s="293">
        <v>2820</v>
      </c>
      <c r="D7966" s="342" t="s">
        <v>2079</v>
      </c>
      <c r="E7966" s="295">
        <f>F7966+G7966+H7966</f>
        <v>0</v>
      </c>
      <c r="F7966" s="158"/>
      <c r="G7966" s="159"/>
      <c r="H7966" s="1408"/>
      <c r="I7966" s="158"/>
      <c r="J7966" s="159"/>
      <c r="K7966" s="1408"/>
      <c r="L7966" s="295">
        <f>I7966+J7966+K7966</f>
        <v>0</v>
      </c>
      <c r="M7966" s="12" t="str">
        <f t="shared" si="1853"/>
        <v/>
      </c>
      <c r="N7966" s="13"/>
    </row>
    <row r="7967" spans="1:14" ht="31.5" hidden="1">
      <c r="A7967" s="23">
        <v>230</v>
      </c>
      <c r="B7967" s="292"/>
      <c r="C7967" s="285">
        <v>2890</v>
      </c>
      <c r="D7967" s="343" t="s">
        <v>2080</v>
      </c>
      <c r="E7967" s="287">
        <f>F7967+G7967+H7967</f>
        <v>0</v>
      </c>
      <c r="F7967" s="173"/>
      <c r="G7967" s="174"/>
      <c r="H7967" s="1409"/>
      <c r="I7967" s="173"/>
      <c r="J7967" s="174"/>
      <c r="K7967" s="1409"/>
      <c r="L7967" s="287">
        <f>I7967+J7967+K7967</f>
        <v>0</v>
      </c>
      <c r="M7967" s="12" t="str">
        <f t="shared" si="1853"/>
        <v/>
      </c>
      <c r="N7967" s="13"/>
    </row>
    <row r="7968" spans="1:14" hidden="1">
      <c r="A7968" s="23">
        <v>245</v>
      </c>
      <c r="B7968" s="272">
        <v>2900</v>
      </c>
      <c r="C7968" s="1845" t="s">
        <v>218</v>
      </c>
      <c r="D7968" s="1846"/>
      <c r="E7968" s="310">
        <f>SUM(E7969:E7976)</f>
        <v>0</v>
      </c>
      <c r="F7968" s="274">
        <f>SUM(F7969:F7976)</f>
        <v>0</v>
      </c>
      <c r="G7968" s="274">
        <f t="shared" ref="G7968:L7968" si="1865">SUM(G7969:G7976)</f>
        <v>0</v>
      </c>
      <c r="H7968" s="274">
        <f t="shared" si="1865"/>
        <v>0</v>
      </c>
      <c r="I7968" s="274">
        <f t="shared" si="1865"/>
        <v>0</v>
      </c>
      <c r="J7968" s="274">
        <f t="shared" si="1865"/>
        <v>0</v>
      </c>
      <c r="K7968" s="274">
        <f t="shared" si="1865"/>
        <v>0</v>
      </c>
      <c r="L7968" s="274">
        <f t="shared" si="1865"/>
        <v>0</v>
      </c>
      <c r="M7968" s="12" t="str">
        <f t="shared" si="1853"/>
        <v/>
      </c>
      <c r="N7968" s="13"/>
    </row>
    <row r="7969" spans="1:14" hidden="1">
      <c r="A7969" s="22">
        <v>220</v>
      </c>
      <c r="B7969" s="346"/>
      <c r="C7969" s="279">
        <v>2910</v>
      </c>
      <c r="D7969" s="347" t="s">
        <v>1935</v>
      </c>
      <c r="E7969" s="281">
        <f>F7969+G7969+H7969</f>
        <v>0</v>
      </c>
      <c r="F7969" s="152">
        <v>0</v>
      </c>
      <c r="G7969" s="153"/>
      <c r="H7969" s="1406"/>
      <c r="I7969" s="152">
        <v>0</v>
      </c>
      <c r="J7969" s="153"/>
      <c r="K7969" s="1406"/>
      <c r="L7969" s="281">
        <f>I7969+J7969+K7969</f>
        <v>0</v>
      </c>
      <c r="M7969" s="12" t="str">
        <f t="shared" si="1853"/>
        <v/>
      </c>
      <c r="N7969" s="13"/>
    </row>
    <row r="7970" spans="1:14" hidden="1">
      <c r="A7970" s="23">
        <v>225</v>
      </c>
      <c r="B7970" s="346"/>
      <c r="C7970" s="279">
        <v>2920</v>
      </c>
      <c r="D7970" s="347" t="s">
        <v>219</v>
      </c>
      <c r="E7970" s="281">
        <f t="shared" ref="E7970:E7976" si="1866">F7970+G7970+H7970</f>
        <v>0</v>
      </c>
      <c r="F7970" s="152"/>
      <c r="G7970" s="153"/>
      <c r="H7970" s="1406"/>
      <c r="I7970" s="152"/>
      <c r="J7970" s="153"/>
      <c r="K7970" s="1406"/>
      <c r="L7970" s="281">
        <f t="shared" ref="L7970:L7976" si="1867">I7970+J7970+K7970</f>
        <v>0</v>
      </c>
      <c r="M7970" s="12" t="str">
        <f t="shared" si="1853"/>
        <v/>
      </c>
      <c r="N7970" s="13"/>
    </row>
    <row r="7971" spans="1:14" ht="31.5" hidden="1">
      <c r="A7971" s="23">
        <v>230</v>
      </c>
      <c r="B7971" s="346"/>
      <c r="C7971" s="324">
        <v>2969</v>
      </c>
      <c r="D7971" s="348" t="s">
        <v>220</v>
      </c>
      <c r="E7971" s="326">
        <f t="shared" si="1866"/>
        <v>0</v>
      </c>
      <c r="F7971" s="445"/>
      <c r="G7971" s="446"/>
      <c r="H7971" s="1413"/>
      <c r="I7971" s="445"/>
      <c r="J7971" s="446"/>
      <c r="K7971" s="1413"/>
      <c r="L7971" s="326">
        <f t="shared" si="1867"/>
        <v>0</v>
      </c>
      <c r="M7971" s="12" t="str">
        <f t="shared" si="1853"/>
        <v/>
      </c>
      <c r="N7971" s="13"/>
    </row>
    <row r="7972" spans="1:14" ht="31.5" hidden="1">
      <c r="A7972" s="23">
        <v>235</v>
      </c>
      <c r="B7972" s="346"/>
      <c r="C7972" s="349">
        <v>2970</v>
      </c>
      <c r="D7972" s="350" t="s">
        <v>221</v>
      </c>
      <c r="E7972" s="351">
        <f t="shared" si="1866"/>
        <v>0</v>
      </c>
      <c r="F7972" s="624"/>
      <c r="G7972" s="625"/>
      <c r="H7972" s="1414"/>
      <c r="I7972" s="624"/>
      <c r="J7972" s="625"/>
      <c r="K7972" s="1414"/>
      <c r="L7972" s="351">
        <f t="shared" si="1867"/>
        <v>0</v>
      </c>
      <c r="M7972" s="12" t="str">
        <f t="shared" si="1853"/>
        <v/>
      </c>
      <c r="N7972" s="13"/>
    </row>
    <row r="7973" spans="1:14" hidden="1">
      <c r="A7973" s="23">
        <v>240</v>
      </c>
      <c r="B7973" s="346"/>
      <c r="C7973" s="333">
        <v>2989</v>
      </c>
      <c r="D7973" s="355" t="s">
        <v>222</v>
      </c>
      <c r="E7973" s="335">
        <f t="shared" si="1866"/>
        <v>0</v>
      </c>
      <c r="F7973" s="589"/>
      <c r="G7973" s="590"/>
      <c r="H7973" s="1415"/>
      <c r="I7973" s="589"/>
      <c r="J7973" s="590"/>
      <c r="K7973" s="1415"/>
      <c r="L7973" s="335">
        <f t="shared" si="1867"/>
        <v>0</v>
      </c>
      <c r="M7973" s="12" t="str">
        <f t="shared" si="1853"/>
        <v/>
      </c>
      <c r="N7973" s="13"/>
    </row>
    <row r="7974" spans="1:14" hidden="1">
      <c r="A7974" s="23">
        <v>245</v>
      </c>
      <c r="B7974" s="292"/>
      <c r="C7974" s="318">
        <v>2990</v>
      </c>
      <c r="D7974" s="356" t="s">
        <v>1954</v>
      </c>
      <c r="E7974" s="320">
        <f>F7974+G7974+H7974</f>
        <v>0</v>
      </c>
      <c r="F7974" s="450"/>
      <c r="G7974" s="451"/>
      <c r="H7974" s="1416"/>
      <c r="I7974" s="450"/>
      <c r="J7974" s="451"/>
      <c r="K7974" s="1416"/>
      <c r="L7974" s="320">
        <f>I7974+J7974+K7974</f>
        <v>0</v>
      </c>
      <c r="M7974" s="12" t="str">
        <f t="shared" si="1853"/>
        <v/>
      </c>
      <c r="N7974" s="13"/>
    </row>
    <row r="7975" spans="1:14" hidden="1">
      <c r="A7975" s="22">
        <v>250</v>
      </c>
      <c r="B7975" s="292"/>
      <c r="C7975" s="318">
        <v>2991</v>
      </c>
      <c r="D7975" s="356" t="s">
        <v>223</v>
      </c>
      <c r="E7975" s="320">
        <f t="shared" si="1866"/>
        <v>0</v>
      </c>
      <c r="F7975" s="450"/>
      <c r="G7975" s="451"/>
      <c r="H7975" s="1416"/>
      <c r="I7975" s="450"/>
      <c r="J7975" s="451"/>
      <c r="K7975" s="1416"/>
      <c r="L7975" s="320">
        <f t="shared" si="1867"/>
        <v>0</v>
      </c>
      <c r="M7975" s="12" t="str">
        <f t="shared" si="1853"/>
        <v/>
      </c>
      <c r="N7975" s="13"/>
    </row>
    <row r="7976" spans="1:14" hidden="1">
      <c r="A7976" s="23">
        <v>255</v>
      </c>
      <c r="B7976" s="292"/>
      <c r="C7976" s="285">
        <v>2992</v>
      </c>
      <c r="D7976" s="357" t="s">
        <v>224</v>
      </c>
      <c r="E7976" s="287">
        <f t="shared" si="1866"/>
        <v>0</v>
      </c>
      <c r="F7976" s="173"/>
      <c r="G7976" s="174"/>
      <c r="H7976" s="1409"/>
      <c r="I7976" s="173"/>
      <c r="J7976" s="174"/>
      <c r="K7976" s="1409"/>
      <c r="L7976" s="287">
        <f t="shared" si="1867"/>
        <v>0</v>
      </c>
      <c r="M7976" s="12" t="str">
        <f t="shared" si="1853"/>
        <v/>
      </c>
      <c r="N7976" s="13"/>
    </row>
    <row r="7977" spans="1:14" hidden="1">
      <c r="A7977" s="23">
        <v>265</v>
      </c>
      <c r="B7977" s="272">
        <v>3300</v>
      </c>
      <c r="C7977" s="358" t="s">
        <v>1985</v>
      </c>
      <c r="D7977" s="1759"/>
      <c r="E7977" s="310">
        <f t="shared" ref="E7977:L7977" si="1868">SUM(E7978:E7982)</f>
        <v>0</v>
      </c>
      <c r="F7977" s="274">
        <f t="shared" si="1868"/>
        <v>0</v>
      </c>
      <c r="G7977" s="275">
        <f t="shared" si="1868"/>
        <v>0</v>
      </c>
      <c r="H7977" s="276">
        <f t="shared" si="1868"/>
        <v>0</v>
      </c>
      <c r="I7977" s="274">
        <f t="shared" si="1868"/>
        <v>0</v>
      </c>
      <c r="J7977" s="275">
        <f t="shared" si="1868"/>
        <v>0</v>
      </c>
      <c r="K7977" s="276">
        <f t="shared" si="1868"/>
        <v>0</v>
      </c>
      <c r="L7977" s="310">
        <f t="shared" si="1868"/>
        <v>0</v>
      </c>
      <c r="M7977" s="12" t="str">
        <f t="shared" ref="M7977:M8030" si="1869">(IF($E7977&lt;&gt;0,$M$2,IF($L7977&lt;&gt;0,$M$2,"")))</f>
        <v/>
      </c>
      <c r="N7977" s="13"/>
    </row>
    <row r="7978" spans="1:14" hidden="1">
      <c r="A7978" s="22">
        <v>270</v>
      </c>
      <c r="B7978" s="291"/>
      <c r="C7978" s="279">
        <v>3301</v>
      </c>
      <c r="D7978" s="359" t="s">
        <v>225</v>
      </c>
      <c r="E7978" s="281">
        <f t="shared" ref="E7978:E7985" si="1870">F7978+G7978+H7978</f>
        <v>0</v>
      </c>
      <c r="F7978" s="482">
        <v>0</v>
      </c>
      <c r="G7978" s="483">
        <v>0</v>
      </c>
      <c r="H7978" s="154">
        <v>0</v>
      </c>
      <c r="I7978" s="482">
        <v>0</v>
      </c>
      <c r="J7978" s="483">
        <v>0</v>
      </c>
      <c r="K7978" s="154">
        <v>0</v>
      </c>
      <c r="L7978" s="281">
        <f t="shared" ref="L7978:L7985" si="1871">I7978+J7978+K7978</f>
        <v>0</v>
      </c>
      <c r="M7978" s="12" t="str">
        <f t="shared" si="1869"/>
        <v/>
      </c>
      <c r="N7978" s="13"/>
    </row>
    <row r="7979" spans="1:14" hidden="1">
      <c r="A7979" s="22">
        <v>290</v>
      </c>
      <c r="B7979" s="291"/>
      <c r="C7979" s="293">
        <v>3302</v>
      </c>
      <c r="D7979" s="360" t="s">
        <v>701</v>
      </c>
      <c r="E7979" s="295">
        <f t="shared" si="1870"/>
        <v>0</v>
      </c>
      <c r="F7979" s="484">
        <v>0</v>
      </c>
      <c r="G7979" s="485">
        <v>0</v>
      </c>
      <c r="H7979" s="160">
        <v>0</v>
      </c>
      <c r="I7979" s="484">
        <v>0</v>
      </c>
      <c r="J7979" s="485">
        <v>0</v>
      </c>
      <c r="K7979" s="160">
        <v>0</v>
      </c>
      <c r="L7979" s="295">
        <f t="shared" si="1871"/>
        <v>0</v>
      </c>
      <c r="M7979" s="12" t="str">
        <f t="shared" si="1869"/>
        <v/>
      </c>
      <c r="N7979" s="13"/>
    </row>
    <row r="7980" spans="1:14" hidden="1">
      <c r="A7980" s="39">
        <v>320</v>
      </c>
      <c r="B7980" s="291"/>
      <c r="C7980" s="293">
        <v>3304</v>
      </c>
      <c r="D7980" s="360" t="s">
        <v>226</v>
      </c>
      <c r="E7980" s="295">
        <f t="shared" si="1870"/>
        <v>0</v>
      </c>
      <c r="F7980" s="484">
        <v>0</v>
      </c>
      <c r="G7980" s="485">
        <v>0</v>
      </c>
      <c r="H7980" s="160">
        <v>0</v>
      </c>
      <c r="I7980" s="484">
        <v>0</v>
      </c>
      <c r="J7980" s="485">
        <v>0</v>
      </c>
      <c r="K7980" s="160">
        <v>0</v>
      </c>
      <c r="L7980" s="295">
        <f t="shared" si="1871"/>
        <v>0</v>
      </c>
      <c r="M7980" s="12" t="str">
        <f t="shared" si="1869"/>
        <v/>
      </c>
      <c r="N7980" s="13"/>
    </row>
    <row r="7981" spans="1:14" ht="47.25" hidden="1">
      <c r="A7981" s="22">
        <v>330</v>
      </c>
      <c r="B7981" s="291"/>
      <c r="C7981" s="285">
        <v>3306</v>
      </c>
      <c r="D7981" s="361" t="s">
        <v>2081</v>
      </c>
      <c r="E7981" s="295">
        <f t="shared" si="1870"/>
        <v>0</v>
      </c>
      <c r="F7981" s="484">
        <v>0</v>
      </c>
      <c r="G7981" s="485">
        <v>0</v>
      </c>
      <c r="H7981" s="160">
        <v>0</v>
      </c>
      <c r="I7981" s="484">
        <v>0</v>
      </c>
      <c r="J7981" s="485">
        <v>0</v>
      </c>
      <c r="K7981" s="160">
        <v>0</v>
      </c>
      <c r="L7981" s="295">
        <f t="shared" si="1871"/>
        <v>0</v>
      </c>
      <c r="M7981" s="12" t="str">
        <f t="shared" si="1869"/>
        <v/>
      </c>
      <c r="N7981" s="13"/>
    </row>
    <row r="7982" spans="1:14" hidden="1">
      <c r="A7982" s="23">
        <v>225</v>
      </c>
      <c r="B7982" s="291"/>
      <c r="C7982" s="285">
        <v>3307</v>
      </c>
      <c r="D7982" s="361" t="s">
        <v>1996</v>
      </c>
      <c r="E7982" s="287">
        <f t="shared" si="1870"/>
        <v>0</v>
      </c>
      <c r="F7982" s="486">
        <v>0</v>
      </c>
      <c r="G7982" s="487">
        <v>0</v>
      </c>
      <c r="H7982" s="175">
        <v>0</v>
      </c>
      <c r="I7982" s="486">
        <v>0</v>
      </c>
      <c r="J7982" s="487">
        <v>0</v>
      </c>
      <c r="K7982" s="175">
        <v>0</v>
      </c>
      <c r="L7982" s="287">
        <f t="shared" si="1871"/>
        <v>0</v>
      </c>
      <c r="M7982" s="12" t="str">
        <f t="shared" si="1869"/>
        <v/>
      </c>
      <c r="N7982" s="13"/>
    </row>
    <row r="7983" spans="1:14" hidden="1">
      <c r="A7983" s="23">
        <v>230</v>
      </c>
      <c r="B7983" s="272">
        <v>3900</v>
      </c>
      <c r="C7983" s="1845" t="s">
        <v>227</v>
      </c>
      <c r="D7983" s="1846"/>
      <c r="E7983" s="310">
        <f t="shared" si="1870"/>
        <v>0</v>
      </c>
      <c r="F7983" s="1458">
        <v>0</v>
      </c>
      <c r="G7983" s="1459">
        <v>0</v>
      </c>
      <c r="H7983" s="1460">
        <v>0</v>
      </c>
      <c r="I7983" s="1458">
        <v>0</v>
      </c>
      <c r="J7983" s="1459">
        <v>0</v>
      </c>
      <c r="K7983" s="1460">
        <v>0</v>
      </c>
      <c r="L7983" s="310">
        <f t="shared" si="1871"/>
        <v>0</v>
      </c>
      <c r="M7983" s="12" t="str">
        <f t="shared" si="1869"/>
        <v/>
      </c>
      <c r="N7983" s="13"/>
    </row>
    <row r="7984" spans="1:14" hidden="1">
      <c r="A7984" s="23">
        <v>245</v>
      </c>
      <c r="B7984" s="272">
        <v>4000</v>
      </c>
      <c r="C7984" s="1845" t="s">
        <v>228</v>
      </c>
      <c r="D7984" s="1846"/>
      <c r="E7984" s="310">
        <f t="shared" si="1870"/>
        <v>0</v>
      </c>
      <c r="F7984" s="1410">
        <v>0</v>
      </c>
      <c r="G7984" s="1411">
        <v>0</v>
      </c>
      <c r="H7984" s="1412">
        <v>0</v>
      </c>
      <c r="I7984" s="1410">
        <v>0</v>
      </c>
      <c r="J7984" s="1411">
        <v>0</v>
      </c>
      <c r="K7984" s="1412">
        <v>0</v>
      </c>
      <c r="L7984" s="310">
        <f t="shared" si="1871"/>
        <v>0</v>
      </c>
      <c r="M7984" s="12" t="str">
        <f t="shared" si="1869"/>
        <v/>
      </c>
      <c r="N7984" s="13"/>
    </row>
    <row r="7985" spans="1:14" hidden="1">
      <c r="A7985" s="22">
        <v>350</v>
      </c>
      <c r="B7985" s="272">
        <v>4100</v>
      </c>
      <c r="C7985" s="1845" t="s">
        <v>229</v>
      </c>
      <c r="D7985" s="1846"/>
      <c r="E7985" s="310">
        <f t="shared" si="1870"/>
        <v>0</v>
      </c>
      <c r="F7985" s="1459">
        <v>0</v>
      </c>
      <c r="G7985" s="1459">
        <v>0</v>
      </c>
      <c r="H7985" s="1460">
        <v>0</v>
      </c>
      <c r="I7985" s="1606">
        <v>0</v>
      </c>
      <c r="J7985" s="1459">
        <v>0</v>
      </c>
      <c r="K7985" s="1459">
        <v>0</v>
      </c>
      <c r="L7985" s="310">
        <f t="shared" si="1871"/>
        <v>0</v>
      </c>
      <c r="M7985" s="12" t="str">
        <f t="shared" si="1869"/>
        <v/>
      </c>
      <c r="N7985" s="13"/>
    </row>
    <row r="7986" spans="1:14" hidden="1">
      <c r="A7986" s="23">
        <v>355</v>
      </c>
      <c r="B7986" s="272">
        <v>4200</v>
      </c>
      <c r="C7986" s="1845" t="s">
        <v>230</v>
      </c>
      <c r="D7986" s="1846"/>
      <c r="E7986" s="310">
        <f t="shared" ref="E7986:L7986" si="1872">SUM(E7987:E7992)</f>
        <v>0</v>
      </c>
      <c r="F7986" s="274">
        <f t="shared" si="1872"/>
        <v>0</v>
      </c>
      <c r="G7986" s="275">
        <f t="shared" si="1872"/>
        <v>0</v>
      </c>
      <c r="H7986" s="276">
        <f>SUM(H7987:H7992)</f>
        <v>0</v>
      </c>
      <c r="I7986" s="274">
        <f t="shared" si="1872"/>
        <v>0</v>
      </c>
      <c r="J7986" s="275">
        <f t="shared" si="1872"/>
        <v>0</v>
      </c>
      <c r="K7986" s="276">
        <f t="shared" si="1872"/>
        <v>0</v>
      </c>
      <c r="L7986" s="310">
        <f t="shared" si="1872"/>
        <v>0</v>
      </c>
      <c r="M7986" s="12" t="str">
        <f t="shared" si="1869"/>
        <v/>
      </c>
      <c r="N7986" s="13"/>
    </row>
    <row r="7987" spans="1:14" hidden="1">
      <c r="A7987" s="23">
        <v>355</v>
      </c>
      <c r="B7987" s="362"/>
      <c r="C7987" s="279">
        <v>4201</v>
      </c>
      <c r="D7987" s="280" t="s">
        <v>231</v>
      </c>
      <c r="E7987" s="281">
        <f t="shared" ref="E7987:E7992" si="1873">F7987+G7987+H7987</f>
        <v>0</v>
      </c>
      <c r="F7987" s="152"/>
      <c r="G7987" s="153"/>
      <c r="H7987" s="1406"/>
      <c r="I7987" s="152"/>
      <c r="J7987" s="153"/>
      <c r="K7987" s="1406"/>
      <c r="L7987" s="281">
        <f t="shared" ref="L7987:L7992" si="1874">I7987+J7987+K7987</f>
        <v>0</v>
      </c>
      <c r="M7987" s="12" t="str">
        <f t="shared" si="1869"/>
        <v/>
      </c>
      <c r="N7987" s="13"/>
    </row>
    <row r="7988" spans="1:14" hidden="1">
      <c r="A7988" s="23">
        <v>375</v>
      </c>
      <c r="B7988" s="362"/>
      <c r="C7988" s="293">
        <v>4202</v>
      </c>
      <c r="D7988" s="363" t="s">
        <v>232</v>
      </c>
      <c r="E7988" s="295">
        <f t="shared" si="1873"/>
        <v>0</v>
      </c>
      <c r="F7988" s="158"/>
      <c r="G7988" s="159"/>
      <c r="H7988" s="1408"/>
      <c r="I7988" s="158"/>
      <c r="J7988" s="159"/>
      <c r="K7988" s="1408"/>
      <c r="L7988" s="295">
        <f t="shared" si="1874"/>
        <v>0</v>
      </c>
      <c r="M7988" s="12" t="str">
        <f t="shared" si="1869"/>
        <v/>
      </c>
      <c r="N7988" s="13"/>
    </row>
    <row r="7989" spans="1:14" hidden="1">
      <c r="A7989" s="23">
        <v>380</v>
      </c>
      <c r="B7989" s="362"/>
      <c r="C7989" s="293">
        <v>4214</v>
      </c>
      <c r="D7989" s="363" t="s">
        <v>233</v>
      </c>
      <c r="E7989" s="295">
        <f t="shared" si="1873"/>
        <v>0</v>
      </c>
      <c r="F7989" s="158">
        <v>0</v>
      </c>
      <c r="G7989" s="159">
        <v>0</v>
      </c>
      <c r="H7989" s="1408">
        <v>0</v>
      </c>
      <c r="I7989" s="158">
        <v>0</v>
      </c>
      <c r="J7989" s="159">
        <v>0</v>
      </c>
      <c r="K7989" s="1408">
        <v>0</v>
      </c>
      <c r="L7989" s="295">
        <f t="shared" si="1874"/>
        <v>0</v>
      </c>
      <c r="M7989" s="12" t="str">
        <f t="shared" si="1869"/>
        <v/>
      </c>
      <c r="N7989" s="13"/>
    </row>
    <row r="7990" spans="1:14" hidden="1">
      <c r="A7990" s="23">
        <v>385</v>
      </c>
      <c r="B7990" s="362"/>
      <c r="C7990" s="293">
        <v>4217</v>
      </c>
      <c r="D7990" s="363" t="s">
        <v>234</v>
      </c>
      <c r="E7990" s="295">
        <f t="shared" si="1873"/>
        <v>0</v>
      </c>
      <c r="F7990" s="158"/>
      <c r="G7990" s="159"/>
      <c r="H7990" s="1408"/>
      <c r="I7990" s="158"/>
      <c r="J7990" s="159"/>
      <c r="K7990" s="1408"/>
      <c r="L7990" s="295">
        <f t="shared" si="1874"/>
        <v>0</v>
      </c>
      <c r="M7990" s="12" t="str">
        <f t="shared" si="1869"/>
        <v/>
      </c>
      <c r="N7990" s="13"/>
    </row>
    <row r="7991" spans="1:14" hidden="1">
      <c r="A7991" s="23">
        <v>390</v>
      </c>
      <c r="B7991" s="362"/>
      <c r="C7991" s="293">
        <v>4218</v>
      </c>
      <c r="D7991" s="294" t="s">
        <v>235</v>
      </c>
      <c r="E7991" s="295">
        <f t="shared" si="1873"/>
        <v>0</v>
      </c>
      <c r="F7991" s="158"/>
      <c r="G7991" s="159"/>
      <c r="H7991" s="1408"/>
      <c r="I7991" s="158"/>
      <c r="J7991" s="159"/>
      <c r="K7991" s="1408"/>
      <c r="L7991" s="295">
        <f t="shared" si="1874"/>
        <v>0</v>
      </c>
      <c r="M7991" s="12" t="str">
        <f t="shared" si="1869"/>
        <v/>
      </c>
      <c r="N7991" s="13"/>
    </row>
    <row r="7992" spans="1:14" hidden="1">
      <c r="A7992" s="23">
        <v>390</v>
      </c>
      <c r="B7992" s="362"/>
      <c r="C7992" s="285">
        <v>4219</v>
      </c>
      <c r="D7992" s="343" t="s">
        <v>236</v>
      </c>
      <c r="E7992" s="287">
        <f t="shared" si="1873"/>
        <v>0</v>
      </c>
      <c r="F7992" s="173">
        <v>0</v>
      </c>
      <c r="G7992" s="174">
        <v>0</v>
      </c>
      <c r="H7992" s="1409">
        <v>0</v>
      </c>
      <c r="I7992" s="173">
        <v>0</v>
      </c>
      <c r="J7992" s="174">
        <v>0</v>
      </c>
      <c r="K7992" s="1409">
        <v>0</v>
      </c>
      <c r="L7992" s="287">
        <f t="shared" si="1874"/>
        <v>0</v>
      </c>
      <c r="M7992" s="12" t="str">
        <f t="shared" si="1869"/>
        <v/>
      </c>
      <c r="N7992" s="13"/>
    </row>
    <row r="7993" spans="1:14" hidden="1">
      <c r="A7993" s="23">
        <v>395</v>
      </c>
      <c r="B7993" s="272">
        <v>4300</v>
      </c>
      <c r="C7993" s="1845" t="s">
        <v>1644</v>
      </c>
      <c r="D7993" s="1846"/>
      <c r="E7993" s="310">
        <f t="shared" ref="E7993:L7993" si="1875">SUM(E7994:E7996)</f>
        <v>0</v>
      </c>
      <c r="F7993" s="274">
        <f t="shared" si="1875"/>
        <v>0</v>
      </c>
      <c r="G7993" s="275">
        <f t="shared" si="1875"/>
        <v>0</v>
      </c>
      <c r="H7993" s="276">
        <f>SUM(H7994:H7996)</f>
        <v>0</v>
      </c>
      <c r="I7993" s="274">
        <f t="shared" si="1875"/>
        <v>0</v>
      </c>
      <c r="J7993" s="275">
        <f t="shared" si="1875"/>
        <v>0</v>
      </c>
      <c r="K7993" s="276">
        <f t="shared" si="1875"/>
        <v>0</v>
      </c>
      <c r="L7993" s="310">
        <f t="shared" si="1875"/>
        <v>0</v>
      </c>
      <c r="M7993" s="12" t="str">
        <f t="shared" si="1869"/>
        <v/>
      </c>
      <c r="N7993" s="13"/>
    </row>
    <row r="7994" spans="1:14" hidden="1">
      <c r="A7994" s="18">
        <v>397</v>
      </c>
      <c r="B7994" s="362"/>
      <c r="C7994" s="279">
        <v>4301</v>
      </c>
      <c r="D7994" s="311" t="s">
        <v>237</v>
      </c>
      <c r="E7994" s="281">
        <f t="shared" ref="E7994:E7999" si="1876">F7994+G7994+H7994</f>
        <v>0</v>
      </c>
      <c r="F7994" s="152">
        <v>0</v>
      </c>
      <c r="G7994" s="153">
        <v>0</v>
      </c>
      <c r="H7994" s="1406">
        <v>0</v>
      </c>
      <c r="I7994" s="152">
        <v>0</v>
      </c>
      <c r="J7994" s="153">
        <v>0</v>
      </c>
      <c r="K7994" s="1406">
        <v>0</v>
      </c>
      <c r="L7994" s="281">
        <f t="shared" ref="L7994:L7999" si="1877">I7994+J7994+K7994</f>
        <v>0</v>
      </c>
      <c r="M7994" s="12" t="str">
        <f t="shared" si="1869"/>
        <v/>
      </c>
      <c r="N7994" s="13"/>
    </row>
    <row r="7995" spans="1:14" hidden="1">
      <c r="A7995" s="14">
        <v>398</v>
      </c>
      <c r="B7995" s="362"/>
      <c r="C7995" s="293">
        <v>4302</v>
      </c>
      <c r="D7995" s="363" t="s">
        <v>238</v>
      </c>
      <c r="E7995" s="295">
        <f t="shared" si="1876"/>
        <v>0</v>
      </c>
      <c r="F7995" s="158"/>
      <c r="G7995" s="159"/>
      <c r="H7995" s="1408"/>
      <c r="I7995" s="158"/>
      <c r="J7995" s="159"/>
      <c r="K7995" s="1408"/>
      <c r="L7995" s="295">
        <f t="shared" si="1877"/>
        <v>0</v>
      </c>
      <c r="M7995" s="12" t="str">
        <f t="shared" si="1869"/>
        <v/>
      </c>
      <c r="N7995" s="13"/>
    </row>
    <row r="7996" spans="1:14" hidden="1">
      <c r="A7996" s="14">
        <v>399</v>
      </c>
      <c r="B7996" s="362"/>
      <c r="C7996" s="285">
        <v>4309</v>
      </c>
      <c r="D7996" s="301" t="s">
        <v>239</v>
      </c>
      <c r="E7996" s="287">
        <f t="shared" si="1876"/>
        <v>0</v>
      </c>
      <c r="F7996" s="173"/>
      <c r="G7996" s="174"/>
      <c r="H7996" s="1409"/>
      <c r="I7996" s="173"/>
      <c r="J7996" s="174"/>
      <c r="K7996" s="1409"/>
      <c r="L7996" s="287">
        <f t="shared" si="1877"/>
        <v>0</v>
      </c>
      <c r="M7996" s="12" t="str">
        <f t="shared" si="1869"/>
        <v/>
      </c>
      <c r="N7996" s="13"/>
    </row>
    <row r="7997" spans="1:14" hidden="1">
      <c r="A7997" s="14">
        <v>400</v>
      </c>
      <c r="B7997" s="272">
        <v>4400</v>
      </c>
      <c r="C7997" s="1845" t="s">
        <v>1641</v>
      </c>
      <c r="D7997" s="1846"/>
      <c r="E7997" s="310">
        <f t="shared" si="1876"/>
        <v>0</v>
      </c>
      <c r="F7997" s="1410">
        <v>0</v>
      </c>
      <c r="G7997" s="1411">
        <v>0</v>
      </c>
      <c r="H7997" s="1412">
        <v>0</v>
      </c>
      <c r="I7997" s="1410">
        <v>0</v>
      </c>
      <c r="J7997" s="1411">
        <v>0</v>
      </c>
      <c r="K7997" s="1412">
        <v>0</v>
      </c>
      <c r="L7997" s="310">
        <f t="shared" si="1877"/>
        <v>0</v>
      </c>
      <c r="M7997" s="12" t="str">
        <f t="shared" si="1869"/>
        <v/>
      </c>
      <c r="N7997" s="13"/>
    </row>
    <row r="7998" spans="1:14" hidden="1">
      <c r="A7998" s="14">
        <v>401</v>
      </c>
      <c r="B7998" s="272">
        <v>4500</v>
      </c>
      <c r="C7998" s="1845" t="s">
        <v>1642</v>
      </c>
      <c r="D7998" s="1846"/>
      <c r="E7998" s="310">
        <f t="shared" si="1876"/>
        <v>0</v>
      </c>
      <c r="F7998" s="1410">
        <v>0</v>
      </c>
      <c r="G7998" s="1411">
        <v>0</v>
      </c>
      <c r="H7998" s="1412">
        <v>0</v>
      </c>
      <c r="I7998" s="1410">
        <v>0</v>
      </c>
      <c r="J7998" s="1411">
        <v>0</v>
      </c>
      <c r="K7998" s="1412">
        <v>0</v>
      </c>
      <c r="L7998" s="310">
        <f t="shared" si="1877"/>
        <v>0</v>
      </c>
      <c r="M7998" s="12" t="str">
        <f t="shared" si="1869"/>
        <v/>
      </c>
      <c r="N7998" s="13"/>
    </row>
    <row r="7999" spans="1:14" hidden="1">
      <c r="A7999" s="40">
        <v>404</v>
      </c>
      <c r="B7999" s="272">
        <v>4600</v>
      </c>
      <c r="C7999" s="1849" t="s">
        <v>240</v>
      </c>
      <c r="D7999" s="1850"/>
      <c r="E7999" s="310">
        <f t="shared" si="1876"/>
        <v>0</v>
      </c>
      <c r="F7999" s="1410">
        <v>0</v>
      </c>
      <c r="G7999" s="1411">
        <v>0</v>
      </c>
      <c r="H7999" s="1412">
        <v>0</v>
      </c>
      <c r="I7999" s="1410">
        <v>0</v>
      </c>
      <c r="J7999" s="1411">
        <v>0</v>
      </c>
      <c r="K7999" s="1412">
        <v>0</v>
      </c>
      <c r="L7999" s="310">
        <f t="shared" si="1877"/>
        <v>0</v>
      </c>
      <c r="M7999" s="12" t="str">
        <f t="shared" si="1869"/>
        <v/>
      </c>
      <c r="N7999" s="13"/>
    </row>
    <row r="8000" spans="1:14" hidden="1">
      <c r="A8000" s="40">
        <v>404</v>
      </c>
      <c r="B8000" s="272">
        <v>4900</v>
      </c>
      <c r="C8000" s="1845" t="s">
        <v>266</v>
      </c>
      <c r="D8000" s="1846"/>
      <c r="E8000" s="310">
        <f t="shared" ref="E8000:L8000" si="1878">+E8001+E8002</f>
        <v>0</v>
      </c>
      <c r="F8000" s="274">
        <f t="shared" si="1878"/>
        <v>0</v>
      </c>
      <c r="G8000" s="275">
        <f t="shared" si="1878"/>
        <v>0</v>
      </c>
      <c r="H8000" s="276">
        <f>+H8001+H8002</f>
        <v>0</v>
      </c>
      <c r="I8000" s="274">
        <f t="shared" si="1878"/>
        <v>0</v>
      </c>
      <c r="J8000" s="275">
        <f t="shared" si="1878"/>
        <v>0</v>
      </c>
      <c r="K8000" s="276">
        <f t="shared" si="1878"/>
        <v>0</v>
      </c>
      <c r="L8000" s="310">
        <f t="shared" si="1878"/>
        <v>0</v>
      </c>
      <c r="M8000" s="12" t="str">
        <f t="shared" si="1869"/>
        <v/>
      </c>
      <c r="N8000" s="13"/>
    </row>
    <row r="8001" spans="1:14" hidden="1">
      <c r="A8001" s="22">
        <v>440</v>
      </c>
      <c r="B8001" s="362"/>
      <c r="C8001" s="279">
        <v>4901</v>
      </c>
      <c r="D8001" s="364" t="s">
        <v>267</v>
      </c>
      <c r="E8001" s="281">
        <f>F8001+G8001+H8001</f>
        <v>0</v>
      </c>
      <c r="F8001" s="152"/>
      <c r="G8001" s="153"/>
      <c r="H8001" s="1406"/>
      <c r="I8001" s="152"/>
      <c r="J8001" s="153"/>
      <c r="K8001" s="1406"/>
      <c r="L8001" s="281">
        <f>I8001+J8001+K8001</f>
        <v>0</v>
      </c>
      <c r="M8001" s="12" t="str">
        <f t="shared" si="1869"/>
        <v/>
      </c>
      <c r="N8001" s="13"/>
    </row>
    <row r="8002" spans="1:14" hidden="1">
      <c r="A8002" s="22">
        <v>450</v>
      </c>
      <c r="B8002" s="362"/>
      <c r="C8002" s="285">
        <v>4902</v>
      </c>
      <c r="D8002" s="301" t="s">
        <v>268</v>
      </c>
      <c r="E8002" s="287">
        <f>F8002+G8002+H8002</f>
        <v>0</v>
      </c>
      <c r="F8002" s="173"/>
      <c r="G8002" s="174"/>
      <c r="H8002" s="1409"/>
      <c r="I8002" s="173"/>
      <c r="J8002" s="174"/>
      <c r="K8002" s="1409"/>
      <c r="L8002" s="287">
        <f>I8002+J8002+K8002</f>
        <v>0</v>
      </c>
      <c r="M8002" s="12" t="str">
        <f t="shared" si="1869"/>
        <v/>
      </c>
      <c r="N8002" s="13"/>
    </row>
    <row r="8003" spans="1:14" hidden="1">
      <c r="A8003" s="22">
        <v>495</v>
      </c>
      <c r="B8003" s="365">
        <v>5100</v>
      </c>
      <c r="C8003" s="1843" t="s">
        <v>241</v>
      </c>
      <c r="D8003" s="1844"/>
      <c r="E8003" s="310">
        <f>F8003+G8003+H8003</f>
        <v>0</v>
      </c>
      <c r="F8003" s="1410">
        <v>0</v>
      </c>
      <c r="G8003" s="1411">
        <v>0</v>
      </c>
      <c r="H8003" s="1412">
        <v>0</v>
      </c>
      <c r="I8003" s="1410">
        <v>0</v>
      </c>
      <c r="J8003" s="1411">
        <v>0</v>
      </c>
      <c r="K8003" s="1412">
        <v>0</v>
      </c>
      <c r="L8003" s="310">
        <f>I8003+J8003+K8003</f>
        <v>0</v>
      </c>
      <c r="M8003" s="12" t="str">
        <f t="shared" si="1869"/>
        <v/>
      </c>
      <c r="N8003" s="13"/>
    </row>
    <row r="8004" spans="1:14" hidden="1">
      <c r="A8004" s="23">
        <v>500</v>
      </c>
      <c r="B8004" s="365">
        <v>5200</v>
      </c>
      <c r="C8004" s="1843" t="s">
        <v>242</v>
      </c>
      <c r="D8004" s="1844"/>
      <c r="E8004" s="310">
        <f t="shared" ref="E8004:L8004" si="1879">SUM(E8005:E8011)</f>
        <v>0</v>
      </c>
      <c r="F8004" s="274">
        <f t="shared" si="1879"/>
        <v>0</v>
      </c>
      <c r="G8004" s="275">
        <f t="shared" si="1879"/>
        <v>0</v>
      </c>
      <c r="H8004" s="276">
        <f>SUM(H8005:H8011)</f>
        <v>0</v>
      </c>
      <c r="I8004" s="274">
        <f t="shared" si="1879"/>
        <v>0</v>
      </c>
      <c r="J8004" s="275">
        <f t="shared" si="1879"/>
        <v>0</v>
      </c>
      <c r="K8004" s="276">
        <f t="shared" si="1879"/>
        <v>0</v>
      </c>
      <c r="L8004" s="310">
        <f t="shared" si="1879"/>
        <v>0</v>
      </c>
      <c r="M8004" s="12" t="str">
        <f t="shared" si="1869"/>
        <v/>
      </c>
      <c r="N8004" s="13"/>
    </row>
    <row r="8005" spans="1:14" hidden="1">
      <c r="A8005" s="23">
        <v>505</v>
      </c>
      <c r="B8005" s="366"/>
      <c r="C8005" s="367">
        <v>5201</v>
      </c>
      <c r="D8005" s="368" t="s">
        <v>243</v>
      </c>
      <c r="E8005" s="281">
        <f t="shared" ref="E8005:E8011" si="1880">F8005+G8005+H8005</f>
        <v>0</v>
      </c>
      <c r="F8005" s="152">
        <v>0</v>
      </c>
      <c r="G8005" s="153">
        <v>0</v>
      </c>
      <c r="H8005" s="1406">
        <v>0</v>
      </c>
      <c r="I8005" s="152">
        <v>0</v>
      </c>
      <c r="J8005" s="153">
        <v>0</v>
      </c>
      <c r="K8005" s="1406">
        <v>0</v>
      </c>
      <c r="L8005" s="281">
        <f t="shared" ref="L8005:L8011" si="1881">I8005+J8005+K8005</f>
        <v>0</v>
      </c>
      <c r="M8005" s="12" t="str">
        <f t="shared" si="1869"/>
        <v/>
      </c>
      <c r="N8005" s="13"/>
    </row>
    <row r="8006" spans="1:14" hidden="1">
      <c r="A8006" s="23">
        <v>510</v>
      </c>
      <c r="B8006" s="366"/>
      <c r="C8006" s="369">
        <v>5202</v>
      </c>
      <c r="D8006" s="370" t="s">
        <v>244</v>
      </c>
      <c r="E8006" s="295">
        <f t="shared" si="1880"/>
        <v>0</v>
      </c>
      <c r="F8006" s="158">
        <v>0</v>
      </c>
      <c r="G8006" s="159">
        <v>0</v>
      </c>
      <c r="H8006" s="1408">
        <v>0</v>
      </c>
      <c r="I8006" s="158">
        <v>0</v>
      </c>
      <c r="J8006" s="159">
        <v>0</v>
      </c>
      <c r="K8006" s="1408">
        <v>0</v>
      </c>
      <c r="L8006" s="295">
        <f t="shared" si="1881"/>
        <v>0</v>
      </c>
      <c r="M8006" s="12" t="str">
        <f t="shared" si="1869"/>
        <v/>
      </c>
      <c r="N8006" s="13"/>
    </row>
    <row r="8007" spans="1:14" hidden="1">
      <c r="A8007" s="23">
        <v>515</v>
      </c>
      <c r="B8007" s="366"/>
      <c r="C8007" s="369">
        <v>5203</v>
      </c>
      <c r="D8007" s="370" t="s">
        <v>608</v>
      </c>
      <c r="E8007" s="295">
        <f t="shared" si="1880"/>
        <v>0</v>
      </c>
      <c r="F8007" s="158">
        <v>0</v>
      </c>
      <c r="G8007" s="159">
        <v>0</v>
      </c>
      <c r="H8007" s="1408">
        <v>0</v>
      </c>
      <c r="I8007" s="158">
        <v>0</v>
      </c>
      <c r="J8007" s="159">
        <v>0</v>
      </c>
      <c r="K8007" s="1408">
        <v>0</v>
      </c>
      <c r="L8007" s="295">
        <f t="shared" si="1881"/>
        <v>0</v>
      </c>
      <c r="M8007" s="12" t="str">
        <f t="shared" si="1869"/>
        <v/>
      </c>
      <c r="N8007" s="13"/>
    </row>
    <row r="8008" spans="1:14" hidden="1">
      <c r="A8008" s="23">
        <v>520</v>
      </c>
      <c r="B8008" s="366"/>
      <c r="C8008" s="369">
        <v>5204</v>
      </c>
      <c r="D8008" s="370" t="s">
        <v>609</v>
      </c>
      <c r="E8008" s="295">
        <f t="shared" si="1880"/>
        <v>0</v>
      </c>
      <c r="F8008" s="158">
        <v>0</v>
      </c>
      <c r="G8008" s="159">
        <v>0</v>
      </c>
      <c r="H8008" s="1408">
        <v>0</v>
      </c>
      <c r="I8008" s="158">
        <v>0</v>
      </c>
      <c r="J8008" s="159">
        <v>0</v>
      </c>
      <c r="K8008" s="1408">
        <v>0</v>
      </c>
      <c r="L8008" s="295">
        <f t="shared" si="1881"/>
        <v>0</v>
      </c>
      <c r="M8008" s="12" t="str">
        <f t="shared" si="1869"/>
        <v/>
      </c>
      <c r="N8008" s="13"/>
    </row>
    <row r="8009" spans="1:14" hidden="1">
      <c r="A8009" s="23">
        <v>525</v>
      </c>
      <c r="B8009" s="366"/>
      <c r="C8009" s="369">
        <v>5205</v>
      </c>
      <c r="D8009" s="370" t="s">
        <v>610</v>
      </c>
      <c r="E8009" s="295">
        <f t="shared" si="1880"/>
        <v>0</v>
      </c>
      <c r="F8009" s="158">
        <v>0</v>
      </c>
      <c r="G8009" s="159">
        <v>0</v>
      </c>
      <c r="H8009" s="1408">
        <v>0</v>
      </c>
      <c r="I8009" s="158">
        <v>0</v>
      </c>
      <c r="J8009" s="159">
        <v>0</v>
      </c>
      <c r="K8009" s="1408">
        <v>0</v>
      </c>
      <c r="L8009" s="295">
        <f t="shared" si="1881"/>
        <v>0</v>
      </c>
      <c r="M8009" s="12" t="str">
        <f t="shared" si="1869"/>
        <v/>
      </c>
      <c r="N8009" s="13"/>
    </row>
    <row r="8010" spans="1:14" hidden="1">
      <c r="A8010" s="22">
        <v>635</v>
      </c>
      <c r="B8010" s="366"/>
      <c r="C8010" s="369">
        <v>5206</v>
      </c>
      <c r="D8010" s="370" t="s">
        <v>611</v>
      </c>
      <c r="E8010" s="295">
        <f t="shared" si="1880"/>
        <v>0</v>
      </c>
      <c r="F8010" s="158">
        <v>0</v>
      </c>
      <c r="G8010" s="159">
        <v>0</v>
      </c>
      <c r="H8010" s="1408">
        <v>0</v>
      </c>
      <c r="I8010" s="158">
        <v>0</v>
      </c>
      <c r="J8010" s="159">
        <v>0</v>
      </c>
      <c r="K8010" s="1408">
        <v>0</v>
      </c>
      <c r="L8010" s="295">
        <f t="shared" si="1881"/>
        <v>0</v>
      </c>
      <c r="M8010" s="12" t="str">
        <f t="shared" si="1869"/>
        <v/>
      </c>
      <c r="N8010" s="13"/>
    </row>
    <row r="8011" spans="1:14" hidden="1">
      <c r="A8011" s="23">
        <v>640</v>
      </c>
      <c r="B8011" s="366"/>
      <c r="C8011" s="371">
        <v>5219</v>
      </c>
      <c r="D8011" s="372" t="s">
        <v>612</v>
      </c>
      <c r="E8011" s="287">
        <f t="shared" si="1880"/>
        <v>0</v>
      </c>
      <c r="F8011" s="173">
        <v>0</v>
      </c>
      <c r="G8011" s="174">
        <v>0</v>
      </c>
      <c r="H8011" s="1409">
        <v>0</v>
      </c>
      <c r="I8011" s="173">
        <v>0</v>
      </c>
      <c r="J8011" s="174">
        <v>0</v>
      </c>
      <c r="K8011" s="1409">
        <v>0</v>
      </c>
      <c r="L8011" s="287">
        <f t="shared" si="1881"/>
        <v>0</v>
      </c>
      <c r="M8011" s="12" t="str">
        <f t="shared" si="1869"/>
        <v/>
      </c>
      <c r="N8011" s="13"/>
    </row>
    <row r="8012" spans="1:14" hidden="1">
      <c r="A8012" s="23">
        <v>645</v>
      </c>
      <c r="B8012" s="365">
        <v>5300</v>
      </c>
      <c r="C8012" s="1843" t="s">
        <v>613</v>
      </c>
      <c r="D8012" s="1844"/>
      <c r="E8012" s="310">
        <f t="shared" ref="E8012:L8012" si="1882">SUM(E8013:E8014)</f>
        <v>0</v>
      </c>
      <c r="F8012" s="274">
        <f t="shared" si="1882"/>
        <v>0</v>
      </c>
      <c r="G8012" s="275">
        <f t="shared" si="1882"/>
        <v>0</v>
      </c>
      <c r="H8012" s="276">
        <f>SUM(H8013:H8014)</f>
        <v>0</v>
      </c>
      <c r="I8012" s="274">
        <f t="shared" si="1882"/>
        <v>0</v>
      </c>
      <c r="J8012" s="275">
        <f t="shared" si="1882"/>
        <v>0</v>
      </c>
      <c r="K8012" s="276">
        <f t="shared" si="1882"/>
        <v>0</v>
      </c>
      <c r="L8012" s="310">
        <f t="shared" si="1882"/>
        <v>0</v>
      </c>
      <c r="M8012" s="12" t="str">
        <f t="shared" si="1869"/>
        <v/>
      </c>
      <c r="N8012" s="13"/>
    </row>
    <row r="8013" spans="1:14" hidden="1">
      <c r="A8013" s="23">
        <v>650</v>
      </c>
      <c r="B8013" s="366"/>
      <c r="C8013" s="367">
        <v>5301</v>
      </c>
      <c r="D8013" s="368" t="s">
        <v>300</v>
      </c>
      <c r="E8013" s="281">
        <f>F8013+G8013+H8013</f>
        <v>0</v>
      </c>
      <c r="F8013" s="152">
        <v>0</v>
      </c>
      <c r="G8013" s="153">
        <v>0</v>
      </c>
      <c r="H8013" s="1406">
        <v>0</v>
      </c>
      <c r="I8013" s="152">
        <v>0</v>
      </c>
      <c r="J8013" s="153">
        <v>0</v>
      </c>
      <c r="K8013" s="1406">
        <v>0</v>
      </c>
      <c r="L8013" s="281">
        <f>I8013+J8013+K8013</f>
        <v>0</v>
      </c>
      <c r="M8013" s="12" t="str">
        <f t="shared" si="1869"/>
        <v/>
      </c>
      <c r="N8013" s="13"/>
    </row>
    <row r="8014" spans="1:14" hidden="1">
      <c r="A8014" s="22">
        <v>655</v>
      </c>
      <c r="B8014" s="366"/>
      <c r="C8014" s="371">
        <v>5309</v>
      </c>
      <c r="D8014" s="372" t="s">
        <v>614</v>
      </c>
      <c r="E8014" s="287">
        <f>F8014+G8014+H8014</f>
        <v>0</v>
      </c>
      <c r="F8014" s="173">
        <v>0</v>
      </c>
      <c r="G8014" s="174">
        <v>0</v>
      </c>
      <c r="H8014" s="1409">
        <v>0</v>
      </c>
      <c r="I8014" s="173">
        <v>0</v>
      </c>
      <c r="J8014" s="174">
        <v>0</v>
      </c>
      <c r="K8014" s="1409">
        <v>0</v>
      </c>
      <c r="L8014" s="287">
        <f>I8014+J8014+K8014</f>
        <v>0</v>
      </c>
      <c r="M8014" s="12" t="str">
        <f t="shared" si="1869"/>
        <v/>
      </c>
      <c r="N8014" s="13"/>
    </row>
    <row r="8015" spans="1:14" hidden="1">
      <c r="A8015" s="22">
        <v>665</v>
      </c>
      <c r="B8015" s="365">
        <v>5400</v>
      </c>
      <c r="C8015" s="1843" t="s">
        <v>671</v>
      </c>
      <c r="D8015" s="1844"/>
      <c r="E8015" s="310">
        <f>F8015+G8015+H8015</f>
        <v>0</v>
      </c>
      <c r="F8015" s="1410"/>
      <c r="G8015" s="1411">
        <v>0</v>
      </c>
      <c r="H8015" s="1412">
        <v>0</v>
      </c>
      <c r="I8015" s="1410">
        <v>0</v>
      </c>
      <c r="J8015" s="1411"/>
      <c r="K8015" s="1412">
        <v>0</v>
      </c>
      <c r="L8015" s="310">
        <f>I8015+J8015+K8015</f>
        <v>0</v>
      </c>
      <c r="M8015" s="12" t="str">
        <f t="shared" si="1869"/>
        <v/>
      </c>
      <c r="N8015" s="13"/>
    </row>
    <row r="8016" spans="1:14" hidden="1">
      <c r="A8016" s="22">
        <v>675</v>
      </c>
      <c r="B8016" s="272">
        <v>5500</v>
      </c>
      <c r="C8016" s="1845" t="s">
        <v>672</v>
      </c>
      <c r="D8016" s="1846"/>
      <c r="E8016" s="310">
        <f t="shared" ref="E8016:L8016" si="1883">SUM(E8017:E8020)</f>
        <v>0</v>
      </c>
      <c r="F8016" s="274">
        <f t="shared" si="1883"/>
        <v>0</v>
      </c>
      <c r="G8016" s="275">
        <f t="shared" si="1883"/>
        <v>0</v>
      </c>
      <c r="H8016" s="276">
        <f>SUM(H8017:H8020)</f>
        <v>0</v>
      </c>
      <c r="I8016" s="274">
        <f t="shared" si="1883"/>
        <v>0</v>
      </c>
      <c r="J8016" s="275">
        <f t="shared" si="1883"/>
        <v>0</v>
      </c>
      <c r="K8016" s="276">
        <f t="shared" si="1883"/>
        <v>0</v>
      </c>
      <c r="L8016" s="310">
        <f t="shared" si="1883"/>
        <v>0</v>
      </c>
      <c r="M8016" s="12" t="str">
        <f t="shared" si="1869"/>
        <v/>
      </c>
      <c r="N8016" s="13"/>
    </row>
    <row r="8017" spans="1:14" hidden="1">
      <c r="A8017" s="22">
        <v>685</v>
      </c>
      <c r="B8017" s="362"/>
      <c r="C8017" s="279">
        <v>5501</v>
      </c>
      <c r="D8017" s="311" t="s">
        <v>673</v>
      </c>
      <c r="E8017" s="281">
        <f>F8017+G8017+H8017</f>
        <v>0</v>
      </c>
      <c r="F8017" s="152"/>
      <c r="G8017" s="153"/>
      <c r="H8017" s="1406"/>
      <c r="I8017" s="152"/>
      <c r="J8017" s="153"/>
      <c r="K8017" s="1406"/>
      <c r="L8017" s="281">
        <f>I8017+J8017+K8017</f>
        <v>0</v>
      </c>
      <c r="M8017" s="12" t="str">
        <f t="shared" si="1869"/>
        <v/>
      </c>
      <c r="N8017" s="13"/>
    </row>
    <row r="8018" spans="1:14" hidden="1">
      <c r="A8018" s="23">
        <v>690</v>
      </c>
      <c r="B8018" s="362"/>
      <c r="C8018" s="293">
        <v>5502</v>
      </c>
      <c r="D8018" s="294" t="s">
        <v>674</v>
      </c>
      <c r="E8018" s="295">
        <f>F8018+G8018+H8018</f>
        <v>0</v>
      </c>
      <c r="F8018" s="158"/>
      <c r="G8018" s="159"/>
      <c r="H8018" s="1408"/>
      <c r="I8018" s="158"/>
      <c r="J8018" s="159"/>
      <c r="K8018" s="1408"/>
      <c r="L8018" s="295">
        <f>I8018+J8018+K8018</f>
        <v>0</v>
      </c>
      <c r="M8018" s="12" t="str">
        <f t="shared" si="1869"/>
        <v/>
      </c>
      <c r="N8018" s="13"/>
    </row>
    <row r="8019" spans="1:14" hidden="1">
      <c r="A8019" s="23">
        <v>695</v>
      </c>
      <c r="B8019" s="362"/>
      <c r="C8019" s="293">
        <v>5503</v>
      </c>
      <c r="D8019" s="363" t="s">
        <v>675</v>
      </c>
      <c r="E8019" s="295">
        <f>F8019+G8019+H8019</f>
        <v>0</v>
      </c>
      <c r="F8019" s="158"/>
      <c r="G8019" s="159"/>
      <c r="H8019" s="1408"/>
      <c r="I8019" s="158"/>
      <c r="J8019" s="159"/>
      <c r="K8019" s="1408"/>
      <c r="L8019" s="295">
        <f>I8019+J8019+K8019</f>
        <v>0</v>
      </c>
      <c r="M8019" s="12" t="str">
        <f t="shared" si="1869"/>
        <v/>
      </c>
      <c r="N8019" s="13"/>
    </row>
    <row r="8020" spans="1:14" hidden="1">
      <c r="A8020" s="22">
        <v>700</v>
      </c>
      <c r="B8020" s="362"/>
      <c r="C8020" s="285">
        <v>5504</v>
      </c>
      <c r="D8020" s="339" t="s">
        <v>676</v>
      </c>
      <c r="E8020" s="287">
        <f>F8020+G8020+H8020</f>
        <v>0</v>
      </c>
      <c r="F8020" s="173"/>
      <c r="G8020" s="174"/>
      <c r="H8020" s="1409"/>
      <c r="I8020" s="173"/>
      <c r="J8020" s="174"/>
      <c r="K8020" s="1409"/>
      <c r="L8020" s="287">
        <f>I8020+J8020+K8020</f>
        <v>0</v>
      </c>
      <c r="M8020" s="12" t="str">
        <f t="shared" si="1869"/>
        <v/>
      </c>
      <c r="N8020" s="13"/>
    </row>
    <row r="8021" spans="1:14" hidden="1">
      <c r="A8021" s="22">
        <v>710</v>
      </c>
      <c r="B8021" s="365">
        <v>5700</v>
      </c>
      <c r="C8021" s="1847" t="s">
        <v>898</v>
      </c>
      <c r="D8021" s="1848"/>
      <c r="E8021" s="310">
        <f>SUM(E8022:E8024)</f>
        <v>0</v>
      </c>
      <c r="F8021" s="1458">
        <v>0</v>
      </c>
      <c r="G8021" s="1458">
        <v>0</v>
      </c>
      <c r="H8021" s="1458">
        <v>0</v>
      </c>
      <c r="I8021" s="1458">
        <v>0</v>
      </c>
      <c r="J8021" s="1458">
        <v>0</v>
      </c>
      <c r="K8021" s="1458">
        <v>0</v>
      </c>
      <c r="L8021" s="310">
        <f>SUM(L8022:L8024)</f>
        <v>0</v>
      </c>
      <c r="M8021" s="12" t="str">
        <f t="shared" si="1869"/>
        <v/>
      </c>
      <c r="N8021" s="13"/>
    </row>
    <row r="8022" spans="1:14" hidden="1">
      <c r="A8022" s="23">
        <v>715</v>
      </c>
      <c r="B8022" s="366"/>
      <c r="C8022" s="367">
        <v>5701</v>
      </c>
      <c r="D8022" s="368" t="s">
        <v>677</v>
      </c>
      <c r="E8022" s="281">
        <f>F8022+G8022+H8022</f>
        <v>0</v>
      </c>
      <c r="F8022" s="1459">
        <v>0</v>
      </c>
      <c r="G8022" s="1459">
        <v>0</v>
      </c>
      <c r="H8022" s="1460">
        <v>0</v>
      </c>
      <c r="I8022" s="1606">
        <v>0</v>
      </c>
      <c r="J8022" s="1459">
        <v>0</v>
      </c>
      <c r="K8022" s="1459">
        <v>0</v>
      </c>
      <c r="L8022" s="281">
        <f>I8022+J8022+K8022</f>
        <v>0</v>
      </c>
      <c r="M8022" s="12" t="str">
        <f t="shared" si="1869"/>
        <v/>
      </c>
      <c r="N8022" s="13"/>
    </row>
    <row r="8023" spans="1:14" hidden="1">
      <c r="A8023" s="23">
        <v>720</v>
      </c>
      <c r="B8023" s="366"/>
      <c r="C8023" s="373">
        <v>5702</v>
      </c>
      <c r="D8023" s="374" t="s">
        <v>678</v>
      </c>
      <c r="E8023" s="314">
        <f>F8023+G8023+H8023</f>
        <v>0</v>
      </c>
      <c r="F8023" s="1459">
        <v>0</v>
      </c>
      <c r="G8023" s="1459">
        <v>0</v>
      </c>
      <c r="H8023" s="1460">
        <v>0</v>
      </c>
      <c r="I8023" s="1606">
        <v>0</v>
      </c>
      <c r="J8023" s="1459">
        <v>0</v>
      </c>
      <c r="K8023" s="1459">
        <v>0</v>
      </c>
      <c r="L8023" s="314">
        <f>I8023+J8023+K8023</f>
        <v>0</v>
      </c>
      <c r="M8023" s="12" t="str">
        <f t="shared" si="1869"/>
        <v/>
      </c>
      <c r="N8023" s="13"/>
    </row>
    <row r="8024" spans="1:14" hidden="1">
      <c r="A8024" s="23">
        <v>725</v>
      </c>
      <c r="B8024" s="292"/>
      <c r="C8024" s="375">
        <v>4071</v>
      </c>
      <c r="D8024" s="376" t="s">
        <v>679</v>
      </c>
      <c r="E8024" s="377">
        <f>F8024+G8024+H8024</f>
        <v>0</v>
      </c>
      <c r="F8024" s="1459">
        <v>0</v>
      </c>
      <c r="G8024" s="1459">
        <v>0</v>
      </c>
      <c r="H8024" s="1460">
        <v>0</v>
      </c>
      <c r="I8024" s="1606">
        <v>0</v>
      </c>
      <c r="J8024" s="1459">
        <v>0</v>
      </c>
      <c r="K8024" s="1459">
        <v>0</v>
      </c>
      <c r="L8024" s="377">
        <f>I8024+J8024+K8024</f>
        <v>0</v>
      </c>
      <c r="M8024" s="12" t="str">
        <f t="shared" si="1869"/>
        <v/>
      </c>
      <c r="N8024" s="13"/>
    </row>
    <row r="8025" spans="1:14" hidden="1">
      <c r="A8025" s="23">
        <v>730</v>
      </c>
      <c r="B8025" s="571"/>
      <c r="C8025" s="1841" t="s">
        <v>680</v>
      </c>
      <c r="D8025" s="1842"/>
      <c r="E8025" s="1426"/>
      <c r="F8025" s="1426"/>
      <c r="G8025" s="1426"/>
      <c r="H8025" s="1426"/>
      <c r="I8025" s="1426"/>
      <c r="J8025" s="1426"/>
      <c r="K8025" s="1426"/>
      <c r="L8025" s="1427"/>
      <c r="M8025" s="12" t="str">
        <f t="shared" si="1869"/>
        <v/>
      </c>
      <c r="N8025" s="13"/>
    </row>
    <row r="8026" spans="1:14" hidden="1">
      <c r="A8026" s="23">
        <v>735</v>
      </c>
      <c r="B8026" s="381">
        <v>98</v>
      </c>
      <c r="C8026" s="1841" t="s">
        <v>680</v>
      </c>
      <c r="D8026" s="1842"/>
      <c r="E8026" s="382">
        <f>F8026+G8026+H8026</f>
        <v>0</v>
      </c>
      <c r="F8026" s="1417"/>
      <c r="G8026" s="1418"/>
      <c r="H8026" s="1419"/>
      <c r="I8026" s="1448">
        <v>0</v>
      </c>
      <c r="J8026" s="1449">
        <v>0</v>
      </c>
      <c r="K8026" s="1450">
        <v>0</v>
      </c>
      <c r="L8026" s="382">
        <f>I8026+J8026+K8026</f>
        <v>0</v>
      </c>
      <c r="M8026" s="12" t="str">
        <f t="shared" si="1869"/>
        <v/>
      </c>
      <c r="N8026" s="13"/>
    </row>
    <row r="8027" spans="1:14" hidden="1">
      <c r="A8027" s="23">
        <v>740</v>
      </c>
      <c r="B8027" s="1421"/>
      <c r="C8027" s="1422"/>
      <c r="D8027" s="1423"/>
      <c r="E8027" s="269"/>
      <c r="F8027" s="269"/>
      <c r="G8027" s="269"/>
      <c r="H8027" s="269"/>
      <c r="I8027" s="269"/>
      <c r="J8027" s="269"/>
      <c r="K8027" s="269"/>
      <c r="L8027" s="270"/>
      <c r="M8027" s="12" t="str">
        <f t="shared" si="1869"/>
        <v/>
      </c>
      <c r="N8027" s="73" t="str">
        <f>LEFT(C7909,1)</f>
        <v>8</v>
      </c>
    </row>
    <row r="8028" spans="1:14" hidden="1">
      <c r="A8028" s="23">
        <v>745</v>
      </c>
      <c r="B8028" s="1424"/>
      <c r="C8028" s="111"/>
      <c r="D8028" s="1425"/>
      <c r="E8028" s="218"/>
      <c r="F8028" s="218"/>
      <c r="G8028" s="218"/>
      <c r="H8028" s="218"/>
      <c r="I8028" s="218"/>
      <c r="J8028" s="218"/>
      <c r="K8028" s="218"/>
      <c r="L8028" s="389"/>
      <c r="M8028" s="7" t="str">
        <f t="shared" si="1869"/>
        <v/>
      </c>
    </row>
    <row r="8029" spans="1:14" hidden="1">
      <c r="A8029" s="22">
        <v>750</v>
      </c>
      <c r="B8029" s="1424"/>
      <c r="C8029" s="111"/>
      <c r="D8029" s="1425"/>
      <c r="E8029" s="218"/>
      <c r="F8029" s="218"/>
      <c r="G8029" s="218"/>
      <c r="H8029" s="218"/>
      <c r="I8029" s="218"/>
      <c r="J8029" s="218"/>
      <c r="K8029" s="218"/>
      <c r="L8029" s="389"/>
      <c r="M8029" s="7" t="str">
        <f t="shared" si="1869"/>
        <v/>
      </c>
    </row>
    <row r="8030" spans="1:14" ht="19.5" hidden="1" thickBot="1">
      <c r="A8030" s="23">
        <v>755</v>
      </c>
      <c r="B8030" s="1451"/>
      <c r="C8030" s="393" t="s">
        <v>726</v>
      </c>
      <c r="D8030" s="1420">
        <f>+B8030</f>
        <v>0</v>
      </c>
      <c r="E8030" s="395">
        <f t="shared" ref="E8030:L8030" si="1884">SUM(E7912,E7915,E7921,E7929,E7930,E7948,E7952,E7958,E7961,E7962,E7963,E7964,E7968,E7977,E7983,E7984,E7985,E7986,E7993,E7997,E7998,E7999,E8000,E8003,E8004,E8012,E8015,E8016,E8021)+E8026</f>
        <v>0</v>
      </c>
      <c r="F8030" s="396">
        <f t="shared" si="1884"/>
        <v>0</v>
      </c>
      <c r="G8030" s="397">
        <f t="shared" si="1884"/>
        <v>0</v>
      </c>
      <c r="H8030" s="398">
        <f t="shared" si="1884"/>
        <v>0</v>
      </c>
      <c r="I8030" s="396">
        <f t="shared" si="1884"/>
        <v>0</v>
      </c>
      <c r="J8030" s="397">
        <f t="shared" si="1884"/>
        <v>0</v>
      </c>
      <c r="K8030" s="398">
        <f t="shared" si="1884"/>
        <v>0</v>
      </c>
      <c r="L8030" s="395">
        <f t="shared" si="1884"/>
        <v>0</v>
      </c>
      <c r="M8030" s="1652" t="str">
        <f t="shared" si="1869"/>
        <v/>
      </c>
      <c r="N8030" s="65"/>
    </row>
    <row r="8031" spans="1:14" ht="18.75" hidden="1">
      <c r="A8031" s="23">
        <v>760</v>
      </c>
      <c r="B8031" s="79" t="s">
        <v>120</v>
      </c>
      <c r="C8031" s="1"/>
      <c r="L8031" s="6"/>
      <c r="M8031" s="1652" t="str">
        <f>(IF($E8030&lt;&gt;0,$M$2,IF($L8030&lt;&gt;0,$M$2,"")))</f>
        <v/>
      </c>
      <c r="N8031" s="65"/>
    </row>
    <row r="8032" spans="1:14" ht="18.75" hidden="1">
      <c r="A8032" s="22">
        <v>765</v>
      </c>
      <c r="B8032" s="1355"/>
      <c r="C8032" s="1355"/>
      <c r="D8032" s="1356"/>
      <c r="E8032" s="1355"/>
      <c r="F8032" s="1355"/>
      <c r="G8032" s="1355"/>
      <c r="H8032" s="1355"/>
      <c r="I8032" s="1355"/>
      <c r="J8032" s="1355"/>
      <c r="K8032" s="1355"/>
      <c r="L8032" s="1357"/>
      <c r="M8032" s="1652" t="str">
        <f>(IF($E8030&lt;&gt;0,$M$2,IF($L8030&lt;&gt;0,$M$2,"")))</f>
        <v/>
      </c>
      <c r="N8032" s="65"/>
    </row>
    <row r="8033" spans="1:14" ht="18.75" hidden="1">
      <c r="A8033" s="22">
        <v>775</v>
      </c>
      <c r="B8033" s="65"/>
      <c r="C8033" s="65"/>
      <c r="D8033" s="65"/>
      <c r="E8033" s="65"/>
      <c r="F8033" s="65"/>
      <c r="G8033" s="65"/>
      <c r="H8033" s="65"/>
      <c r="I8033" s="65"/>
      <c r="J8033" s="65"/>
      <c r="K8033" s="65"/>
      <c r="L8033" s="77"/>
      <c r="M8033" s="74" t="str">
        <f>(IF(E8030&lt;&gt;0,$G$2,IF(L8030&lt;&gt;0,$G$2,"")))</f>
        <v/>
      </c>
      <c r="N8033" s="65"/>
    </row>
    <row r="8034" spans="1:14" hidden="1">
      <c r="A8034" s="23">
        <v>780</v>
      </c>
      <c r="B8034" s="6"/>
      <c r="C8034" s="6"/>
      <c r="D8034" s="517"/>
      <c r="E8034" s="38"/>
      <c r="F8034" s="38"/>
      <c r="G8034" s="38"/>
      <c r="H8034" s="38"/>
      <c r="I8034" s="38"/>
      <c r="J8034" s="38"/>
      <c r="K8034" s="38"/>
      <c r="L8034" s="38"/>
      <c r="M8034" s="7" t="str">
        <f>(IF($E8170&lt;&gt;0,$M$2,IF($L8170&lt;&gt;0,$M$2,"")))</f>
        <v/>
      </c>
    </row>
    <row r="8035" spans="1:14" hidden="1">
      <c r="A8035" s="23">
        <v>785</v>
      </c>
      <c r="B8035" s="6"/>
      <c r="C8035" s="1353"/>
      <c r="D8035" s="1354"/>
      <c r="E8035" s="38"/>
      <c r="F8035" s="38"/>
      <c r="G8035" s="38"/>
      <c r="H8035" s="38"/>
      <c r="I8035" s="38"/>
      <c r="J8035" s="38"/>
      <c r="K8035" s="38"/>
      <c r="L8035" s="38"/>
      <c r="M8035" s="7" t="str">
        <f>(IF($E8170&lt;&gt;0,$M$2,IF($L8170&lt;&gt;0,$M$2,"")))</f>
        <v/>
      </c>
    </row>
    <row r="8036" spans="1:14" hidden="1">
      <c r="A8036" s="23">
        <v>790</v>
      </c>
      <c r="B8036" s="1865" t="str">
        <f>$B$7</f>
        <v>ОТЧЕТНИ ДАННИ ПО ЕБК ЗА ИЗПЪЛНЕНИЕТО НА БЮДЖЕТА</v>
      </c>
      <c r="C8036" s="1866"/>
      <c r="D8036" s="1866"/>
      <c r="E8036" s="242"/>
      <c r="F8036" s="242"/>
      <c r="G8036" s="237"/>
      <c r="H8036" s="237"/>
      <c r="I8036" s="237"/>
      <c r="J8036" s="237"/>
      <c r="K8036" s="237"/>
      <c r="L8036" s="237"/>
      <c r="M8036" s="7" t="str">
        <f>(IF($E8170&lt;&gt;0,$M$2,IF($L8170&lt;&gt;0,$M$2,"")))</f>
        <v/>
      </c>
    </row>
    <row r="8037" spans="1:14" hidden="1">
      <c r="A8037" s="23">
        <v>795</v>
      </c>
      <c r="B8037" s="228"/>
      <c r="C8037" s="391"/>
      <c r="D8037" s="400"/>
      <c r="E8037" s="406" t="s">
        <v>457</v>
      </c>
      <c r="F8037" s="406" t="s">
        <v>819</v>
      </c>
      <c r="G8037" s="237"/>
      <c r="H8037" s="1350" t="s">
        <v>1234</v>
      </c>
      <c r="I8037" s="1351"/>
      <c r="J8037" s="1352"/>
      <c r="K8037" s="237"/>
      <c r="L8037" s="237"/>
      <c r="M8037" s="7" t="str">
        <f>(IF($E8170&lt;&gt;0,$M$2,IF($L8170&lt;&gt;0,$M$2,"")))</f>
        <v/>
      </c>
    </row>
    <row r="8038" spans="1:14" ht="18.75" hidden="1">
      <c r="A8038" s="22">
        <v>805</v>
      </c>
      <c r="B8038" s="1867" t="str">
        <f>$B$9</f>
        <v>ДГ Радост Каблешково</v>
      </c>
      <c r="C8038" s="1868"/>
      <c r="D8038" s="1869"/>
      <c r="E8038" s="115">
        <f>$E$9</f>
        <v>45658</v>
      </c>
      <c r="F8038" s="226">
        <f>$F$9</f>
        <v>45747</v>
      </c>
      <c r="G8038" s="237"/>
      <c r="H8038" s="237"/>
      <c r="I8038" s="237"/>
      <c r="J8038" s="237"/>
      <c r="K8038" s="237"/>
      <c r="L8038" s="237"/>
      <c r="M8038" s="7" t="str">
        <f>(IF($E8170&lt;&gt;0,$M$2,IF($L8170&lt;&gt;0,$M$2,"")))</f>
        <v/>
      </c>
    </row>
    <row r="8039" spans="1:14" hidden="1">
      <c r="A8039" s="23">
        <v>810</v>
      </c>
      <c r="B8039" s="227" t="str">
        <f>$B$10</f>
        <v>(наименование на разпоредителя с бюджет)</v>
      </c>
      <c r="C8039" s="228"/>
      <c r="D8039" s="229"/>
      <c r="E8039" s="237"/>
      <c r="F8039" s="237"/>
      <c r="G8039" s="237"/>
      <c r="H8039" s="237"/>
      <c r="I8039" s="237"/>
      <c r="J8039" s="237"/>
      <c r="K8039" s="237"/>
      <c r="L8039" s="237"/>
      <c r="M8039" s="7" t="str">
        <f>(IF($E8170&lt;&gt;0,$M$2,IF($L8170&lt;&gt;0,$M$2,"")))</f>
        <v/>
      </c>
    </row>
    <row r="8040" spans="1:14" hidden="1">
      <c r="A8040" s="23">
        <v>815</v>
      </c>
      <c r="B8040" s="227"/>
      <c r="C8040" s="228"/>
      <c r="D8040" s="229"/>
      <c r="E8040" s="237"/>
      <c r="F8040" s="237"/>
      <c r="G8040" s="237"/>
      <c r="H8040" s="237"/>
      <c r="I8040" s="237"/>
      <c r="J8040" s="237"/>
      <c r="K8040" s="237"/>
      <c r="L8040" s="237"/>
      <c r="M8040" s="7" t="str">
        <f>(IF($E8170&lt;&gt;0,$M$2,IF($L8170&lt;&gt;0,$M$2,"")))</f>
        <v/>
      </c>
    </row>
    <row r="8041" spans="1:14" ht="19.5" hidden="1">
      <c r="A8041" s="28">
        <v>525</v>
      </c>
      <c r="B8041" s="1870" t="str">
        <f>$B$12</f>
        <v>Поморие</v>
      </c>
      <c r="C8041" s="1871"/>
      <c r="D8041" s="1872"/>
      <c r="E8041" s="410" t="s">
        <v>874</v>
      </c>
      <c r="F8041" s="1348" t="str">
        <f>$F$12</f>
        <v>5207</v>
      </c>
      <c r="G8041" s="237"/>
      <c r="H8041" s="237"/>
      <c r="I8041" s="237"/>
      <c r="J8041" s="237"/>
      <c r="K8041" s="237"/>
      <c r="L8041" s="237"/>
      <c r="M8041" s="7" t="str">
        <f>(IF($E8170&lt;&gt;0,$M$2,IF($L8170&lt;&gt;0,$M$2,"")))</f>
        <v/>
      </c>
    </row>
    <row r="8042" spans="1:14" hidden="1">
      <c r="A8042" s="22">
        <v>820</v>
      </c>
      <c r="B8042" s="233" t="str">
        <f>$B$13</f>
        <v>(наименование на първостепенния разпоредител с бюджет)</v>
      </c>
      <c r="C8042" s="228"/>
      <c r="D8042" s="229"/>
      <c r="E8042" s="1349"/>
      <c r="F8042" s="242"/>
      <c r="G8042" s="237"/>
      <c r="H8042" s="237"/>
      <c r="I8042" s="237"/>
      <c r="J8042" s="237"/>
      <c r="K8042" s="237"/>
      <c r="L8042" s="237"/>
      <c r="M8042" s="7" t="str">
        <f>(IF($E8170&lt;&gt;0,$M$2,IF($L8170&lt;&gt;0,$M$2,"")))</f>
        <v/>
      </c>
    </row>
    <row r="8043" spans="1:14" ht="19.5" hidden="1">
      <c r="A8043" s="23">
        <v>821</v>
      </c>
      <c r="B8043" s="236"/>
      <c r="C8043" s="237"/>
      <c r="D8043" s="124" t="s">
        <v>875</v>
      </c>
      <c r="E8043" s="238">
        <f>$E$15</f>
        <v>0</v>
      </c>
      <c r="F8043" s="414" t="str">
        <f>$F$15</f>
        <v>БЮДЖЕТ</v>
      </c>
      <c r="G8043" s="218"/>
      <c r="H8043" s="218"/>
      <c r="I8043" s="218"/>
      <c r="J8043" s="218"/>
      <c r="K8043" s="218"/>
      <c r="L8043" s="218"/>
      <c r="M8043" s="7" t="str">
        <f>(IF($E8170&lt;&gt;0,$M$2,IF($L8170&lt;&gt;0,$M$2,"")))</f>
        <v/>
      </c>
    </row>
    <row r="8044" spans="1:14" hidden="1">
      <c r="A8044" s="23">
        <v>822</v>
      </c>
      <c r="B8044" s="228"/>
      <c r="C8044" s="391"/>
      <c r="D8044" s="400"/>
      <c r="E8044" s="237"/>
      <c r="F8044" s="409"/>
      <c r="G8044" s="409"/>
      <c r="H8044" s="409"/>
      <c r="I8044" s="409"/>
      <c r="J8044" s="409"/>
      <c r="K8044" s="409"/>
      <c r="L8044" s="1365" t="s">
        <v>458</v>
      </c>
      <c r="M8044" s="7" t="str">
        <f>(IF($E8170&lt;&gt;0,$M$2,IF($L8170&lt;&gt;0,$M$2,"")))</f>
        <v/>
      </c>
    </row>
    <row r="8045" spans="1:14" ht="24.95" hidden="1" customHeight="1">
      <c r="A8045" s="23">
        <v>823</v>
      </c>
      <c r="B8045" s="247"/>
      <c r="C8045" s="248"/>
      <c r="D8045" s="249" t="s">
        <v>698</v>
      </c>
      <c r="E8045" s="1853" t="str">
        <f>CONCATENATE("Уточнен план ",$C$3)</f>
        <v>Уточнен план 2025</v>
      </c>
      <c r="F8045" s="1854"/>
      <c r="G8045" s="1854"/>
      <c r="H8045" s="1855"/>
      <c r="I8045" s="1856" t="str">
        <f>CONCATENATE("Отчет ",$C$3)</f>
        <v>Отчет 2025</v>
      </c>
      <c r="J8045" s="1857"/>
      <c r="K8045" s="1857"/>
      <c r="L8045" s="1858"/>
      <c r="M8045" s="7" t="str">
        <f>(IF($E8170&lt;&gt;0,$M$2,IF($L8170&lt;&gt;0,$M$2,"")))</f>
        <v/>
      </c>
    </row>
    <row r="8046" spans="1:14" ht="54.95" hidden="1" customHeight="1" thickBot="1">
      <c r="A8046" s="23">
        <v>825</v>
      </c>
      <c r="B8046" s="250" t="s">
        <v>62</v>
      </c>
      <c r="C8046" s="251" t="s">
        <v>459</v>
      </c>
      <c r="D8046" s="252" t="s">
        <v>699</v>
      </c>
      <c r="E8046" s="1391" t="str">
        <f>$E$20</f>
        <v>Уточнен план                Общо</v>
      </c>
      <c r="F8046" s="1395" t="str">
        <f>$F$20</f>
        <v>държавни дейности</v>
      </c>
      <c r="G8046" s="1396" t="str">
        <f>$G$20</f>
        <v>местни дейности</v>
      </c>
      <c r="H8046" s="1397" t="str">
        <f>$H$20</f>
        <v>дофинансиране</v>
      </c>
      <c r="I8046" s="253" t="str">
        <f>$I$20</f>
        <v>държавни дейности -ОТЧЕТ</v>
      </c>
      <c r="J8046" s="254" t="str">
        <f>$J$20</f>
        <v>местни дейности - ОТЧЕТ</v>
      </c>
      <c r="K8046" s="255" t="str">
        <f>$K$20</f>
        <v>дофинансиране - ОТЧЕТ</v>
      </c>
      <c r="L8046" s="1570" t="str">
        <f>$L$20</f>
        <v>ОТЧЕТ                                    ОБЩО</v>
      </c>
      <c r="M8046" s="7" t="str">
        <f>(IF($E8170&lt;&gt;0,$M$2,IF($L8170&lt;&gt;0,$M$2,"")))</f>
        <v/>
      </c>
    </row>
    <row r="8047" spans="1:14" ht="18.75" hidden="1">
      <c r="A8047" s="23"/>
      <c r="B8047" s="258"/>
      <c r="C8047" s="259"/>
      <c r="D8047" s="260" t="s">
        <v>728</v>
      </c>
      <c r="E8047" s="1442" t="str">
        <f>$E$21</f>
        <v>(1)</v>
      </c>
      <c r="F8047" s="143" t="str">
        <f>$F$21</f>
        <v>(2)</v>
      </c>
      <c r="G8047" s="144" t="str">
        <f>$G$21</f>
        <v>(3)</v>
      </c>
      <c r="H8047" s="145" t="str">
        <f>$H$21</f>
        <v>(4)</v>
      </c>
      <c r="I8047" s="261" t="str">
        <f>$I$21</f>
        <v>(5)</v>
      </c>
      <c r="J8047" s="262" t="str">
        <f>$J$21</f>
        <v>(6)</v>
      </c>
      <c r="K8047" s="263" t="str">
        <f>$K$21</f>
        <v>(7)</v>
      </c>
      <c r="L8047" s="264" t="str">
        <f>$L$21</f>
        <v>(8)</v>
      </c>
      <c r="M8047" s="7" t="str">
        <f>(IF($E8170&lt;&gt;0,$M$2,IF($L8170&lt;&gt;0,$M$2,"")))</f>
        <v/>
      </c>
    </row>
    <row r="8048" spans="1:14" hidden="1">
      <c r="A8048" s="23"/>
      <c r="B8048" s="1439"/>
      <c r="C8048" s="1540" t="e">
        <f>VLOOKUP(D8048,OP_LIST2,2,FALSE)</f>
        <v>#N/A</v>
      </c>
      <c r="D8048" s="1445"/>
      <c r="E8048" s="389"/>
      <c r="F8048" s="1429"/>
      <c r="G8048" s="1430"/>
      <c r="H8048" s="1431"/>
      <c r="I8048" s="1429"/>
      <c r="J8048" s="1430"/>
      <c r="K8048" s="1431"/>
      <c r="L8048" s="1428"/>
      <c r="M8048" s="7" t="str">
        <f>(IF($E8170&lt;&gt;0,$M$2,IF($L8170&lt;&gt;0,$M$2,"")))</f>
        <v/>
      </c>
    </row>
    <row r="8049" spans="1:14" hidden="1">
      <c r="A8049" s="23"/>
      <c r="B8049" s="1608" t="s">
        <v>2003</v>
      </c>
      <c r="C8049" s="1446">
        <f>VLOOKUP(D8050,EBK_DEIN2,2,FALSE)</f>
        <v>8831</v>
      </c>
      <c r="D8049" s="1445" t="s">
        <v>777</v>
      </c>
      <c r="E8049" s="389"/>
      <c r="F8049" s="1432"/>
      <c r="G8049" s="1433"/>
      <c r="H8049" s="1434"/>
      <c r="I8049" s="1432"/>
      <c r="J8049" s="1433"/>
      <c r="K8049" s="1434"/>
      <c r="L8049" s="1428"/>
      <c r="M8049" s="7" t="str">
        <f>(IF($E8170&lt;&gt;0,$M$2,IF($L8170&lt;&gt;0,$M$2,"")))</f>
        <v/>
      </c>
    </row>
    <row r="8050" spans="1:14" hidden="1">
      <c r="A8050" s="23"/>
      <c r="B8050" s="1438"/>
      <c r="C8050" s="1531">
        <f>+C8049</f>
        <v>8831</v>
      </c>
      <c r="D8050" s="1440" t="s">
        <v>116</v>
      </c>
      <c r="E8050" s="389"/>
      <c r="F8050" s="1432"/>
      <c r="G8050" s="1433"/>
      <c r="H8050" s="1434"/>
      <c r="I8050" s="1432"/>
      <c r="J8050" s="1433"/>
      <c r="K8050" s="1434"/>
      <c r="L8050" s="1428"/>
      <c r="M8050" s="7" t="str">
        <f>(IF($E8170&lt;&gt;0,$M$2,IF($L8170&lt;&gt;0,$M$2,"")))</f>
        <v/>
      </c>
    </row>
    <row r="8051" spans="1:14" hidden="1">
      <c r="A8051" s="23"/>
      <c r="B8051" s="1443"/>
      <c r="C8051" s="1441"/>
      <c r="D8051" s="1444" t="s">
        <v>700</v>
      </c>
      <c r="E8051" s="389"/>
      <c r="F8051" s="1435"/>
      <c r="G8051" s="1436"/>
      <c r="H8051" s="1437"/>
      <c r="I8051" s="1435"/>
      <c r="J8051" s="1436"/>
      <c r="K8051" s="1437"/>
      <c r="L8051" s="1428"/>
      <c r="M8051" s="7" t="str">
        <f>(IF($E8170&lt;&gt;0,$M$2,IF($L8170&lt;&gt;0,$M$2,"")))</f>
        <v/>
      </c>
    </row>
    <row r="8052" spans="1:14" hidden="1">
      <c r="A8052" s="23"/>
      <c r="B8052" s="272">
        <v>100</v>
      </c>
      <c r="C8052" s="1859" t="s">
        <v>729</v>
      </c>
      <c r="D8052" s="1860"/>
      <c r="E8052" s="273">
        <f t="shared" ref="E8052:L8052" si="1885">SUM(E8053:E8054)</f>
        <v>0</v>
      </c>
      <c r="F8052" s="274">
        <f t="shared" si="1885"/>
        <v>0</v>
      </c>
      <c r="G8052" s="275">
        <f t="shared" si="1885"/>
        <v>0</v>
      </c>
      <c r="H8052" s="276">
        <f>SUM(H8053:H8054)</f>
        <v>0</v>
      </c>
      <c r="I8052" s="274">
        <f t="shared" si="1885"/>
        <v>0</v>
      </c>
      <c r="J8052" s="275">
        <f t="shared" si="1885"/>
        <v>0</v>
      </c>
      <c r="K8052" s="276">
        <f t="shared" si="1885"/>
        <v>0</v>
      </c>
      <c r="L8052" s="273">
        <f t="shared" si="1885"/>
        <v>0</v>
      </c>
      <c r="M8052" s="12" t="str">
        <f>(IF($E8052&lt;&gt;0,$M$2,IF($L8052&lt;&gt;0,$M$2,"")))</f>
        <v/>
      </c>
      <c r="N8052" s="13"/>
    </row>
    <row r="8053" spans="1:14" hidden="1">
      <c r="A8053" s="23"/>
      <c r="B8053" s="278"/>
      <c r="C8053" s="279">
        <v>101</v>
      </c>
      <c r="D8053" s="280" t="s">
        <v>730</v>
      </c>
      <c r="E8053" s="281">
        <f>F8053+G8053+H8053</f>
        <v>0</v>
      </c>
      <c r="F8053" s="152">
        <v>0</v>
      </c>
      <c r="G8053" s="153">
        <v>0</v>
      </c>
      <c r="H8053" s="1406">
        <v>0</v>
      </c>
      <c r="I8053" s="152">
        <v>0</v>
      </c>
      <c r="J8053" s="153">
        <v>0</v>
      </c>
      <c r="K8053" s="1406">
        <v>0</v>
      </c>
      <c r="L8053" s="281">
        <f>I8053+J8053+K8053</f>
        <v>0</v>
      </c>
      <c r="M8053" s="12" t="str">
        <f t="shared" ref="M8053:M8116" si="1886">(IF($E8053&lt;&gt;0,$M$2,IF($L8053&lt;&gt;0,$M$2,"")))</f>
        <v/>
      </c>
      <c r="N8053" s="13"/>
    </row>
    <row r="8054" spans="1:14" hidden="1">
      <c r="A8054" s="10"/>
      <c r="B8054" s="278"/>
      <c r="C8054" s="285">
        <v>102</v>
      </c>
      <c r="D8054" s="286" t="s">
        <v>731</v>
      </c>
      <c r="E8054" s="287">
        <f>F8054+G8054+H8054</f>
        <v>0</v>
      </c>
      <c r="F8054" s="173">
        <v>0</v>
      </c>
      <c r="G8054" s="174">
        <v>0</v>
      </c>
      <c r="H8054" s="1409">
        <v>0</v>
      </c>
      <c r="I8054" s="173">
        <v>0</v>
      </c>
      <c r="J8054" s="174">
        <v>0</v>
      </c>
      <c r="K8054" s="1409">
        <v>0</v>
      </c>
      <c r="L8054" s="287">
        <f>I8054+J8054+K8054</f>
        <v>0</v>
      </c>
      <c r="M8054" s="12" t="str">
        <f t="shared" si="1886"/>
        <v/>
      </c>
      <c r="N8054" s="13"/>
    </row>
    <row r="8055" spans="1:14" hidden="1">
      <c r="A8055" s="10"/>
      <c r="B8055" s="272">
        <v>200</v>
      </c>
      <c r="C8055" s="1851" t="s">
        <v>732</v>
      </c>
      <c r="D8055" s="1852"/>
      <c r="E8055" s="273">
        <f t="shared" ref="E8055:L8055" si="1887">SUM(E8056:E8060)</f>
        <v>0</v>
      </c>
      <c r="F8055" s="274">
        <f t="shared" si="1887"/>
        <v>0</v>
      </c>
      <c r="G8055" s="275">
        <f t="shared" si="1887"/>
        <v>0</v>
      </c>
      <c r="H8055" s="276">
        <f>SUM(H8056:H8060)</f>
        <v>0</v>
      </c>
      <c r="I8055" s="274">
        <f t="shared" si="1887"/>
        <v>0</v>
      </c>
      <c r="J8055" s="275">
        <f t="shared" si="1887"/>
        <v>0</v>
      </c>
      <c r="K8055" s="276">
        <f t="shared" si="1887"/>
        <v>0</v>
      </c>
      <c r="L8055" s="273">
        <f t="shared" si="1887"/>
        <v>0</v>
      </c>
      <c r="M8055" s="12" t="str">
        <f t="shared" si="1886"/>
        <v/>
      </c>
      <c r="N8055" s="13"/>
    </row>
    <row r="8056" spans="1:14" hidden="1">
      <c r="A8056" s="10"/>
      <c r="B8056" s="291"/>
      <c r="C8056" s="279">
        <v>201</v>
      </c>
      <c r="D8056" s="280" t="s">
        <v>733</v>
      </c>
      <c r="E8056" s="281">
        <f>F8056+G8056+H8056</f>
        <v>0</v>
      </c>
      <c r="F8056" s="152">
        <v>0</v>
      </c>
      <c r="G8056" s="153">
        <v>0</v>
      </c>
      <c r="H8056" s="1406">
        <v>0</v>
      </c>
      <c r="I8056" s="152">
        <v>0</v>
      </c>
      <c r="J8056" s="153">
        <v>0</v>
      </c>
      <c r="K8056" s="1406">
        <v>0</v>
      </c>
      <c r="L8056" s="281">
        <f>I8056+J8056+K8056</f>
        <v>0</v>
      </c>
      <c r="M8056" s="12" t="str">
        <f t="shared" si="1886"/>
        <v/>
      </c>
      <c r="N8056" s="13"/>
    </row>
    <row r="8057" spans="1:14" hidden="1">
      <c r="A8057" s="10"/>
      <c r="B8057" s="292"/>
      <c r="C8057" s="293">
        <v>202</v>
      </c>
      <c r="D8057" s="294" t="s">
        <v>734</v>
      </c>
      <c r="E8057" s="295">
        <f>F8057+G8057+H8057</f>
        <v>0</v>
      </c>
      <c r="F8057" s="158">
        <v>0</v>
      </c>
      <c r="G8057" s="159">
        <v>0</v>
      </c>
      <c r="H8057" s="1408">
        <v>0</v>
      </c>
      <c r="I8057" s="158">
        <v>0</v>
      </c>
      <c r="J8057" s="159">
        <v>0</v>
      </c>
      <c r="K8057" s="1408">
        <v>0</v>
      </c>
      <c r="L8057" s="295">
        <f>I8057+J8057+K8057</f>
        <v>0</v>
      </c>
      <c r="M8057" s="12" t="str">
        <f t="shared" si="1886"/>
        <v/>
      </c>
      <c r="N8057" s="13"/>
    </row>
    <row r="8058" spans="1:14" ht="31.5" hidden="1">
      <c r="A8058" s="10"/>
      <c r="B8058" s="299"/>
      <c r="C8058" s="293">
        <v>205</v>
      </c>
      <c r="D8058" s="294" t="s">
        <v>585</v>
      </c>
      <c r="E8058" s="295">
        <f>F8058+G8058+H8058</f>
        <v>0</v>
      </c>
      <c r="F8058" s="158">
        <v>0</v>
      </c>
      <c r="G8058" s="159">
        <v>0</v>
      </c>
      <c r="H8058" s="1408">
        <v>0</v>
      </c>
      <c r="I8058" s="158">
        <v>0</v>
      </c>
      <c r="J8058" s="159">
        <v>0</v>
      </c>
      <c r="K8058" s="1408">
        <v>0</v>
      </c>
      <c r="L8058" s="295">
        <f>I8058+J8058+K8058</f>
        <v>0</v>
      </c>
      <c r="M8058" s="12" t="str">
        <f t="shared" si="1886"/>
        <v/>
      </c>
      <c r="N8058" s="13"/>
    </row>
    <row r="8059" spans="1:14" hidden="1">
      <c r="A8059" s="10"/>
      <c r="B8059" s="299"/>
      <c r="C8059" s="293">
        <v>208</v>
      </c>
      <c r="D8059" s="300" t="s">
        <v>586</v>
      </c>
      <c r="E8059" s="295">
        <f>F8059+G8059+H8059</f>
        <v>0</v>
      </c>
      <c r="F8059" s="158">
        <v>0</v>
      </c>
      <c r="G8059" s="159">
        <v>0</v>
      </c>
      <c r="H8059" s="1408">
        <v>0</v>
      </c>
      <c r="I8059" s="158">
        <v>0</v>
      </c>
      <c r="J8059" s="159">
        <v>0</v>
      </c>
      <c r="K8059" s="1408">
        <v>0</v>
      </c>
      <c r="L8059" s="295">
        <f>I8059+J8059+K8059</f>
        <v>0</v>
      </c>
      <c r="M8059" s="12" t="str">
        <f t="shared" si="1886"/>
        <v/>
      </c>
      <c r="N8059" s="13"/>
    </row>
    <row r="8060" spans="1:14" hidden="1">
      <c r="A8060" s="10"/>
      <c r="B8060" s="291"/>
      <c r="C8060" s="285">
        <v>209</v>
      </c>
      <c r="D8060" s="301" t="s">
        <v>587</v>
      </c>
      <c r="E8060" s="287">
        <f>F8060+G8060+H8060</f>
        <v>0</v>
      </c>
      <c r="F8060" s="173">
        <v>0</v>
      </c>
      <c r="G8060" s="174">
        <v>0</v>
      </c>
      <c r="H8060" s="1409">
        <v>0</v>
      </c>
      <c r="I8060" s="173">
        <v>0</v>
      </c>
      <c r="J8060" s="174">
        <v>0</v>
      </c>
      <c r="K8060" s="1409">
        <v>0</v>
      </c>
      <c r="L8060" s="287">
        <f>I8060+J8060+K8060</f>
        <v>0</v>
      </c>
      <c r="M8060" s="12" t="str">
        <f t="shared" si="1886"/>
        <v/>
      </c>
      <c r="N8060" s="13"/>
    </row>
    <row r="8061" spans="1:14" hidden="1">
      <c r="A8061" s="10"/>
      <c r="B8061" s="272">
        <v>500</v>
      </c>
      <c r="C8061" s="1861" t="s">
        <v>188</v>
      </c>
      <c r="D8061" s="1862"/>
      <c r="E8061" s="273">
        <f t="shared" ref="E8061:L8061" si="1888">SUM(E8062:E8068)</f>
        <v>0</v>
      </c>
      <c r="F8061" s="274">
        <f t="shared" si="1888"/>
        <v>0</v>
      </c>
      <c r="G8061" s="275">
        <f t="shared" si="1888"/>
        <v>0</v>
      </c>
      <c r="H8061" s="276">
        <f>SUM(H8062:H8068)</f>
        <v>0</v>
      </c>
      <c r="I8061" s="274">
        <f t="shared" si="1888"/>
        <v>0</v>
      </c>
      <c r="J8061" s="275">
        <f t="shared" si="1888"/>
        <v>0</v>
      </c>
      <c r="K8061" s="276">
        <f t="shared" si="1888"/>
        <v>0</v>
      </c>
      <c r="L8061" s="273">
        <f t="shared" si="1888"/>
        <v>0</v>
      </c>
      <c r="M8061" s="12" t="str">
        <f t="shared" si="1886"/>
        <v/>
      </c>
      <c r="N8061" s="13"/>
    </row>
    <row r="8062" spans="1:14" ht="18" hidden="1" customHeight="1">
      <c r="A8062" s="10"/>
      <c r="B8062" s="291"/>
      <c r="C8062" s="302">
        <v>551</v>
      </c>
      <c r="D8062" s="303" t="s">
        <v>189</v>
      </c>
      <c r="E8062" s="281">
        <f t="shared" ref="E8062:E8069" si="1889">F8062+G8062+H8062</f>
        <v>0</v>
      </c>
      <c r="F8062" s="152">
        <v>0</v>
      </c>
      <c r="G8062" s="153">
        <v>0</v>
      </c>
      <c r="H8062" s="1406">
        <v>0</v>
      </c>
      <c r="I8062" s="152">
        <v>0</v>
      </c>
      <c r="J8062" s="153">
        <v>0</v>
      </c>
      <c r="K8062" s="1406">
        <v>0</v>
      </c>
      <c r="L8062" s="281">
        <f t="shared" ref="L8062:L8069" si="1890">I8062+J8062+K8062</f>
        <v>0</v>
      </c>
      <c r="M8062" s="12" t="str">
        <f t="shared" si="1886"/>
        <v/>
      </c>
      <c r="N8062" s="13"/>
    </row>
    <row r="8063" spans="1:14" hidden="1">
      <c r="A8063" s="10"/>
      <c r="B8063" s="291"/>
      <c r="C8063" s="304">
        <v>552</v>
      </c>
      <c r="D8063" s="305" t="s">
        <v>893</v>
      </c>
      <c r="E8063" s="295">
        <f t="shared" si="1889"/>
        <v>0</v>
      </c>
      <c r="F8063" s="158">
        <v>0</v>
      </c>
      <c r="G8063" s="159">
        <v>0</v>
      </c>
      <c r="H8063" s="1408">
        <v>0</v>
      </c>
      <c r="I8063" s="158">
        <v>0</v>
      </c>
      <c r="J8063" s="159">
        <v>0</v>
      </c>
      <c r="K8063" s="1408">
        <v>0</v>
      </c>
      <c r="L8063" s="295">
        <f t="shared" si="1890"/>
        <v>0</v>
      </c>
      <c r="M8063" s="12" t="str">
        <f t="shared" si="1886"/>
        <v/>
      </c>
      <c r="N8063" s="13"/>
    </row>
    <row r="8064" spans="1:14" hidden="1">
      <c r="A8064" s="10"/>
      <c r="B8064" s="306"/>
      <c r="C8064" s="304">
        <v>558</v>
      </c>
      <c r="D8064" s="307" t="s">
        <v>855</v>
      </c>
      <c r="E8064" s="295">
        <f>F8064+G8064+H8064</f>
        <v>0</v>
      </c>
      <c r="F8064" s="484">
        <v>0</v>
      </c>
      <c r="G8064" s="485">
        <v>0</v>
      </c>
      <c r="H8064" s="160">
        <v>0</v>
      </c>
      <c r="I8064" s="484">
        <v>0</v>
      </c>
      <c r="J8064" s="485">
        <v>0</v>
      </c>
      <c r="K8064" s="160">
        <v>0</v>
      </c>
      <c r="L8064" s="295">
        <f>I8064+J8064+K8064</f>
        <v>0</v>
      </c>
      <c r="M8064" s="12" t="str">
        <f t="shared" si="1886"/>
        <v/>
      </c>
      <c r="N8064" s="13"/>
    </row>
    <row r="8065" spans="1:14" hidden="1">
      <c r="A8065" s="10"/>
      <c r="B8065" s="306"/>
      <c r="C8065" s="304">
        <v>560</v>
      </c>
      <c r="D8065" s="307" t="s">
        <v>190</v>
      </c>
      <c r="E8065" s="295">
        <f t="shared" si="1889"/>
        <v>0</v>
      </c>
      <c r="F8065" s="158">
        <v>0</v>
      </c>
      <c r="G8065" s="159">
        <v>0</v>
      </c>
      <c r="H8065" s="1408">
        <v>0</v>
      </c>
      <c r="I8065" s="158">
        <v>0</v>
      </c>
      <c r="J8065" s="159">
        <v>0</v>
      </c>
      <c r="K8065" s="1408">
        <v>0</v>
      </c>
      <c r="L8065" s="295">
        <f t="shared" si="1890"/>
        <v>0</v>
      </c>
      <c r="M8065" s="12" t="str">
        <f t="shared" si="1886"/>
        <v/>
      </c>
      <c r="N8065" s="13"/>
    </row>
    <row r="8066" spans="1:14" hidden="1">
      <c r="A8066" s="10"/>
      <c r="B8066" s="306"/>
      <c r="C8066" s="304">
        <v>580</v>
      </c>
      <c r="D8066" s="305" t="s">
        <v>191</v>
      </c>
      <c r="E8066" s="295">
        <f t="shared" si="1889"/>
        <v>0</v>
      </c>
      <c r="F8066" s="158">
        <v>0</v>
      </c>
      <c r="G8066" s="159">
        <v>0</v>
      </c>
      <c r="H8066" s="1408">
        <v>0</v>
      </c>
      <c r="I8066" s="158">
        <v>0</v>
      </c>
      <c r="J8066" s="159">
        <v>0</v>
      </c>
      <c r="K8066" s="1408">
        <v>0</v>
      </c>
      <c r="L8066" s="295">
        <f t="shared" si="1890"/>
        <v>0</v>
      </c>
      <c r="M8066" s="12" t="str">
        <f t="shared" si="1886"/>
        <v/>
      </c>
      <c r="N8066" s="13"/>
    </row>
    <row r="8067" spans="1:14" hidden="1">
      <c r="A8067" s="10"/>
      <c r="B8067" s="291"/>
      <c r="C8067" s="304">
        <v>588</v>
      </c>
      <c r="D8067" s="305" t="s">
        <v>857</v>
      </c>
      <c r="E8067" s="295">
        <f>F8067+G8067+H8067</f>
        <v>0</v>
      </c>
      <c r="F8067" s="484">
        <v>0</v>
      </c>
      <c r="G8067" s="485">
        <v>0</v>
      </c>
      <c r="H8067" s="160">
        <v>0</v>
      </c>
      <c r="I8067" s="484">
        <v>0</v>
      </c>
      <c r="J8067" s="485">
        <v>0</v>
      </c>
      <c r="K8067" s="160">
        <v>0</v>
      </c>
      <c r="L8067" s="295">
        <f>I8067+J8067+K8067</f>
        <v>0</v>
      </c>
      <c r="M8067" s="12" t="str">
        <f t="shared" si="1886"/>
        <v/>
      </c>
      <c r="N8067" s="13"/>
    </row>
    <row r="8068" spans="1:14" ht="31.5" hidden="1">
      <c r="A8068" s="10"/>
      <c r="B8068" s="291"/>
      <c r="C8068" s="308">
        <v>590</v>
      </c>
      <c r="D8068" s="309" t="s">
        <v>192</v>
      </c>
      <c r="E8068" s="287">
        <f t="shared" si="1889"/>
        <v>0</v>
      </c>
      <c r="F8068" s="173"/>
      <c r="G8068" s="174"/>
      <c r="H8068" s="1409"/>
      <c r="I8068" s="173"/>
      <c r="J8068" s="174"/>
      <c r="K8068" s="1409"/>
      <c r="L8068" s="287">
        <f t="shared" si="1890"/>
        <v>0</v>
      </c>
      <c r="M8068" s="12" t="str">
        <f t="shared" si="1886"/>
        <v/>
      </c>
      <c r="N8068" s="13"/>
    </row>
    <row r="8069" spans="1:14" hidden="1">
      <c r="A8069" s="22">
        <v>5</v>
      </c>
      <c r="B8069" s="272">
        <v>800</v>
      </c>
      <c r="C8069" s="1863" t="s">
        <v>193</v>
      </c>
      <c r="D8069" s="1864"/>
      <c r="E8069" s="310">
        <f t="shared" si="1889"/>
        <v>0</v>
      </c>
      <c r="F8069" s="1410"/>
      <c r="G8069" s="1411"/>
      <c r="H8069" s="1412"/>
      <c r="I8069" s="1410"/>
      <c r="J8069" s="1411"/>
      <c r="K8069" s="1412"/>
      <c r="L8069" s="310">
        <f t="shared" si="1890"/>
        <v>0</v>
      </c>
      <c r="M8069" s="12" t="str">
        <f t="shared" si="1886"/>
        <v/>
      </c>
      <c r="N8069" s="13"/>
    </row>
    <row r="8070" spans="1:14" hidden="1">
      <c r="A8070" s="23">
        <v>10</v>
      </c>
      <c r="B8070" s="272">
        <v>1000</v>
      </c>
      <c r="C8070" s="1851" t="s">
        <v>194</v>
      </c>
      <c r="D8070" s="1852"/>
      <c r="E8070" s="310">
        <f t="shared" ref="E8070:L8070" si="1891">SUM(E8071:E8087)</f>
        <v>0</v>
      </c>
      <c r="F8070" s="274">
        <f t="shared" si="1891"/>
        <v>0</v>
      </c>
      <c r="G8070" s="275">
        <f t="shared" si="1891"/>
        <v>0</v>
      </c>
      <c r="H8070" s="276">
        <f>SUM(H8071:H8087)</f>
        <v>0</v>
      </c>
      <c r="I8070" s="274">
        <f t="shared" si="1891"/>
        <v>0</v>
      </c>
      <c r="J8070" s="275">
        <f t="shared" si="1891"/>
        <v>0</v>
      </c>
      <c r="K8070" s="276">
        <f t="shared" si="1891"/>
        <v>0</v>
      </c>
      <c r="L8070" s="310">
        <f t="shared" si="1891"/>
        <v>0</v>
      </c>
      <c r="M8070" s="12" t="str">
        <f t="shared" si="1886"/>
        <v/>
      </c>
      <c r="N8070" s="13"/>
    </row>
    <row r="8071" spans="1:14" hidden="1">
      <c r="A8071" s="23">
        <v>15</v>
      </c>
      <c r="B8071" s="292"/>
      <c r="C8071" s="279">
        <v>1011</v>
      </c>
      <c r="D8071" s="311" t="s">
        <v>195</v>
      </c>
      <c r="E8071" s="281">
        <f t="shared" ref="E8071:E8087" si="1892">F8071+G8071+H8071</f>
        <v>0</v>
      </c>
      <c r="F8071" s="152">
        <v>0</v>
      </c>
      <c r="G8071" s="153">
        <v>0</v>
      </c>
      <c r="H8071" s="1406">
        <v>0</v>
      </c>
      <c r="I8071" s="152">
        <v>0</v>
      </c>
      <c r="J8071" s="153">
        <v>0</v>
      </c>
      <c r="K8071" s="1406">
        <v>0</v>
      </c>
      <c r="L8071" s="281">
        <f t="shared" ref="L8071:L8087" si="1893">I8071+J8071+K8071</f>
        <v>0</v>
      </c>
      <c r="M8071" s="12" t="str">
        <f t="shared" si="1886"/>
        <v/>
      </c>
      <c r="N8071" s="13"/>
    </row>
    <row r="8072" spans="1:14" hidden="1">
      <c r="A8072" s="22">
        <v>35</v>
      </c>
      <c r="B8072" s="292"/>
      <c r="C8072" s="293">
        <v>1012</v>
      </c>
      <c r="D8072" s="294" t="s">
        <v>196</v>
      </c>
      <c r="E8072" s="295">
        <f t="shared" si="1892"/>
        <v>0</v>
      </c>
      <c r="F8072" s="158">
        <v>0</v>
      </c>
      <c r="G8072" s="159">
        <v>0</v>
      </c>
      <c r="H8072" s="1408">
        <v>0</v>
      </c>
      <c r="I8072" s="158">
        <v>0</v>
      </c>
      <c r="J8072" s="159">
        <v>0</v>
      </c>
      <c r="K8072" s="1408">
        <v>0</v>
      </c>
      <c r="L8072" s="295">
        <f t="shared" si="1893"/>
        <v>0</v>
      </c>
      <c r="M8072" s="12" t="str">
        <f t="shared" si="1886"/>
        <v/>
      </c>
      <c r="N8072" s="13"/>
    </row>
    <row r="8073" spans="1:14" hidden="1">
      <c r="A8073" s="23">
        <v>40</v>
      </c>
      <c r="B8073" s="292"/>
      <c r="C8073" s="293">
        <v>1013</v>
      </c>
      <c r="D8073" s="294" t="s">
        <v>197</v>
      </c>
      <c r="E8073" s="295">
        <f t="shared" si="1892"/>
        <v>0</v>
      </c>
      <c r="F8073" s="158">
        <v>0</v>
      </c>
      <c r="G8073" s="159">
        <v>0</v>
      </c>
      <c r="H8073" s="1408">
        <v>0</v>
      </c>
      <c r="I8073" s="158">
        <v>0</v>
      </c>
      <c r="J8073" s="159">
        <v>0</v>
      </c>
      <c r="K8073" s="1408">
        <v>0</v>
      </c>
      <c r="L8073" s="295">
        <f t="shared" si="1893"/>
        <v>0</v>
      </c>
      <c r="M8073" s="12" t="str">
        <f t="shared" si="1886"/>
        <v/>
      </c>
      <c r="N8073" s="13"/>
    </row>
    <row r="8074" spans="1:14" hidden="1">
      <c r="A8074" s="23">
        <v>45</v>
      </c>
      <c r="B8074" s="292"/>
      <c r="C8074" s="293">
        <v>1014</v>
      </c>
      <c r="D8074" s="294" t="s">
        <v>198</v>
      </c>
      <c r="E8074" s="295">
        <f t="shared" si="1892"/>
        <v>0</v>
      </c>
      <c r="F8074" s="158">
        <v>0</v>
      </c>
      <c r="G8074" s="159">
        <v>0</v>
      </c>
      <c r="H8074" s="1408">
        <v>0</v>
      </c>
      <c r="I8074" s="158">
        <v>0</v>
      </c>
      <c r="J8074" s="159">
        <v>0</v>
      </c>
      <c r="K8074" s="1408">
        <v>0</v>
      </c>
      <c r="L8074" s="295">
        <f t="shared" si="1893"/>
        <v>0</v>
      </c>
      <c r="M8074" s="12" t="str">
        <f t="shared" si="1886"/>
        <v/>
      </c>
      <c r="N8074" s="13"/>
    </row>
    <row r="8075" spans="1:14" hidden="1">
      <c r="A8075" s="23">
        <v>50</v>
      </c>
      <c r="B8075" s="292"/>
      <c r="C8075" s="293">
        <v>1015</v>
      </c>
      <c r="D8075" s="294" t="s">
        <v>199</v>
      </c>
      <c r="E8075" s="295">
        <f t="shared" si="1892"/>
        <v>0</v>
      </c>
      <c r="F8075" s="158">
        <v>0</v>
      </c>
      <c r="G8075" s="159">
        <v>0</v>
      </c>
      <c r="H8075" s="1408">
        <v>0</v>
      </c>
      <c r="I8075" s="158">
        <v>0</v>
      </c>
      <c r="J8075" s="159">
        <v>0</v>
      </c>
      <c r="K8075" s="1408">
        <v>0</v>
      </c>
      <c r="L8075" s="295">
        <f t="shared" si="1893"/>
        <v>0</v>
      </c>
      <c r="M8075" s="12" t="str">
        <f t="shared" si="1886"/>
        <v/>
      </c>
      <c r="N8075" s="13"/>
    </row>
    <row r="8076" spans="1:14" hidden="1">
      <c r="A8076" s="23">
        <v>55</v>
      </c>
      <c r="B8076" s="292"/>
      <c r="C8076" s="312">
        <v>1016</v>
      </c>
      <c r="D8076" s="313" t="s">
        <v>200</v>
      </c>
      <c r="E8076" s="314">
        <f t="shared" si="1892"/>
        <v>0</v>
      </c>
      <c r="F8076" s="164">
        <v>0</v>
      </c>
      <c r="G8076" s="165">
        <v>0</v>
      </c>
      <c r="H8076" s="1407">
        <v>0</v>
      </c>
      <c r="I8076" s="164">
        <v>0</v>
      </c>
      <c r="J8076" s="165">
        <v>0</v>
      </c>
      <c r="K8076" s="1407">
        <v>0</v>
      </c>
      <c r="L8076" s="314">
        <f t="shared" si="1893"/>
        <v>0</v>
      </c>
      <c r="M8076" s="12" t="str">
        <f t="shared" si="1886"/>
        <v/>
      </c>
      <c r="N8076" s="13"/>
    </row>
    <row r="8077" spans="1:14" hidden="1">
      <c r="A8077" s="23">
        <v>60</v>
      </c>
      <c r="B8077" s="278"/>
      <c r="C8077" s="318">
        <v>1020</v>
      </c>
      <c r="D8077" s="319" t="s">
        <v>201</v>
      </c>
      <c r="E8077" s="320">
        <f t="shared" si="1892"/>
        <v>0</v>
      </c>
      <c r="F8077" s="450">
        <v>0</v>
      </c>
      <c r="G8077" s="451">
        <v>0</v>
      </c>
      <c r="H8077" s="1416">
        <v>0</v>
      </c>
      <c r="I8077" s="450">
        <v>0</v>
      </c>
      <c r="J8077" s="451">
        <v>0</v>
      </c>
      <c r="K8077" s="1416">
        <v>0</v>
      </c>
      <c r="L8077" s="320">
        <f t="shared" si="1893"/>
        <v>0</v>
      </c>
      <c r="M8077" s="12" t="str">
        <f t="shared" si="1886"/>
        <v/>
      </c>
      <c r="N8077" s="13"/>
    </row>
    <row r="8078" spans="1:14" hidden="1">
      <c r="A8078" s="22">
        <v>65</v>
      </c>
      <c r="B8078" s="292"/>
      <c r="C8078" s="324">
        <v>1030</v>
      </c>
      <c r="D8078" s="325" t="s">
        <v>202</v>
      </c>
      <c r="E8078" s="326">
        <f t="shared" si="1892"/>
        <v>0</v>
      </c>
      <c r="F8078" s="445">
        <v>0</v>
      </c>
      <c r="G8078" s="446">
        <v>0</v>
      </c>
      <c r="H8078" s="1413">
        <v>0</v>
      </c>
      <c r="I8078" s="445">
        <v>0</v>
      </c>
      <c r="J8078" s="446">
        <v>0</v>
      </c>
      <c r="K8078" s="1413">
        <v>0</v>
      </c>
      <c r="L8078" s="326">
        <f t="shared" si="1893"/>
        <v>0</v>
      </c>
      <c r="M8078" s="12" t="str">
        <f t="shared" si="1886"/>
        <v/>
      </c>
      <c r="N8078" s="13"/>
    </row>
    <row r="8079" spans="1:14" hidden="1">
      <c r="A8079" s="23">
        <v>70</v>
      </c>
      <c r="B8079" s="292"/>
      <c r="C8079" s="318">
        <v>1051</v>
      </c>
      <c r="D8079" s="331" t="s">
        <v>203</v>
      </c>
      <c r="E8079" s="320">
        <f t="shared" si="1892"/>
        <v>0</v>
      </c>
      <c r="F8079" s="450">
        <v>0</v>
      </c>
      <c r="G8079" s="451">
        <v>0</v>
      </c>
      <c r="H8079" s="1416">
        <v>0</v>
      </c>
      <c r="I8079" s="450">
        <v>0</v>
      </c>
      <c r="J8079" s="451">
        <v>0</v>
      </c>
      <c r="K8079" s="1416">
        <v>0</v>
      </c>
      <c r="L8079" s="320">
        <f t="shared" si="1893"/>
        <v>0</v>
      </c>
      <c r="M8079" s="12" t="str">
        <f t="shared" si="1886"/>
        <v/>
      </c>
      <c r="N8079" s="13"/>
    </row>
    <row r="8080" spans="1:14" hidden="1">
      <c r="A8080" s="23">
        <v>75</v>
      </c>
      <c r="B8080" s="292"/>
      <c r="C8080" s="293">
        <v>1052</v>
      </c>
      <c r="D8080" s="294" t="s">
        <v>204</v>
      </c>
      <c r="E8080" s="295">
        <f t="shared" si="1892"/>
        <v>0</v>
      </c>
      <c r="F8080" s="158">
        <v>0</v>
      </c>
      <c r="G8080" s="159"/>
      <c r="H8080" s="1408"/>
      <c r="I8080" s="158">
        <v>0</v>
      </c>
      <c r="J8080" s="159"/>
      <c r="K8080" s="1408"/>
      <c r="L8080" s="295">
        <f t="shared" si="1893"/>
        <v>0</v>
      </c>
      <c r="M8080" s="12" t="str">
        <f t="shared" si="1886"/>
        <v/>
      </c>
      <c r="N8080" s="13"/>
    </row>
    <row r="8081" spans="1:14" hidden="1">
      <c r="A8081" s="23">
        <v>80</v>
      </c>
      <c r="B8081" s="292"/>
      <c r="C8081" s="324">
        <v>1053</v>
      </c>
      <c r="D8081" s="325" t="s">
        <v>858</v>
      </c>
      <c r="E8081" s="326">
        <f t="shared" si="1892"/>
        <v>0</v>
      </c>
      <c r="F8081" s="445"/>
      <c r="G8081" s="446"/>
      <c r="H8081" s="1413"/>
      <c r="I8081" s="445"/>
      <c r="J8081" s="446"/>
      <c r="K8081" s="1413"/>
      <c r="L8081" s="326">
        <f t="shared" si="1893"/>
        <v>0</v>
      </c>
      <c r="M8081" s="12" t="str">
        <f t="shared" si="1886"/>
        <v/>
      </c>
      <c r="N8081" s="13"/>
    </row>
    <row r="8082" spans="1:14" hidden="1">
      <c r="A8082" s="23">
        <v>80</v>
      </c>
      <c r="B8082" s="292"/>
      <c r="C8082" s="318">
        <v>1062</v>
      </c>
      <c r="D8082" s="319" t="s">
        <v>205</v>
      </c>
      <c r="E8082" s="320">
        <f t="shared" si="1892"/>
        <v>0</v>
      </c>
      <c r="F8082" s="450">
        <v>0</v>
      </c>
      <c r="G8082" s="451">
        <v>0</v>
      </c>
      <c r="H8082" s="1416">
        <v>0</v>
      </c>
      <c r="I8082" s="450">
        <v>0</v>
      </c>
      <c r="J8082" s="451">
        <v>0</v>
      </c>
      <c r="K8082" s="1416">
        <v>0</v>
      </c>
      <c r="L8082" s="320">
        <f t="shared" si="1893"/>
        <v>0</v>
      </c>
      <c r="M8082" s="12" t="str">
        <f t="shared" si="1886"/>
        <v/>
      </c>
      <c r="N8082" s="13"/>
    </row>
    <row r="8083" spans="1:14" hidden="1">
      <c r="A8083" s="23">
        <v>85</v>
      </c>
      <c r="B8083" s="292"/>
      <c r="C8083" s="324">
        <v>1063</v>
      </c>
      <c r="D8083" s="332" t="s">
        <v>786</v>
      </c>
      <c r="E8083" s="326">
        <f t="shared" si="1892"/>
        <v>0</v>
      </c>
      <c r="F8083" s="445">
        <v>0</v>
      </c>
      <c r="G8083" s="446">
        <v>0</v>
      </c>
      <c r="H8083" s="1413">
        <v>0</v>
      </c>
      <c r="I8083" s="445">
        <v>0</v>
      </c>
      <c r="J8083" s="446">
        <v>0</v>
      </c>
      <c r="K8083" s="1413">
        <v>0</v>
      </c>
      <c r="L8083" s="326">
        <f t="shared" si="1893"/>
        <v>0</v>
      </c>
      <c r="M8083" s="12" t="str">
        <f t="shared" si="1886"/>
        <v/>
      </c>
      <c r="N8083" s="13"/>
    </row>
    <row r="8084" spans="1:14" hidden="1">
      <c r="A8084" s="23">
        <v>90</v>
      </c>
      <c r="B8084" s="292"/>
      <c r="C8084" s="333">
        <v>1069</v>
      </c>
      <c r="D8084" s="334" t="s">
        <v>206</v>
      </c>
      <c r="E8084" s="335">
        <f t="shared" si="1892"/>
        <v>0</v>
      </c>
      <c r="F8084" s="589">
        <v>0</v>
      </c>
      <c r="G8084" s="590">
        <v>0</v>
      </c>
      <c r="H8084" s="1415">
        <v>0</v>
      </c>
      <c r="I8084" s="589">
        <v>0</v>
      </c>
      <c r="J8084" s="590">
        <v>0</v>
      </c>
      <c r="K8084" s="1415">
        <v>0</v>
      </c>
      <c r="L8084" s="335">
        <f t="shared" si="1893"/>
        <v>0</v>
      </c>
      <c r="M8084" s="12" t="str">
        <f t="shared" si="1886"/>
        <v/>
      </c>
      <c r="N8084" s="13"/>
    </row>
    <row r="8085" spans="1:14" hidden="1">
      <c r="A8085" s="23">
        <v>90</v>
      </c>
      <c r="B8085" s="278"/>
      <c r="C8085" s="318">
        <v>1091</v>
      </c>
      <c r="D8085" s="331" t="s">
        <v>894</v>
      </c>
      <c r="E8085" s="320">
        <f t="shared" si="1892"/>
        <v>0</v>
      </c>
      <c r="F8085" s="450">
        <v>0</v>
      </c>
      <c r="G8085" s="451">
        <v>0</v>
      </c>
      <c r="H8085" s="1416">
        <v>0</v>
      </c>
      <c r="I8085" s="450">
        <v>0</v>
      </c>
      <c r="J8085" s="451">
        <v>0</v>
      </c>
      <c r="K8085" s="1416">
        <v>0</v>
      </c>
      <c r="L8085" s="320">
        <f t="shared" si="1893"/>
        <v>0</v>
      </c>
      <c r="M8085" s="12" t="str">
        <f t="shared" si="1886"/>
        <v/>
      </c>
      <c r="N8085" s="13"/>
    </row>
    <row r="8086" spans="1:14" hidden="1">
      <c r="A8086" s="22">
        <v>115</v>
      </c>
      <c r="B8086" s="292"/>
      <c r="C8086" s="293">
        <v>1092</v>
      </c>
      <c r="D8086" s="294" t="s">
        <v>298</v>
      </c>
      <c r="E8086" s="295">
        <f t="shared" si="1892"/>
        <v>0</v>
      </c>
      <c r="F8086" s="158">
        <v>0</v>
      </c>
      <c r="G8086" s="159">
        <v>0</v>
      </c>
      <c r="H8086" s="1408">
        <v>0</v>
      </c>
      <c r="I8086" s="158">
        <v>0</v>
      </c>
      <c r="J8086" s="159">
        <v>0</v>
      </c>
      <c r="K8086" s="1408">
        <v>0</v>
      </c>
      <c r="L8086" s="295">
        <f t="shared" si="1893"/>
        <v>0</v>
      </c>
      <c r="M8086" s="12" t="str">
        <f t="shared" si="1886"/>
        <v/>
      </c>
      <c r="N8086" s="13"/>
    </row>
    <row r="8087" spans="1:14" hidden="1">
      <c r="A8087" s="22">
        <v>125</v>
      </c>
      <c r="B8087" s="292"/>
      <c r="C8087" s="285">
        <v>1098</v>
      </c>
      <c r="D8087" s="339" t="s">
        <v>207</v>
      </c>
      <c r="E8087" s="287">
        <f t="shared" si="1892"/>
        <v>0</v>
      </c>
      <c r="F8087" s="173">
        <v>0</v>
      </c>
      <c r="G8087" s="174">
        <v>0</v>
      </c>
      <c r="H8087" s="1409">
        <v>0</v>
      </c>
      <c r="I8087" s="173">
        <v>0</v>
      </c>
      <c r="J8087" s="174">
        <v>0</v>
      </c>
      <c r="K8087" s="1409">
        <v>0</v>
      </c>
      <c r="L8087" s="287">
        <f t="shared" si="1893"/>
        <v>0</v>
      </c>
      <c r="M8087" s="12" t="str">
        <f t="shared" si="1886"/>
        <v/>
      </c>
      <c r="N8087" s="13"/>
    </row>
    <row r="8088" spans="1:14" hidden="1">
      <c r="A8088" s="23">
        <v>130</v>
      </c>
      <c r="B8088" s="272">
        <v>1900</v>
      </c>
      <c r="C8088" s="1845" t="s">
        <v>265</v>
      </c>
      <c r="D8088" s="1846"/>
      <c r="E8088" s="310">
        <f t="shared" ref="E8088:L8088" si="1894">SUM(E8089:E8091)</f>
        <v>0</v>
      </c>
      <c r="F8088" s="274">
        <f t="shared" si="1894"/>
        <v>0</v>
      </c>
      <c r="G8088" s="275">
        <f t="shared" si="1894"/>
        <v>0</v>
      </c>
      <c r="H8088" s="276">
        <f>SUM(H8089:H8091)</f>
        <v>0</v>
      </c>
      <c r="I8088" s="274">
        <f t="shared" si="1894"/>
        <v>0</v>
      </c>
      <c r="J8088" s="275">
        <f t="shared" si="1894"/>
        <v>0</v>
      </c>
      <c r="K8088" s="276">
        <f t="shared" si="1894"/>
        <v>0</v>
      </c>
      <c r="L8088" s="310">
        <f t="shared" si="1894"/>
        <v>0</v>
      </c>
      <c r="M8088" s="12" t="str">
        <f t="shared" si="1886"/>
        <v/>
      </c>
      <c r="N8088" s="13"/>
    </row>
    <row r="8089" spans="1:14" hidden="1">
      <c r="A8089" s="23">
        <v>135</v>
      </c>
      <c r="B8089" s="292"/>
      <c r="C8089" s="279">
        <v>1901</v>
      </c>
      <c r="D8089" s="340" t="s">
        <v>895</v>
      </c>
      <c r="E8089" s="281">
        <f>F8089+G8089+H8089</f>
        <v>0</v>
      </c>
      <c r="F8089" s="152">
        <v>0</v>
      </c>
      <c r="G8089" s="153">
        <v>0</v>
      </c>
      <c r="H8089" s="1406">
        <v>0</v>
      </c>
      <c r="I8089" s="152">
        <v>0</v>
      </c>
      <c r="J8089" s="153">
        <v>0</v>
      </c>
      <c r="K8089" s="1406">
        <v>0</v>
      </c>
      <c r="L8089" s="281">
        <f>I8089+J8089+K8089</f>
        <v>0</v>
      </c>
      <c r="M8089" s="12" t="str">
        <f t="shared" si="1886"/>
        <v/>
      </c>
      <c r="N8089" s="13"/>
    </row>
    <row r="8090" spans="1:14" hidden="1">
      <c r="A8090" s="23">
        <v>140</v>
      </c>
      <c r="B8090" s="341"/>
      <c r="C8090" s="293">
        <v>1981</v>
      </c>
      <c r="D8090" s="342" t="s">
        <v>896</v>
      </c>
      <c r="E8090" s="295">
        <f>F8090+G8090+H8090</f>
        <v>0</v>
      </c>
      <c r="F8090" s="158">
        <v>0</v>
      </c>
      <c r="G8090" s="159">
        <v>0</v>
      </c>
      <c r="H8090" s="1408">
        <v>0</v>
      </c>
      <c r="I8090" s="158">
        <v>0</v>
      </c>
      <c r="J8090" s="159">
        <v>0</v>
      </c>
      <c r="K8090" s="1408">
        <v>0</v>
      </c>
      <c r="L8090" s="295">
        <f>I8090+J8090+K8090</f>
        <v>0</v>
      </c>
      <c r="M8090" s="12" t="str">
        <f t="shared" si="1886"/>
        <v/>
      </c>
      <c r="N8090" s="13"/>
    </row>
    <row r="8091" spans="1:14" hidden="1">
      <c r="A8091" s="23">
        <v>145</v>
      </c>
      <c r="B8091" s="292"/>
      <c r="C8091" s="285">
        <v>1991</v>
      </c>
      <c r="D8091" s="343" t="s">
        <v>897</v>
      </c>
      <c r="E8091" s="287">
        <f>F8091+G8091+H8091</f>
        <v>0</v>
      </c>
      <c r="F8091" s="173"/>
      <c r="G8091" s="174">
        <v>0</v>
      </c>
      <c r="H8091" s="1409">
        <v>0</v>
      </c>
      <c r="I8091" s="173"/>
      <c r="J8091" s="174">
        <v>0</v>
      </c>
      <c r="K8091" s="1409">
        <v>0</v>
      </c>
      <c r="L8091" s="287">
        <f>I8091+J8091+K8091</f>
        <v>0</v>
      </c>
      <c r="M8091" s="12" t="str">
        <f t="shared" si="1886"/>
        <v/>
      </c>
      <c r="N8091" s="13"/>
    </row>
    <row r="8092" spans="1:14" hidden="1">
      <c r="A8092" s="23">
        <v>150</v>
      </c>
      <c r="B8092" s="272">
        <v>2100</v>
      </c>
      <c r="C8092" s="1845" t="s">
        <v>707</v>
      </c>
      <c r="D8092" s="1846"/>
      <c r="E8092" s="310">
        <f t="shared" ref="E8092:L8092" si="1895">SUM(E8093:E8097)</f>
        <v>0</v>
      </c>
      <c r="F8092" s="274">
        <f t="shared" si="1895"/>
        <v>0</v>
      </c>
      <c r="G8092" s="275">
        <f t="shared" si="1895"/>
        <v>0</v>
      </c>
      <c r="H8092" s="276">
        <f>SUM(H8093:H8097)</f>
        <v>0</v>
      </c>
      <c r="I8092" s="274">
        <f t="shared" si="1895"/>
        <v>0</v>
      </c>
      <c r="J8092" s="275">
        <f t="shared" si="1895"/>
        <v>0</v>
      </c>
      <c r="K8092" s="276">
        <f t="shared" si="1895"/>
        <v>0</v>
      </c>
      <c r="L8092" s="310">
        <f t="shared" si="1895"/>
        <v>0</v>
      </c>
      <c r="M8092" s="12" t="str">
        <f t="shared" si="1886"/>
        <v/>
      </c>
      <c r="N8092" s="13"/>
    </row>
    <row r="8093" spans="1:14" hidden="1">
      <c r="A8093" s="23">
        <v>155</v>
      </c>
      <c r="B8093" s="292"/>
      <c r="C8093" s="279">
        <v>2110</v>
      </c>
      <c r="D8093" s="344" t="s">
        <v>208</v>
      </c>
      <c r="E8093" s="281">
        <f>F8093+G8093+H8093</f>
        <v>0</v>
      </c>
      <c r="F8093" s="152">
        <v>0</v>
      </c>
      <c r="G8093" s="153">
        <v>0</v>
      </c>
      <c r="H8093" s="1406">
        <v>0</v>
      </c>
      <c r="I8093" s="152">
        <v>0</v>
      </c>
      <c r="J8093" s="153">
        <v>0</v>
      </c>
      <c r="K8093" s="1406">
        <v>0</v>
      </c>
      <c r="L8093" s="281">
        <f>I8093+J8093+K8093</f>
        <v>0</v>
      </c>
      <c r="M8093" s="12" t="str">
        <f t="shared" si="1886"/>
        <v/>
      </c>
      <c r="N8093" s="13"/>
    </row>
    <row r="8094" spans="1:14" hidden="1">
      <c r="A8094" s="23">
        <v>160</v>
      </c>
      <c r="B8094" s="341"/>
      <c r="C8094" s="293">
        <v>2120</v>
      </c>
      <c r="D8094" s="300" t="s">
        <v>209</v>
      </c>
      <c r="E8094" s="295">
        <f>F8094+G8094+H8094</f>
        <v>0</v>
      </c>
      <c r="F8094" s="158">
        <v>0</v>
      </c>
      <c r="G8094" s="159">
        <v>0</v>
      </c>
      <c r="H8094" s="1408">
        <v>0</v>
      </c>
      <c r="I8094" s="158">
        <v>0</v>
      </c>
      <c r="J8094" s="159">
        <v>0</v>
      </c>
      <c r="K8094" s="1408">
        <v>0</v>
      </c>
      <c r="L8094" s="295">
        <f>I8094+J8094+K8094</f>
        <v>0</v>
      </c>
      <c r="M8094" s="12" t="str">
        <f t="shared" si="1886"/>
        <v/>
      </c>
      <c r="N8094" s="13"/>
    </row>
    <row r="8095" spans="1:14" hidden="1">
      <c r="A8095" s="23">
        <v>165</v>
      </c>
      <c r="B8095" s="341"/>
      <c r="C8095" s="293">
        <v>2125</v>
      </c>
      <c r="D8095" s="300" t="s">
        <v>210</v>
      </c>
      <c r="E8095" s="295">
        <f>F8095+G8095+H8095</f>
        <v>0</v>
      </c>
      <c r="F8095" s="484">
        <v>0</v>
      </c>
      <c r="G8095" s="485">
        <v>0</v>
      </c>
      <c r="H8095" s="160">
        <v>0</v>
      </c>
      <c r="I8095" s="484">
        <v>0</v>
      </c>
      <c r="J8095" s="485">
        <v>0</v>
      </c>
      <c r="K8095" s="160">
        <v>0</v>
      </c>
      <c r="L8095" s="295">
        <f>I8095+J8095+K8095</f>
        <v>0</v>
      </c>
      <c r="M8095" s="12" t="str">
        <f t="shared" si="1886"/>
        <v/>
      </c>
      <c r="N8095" s="13"/>
    </row>
    <row r="8096" spans="1:14" hidden="1">
      <c r="A8096" s="23">
        <v>175</v>
      </c>
      <c r="B8096" s="291"/>
      <c r="C8096" s="293">
        <v>2140</v>
      </c>
      <c r="D8096" s="300" t="s">
        <v>211</v>
      </c>
      <c r="E8096" s="295">
        <f>F8096+G8096+H8096</f>
        <v>0</v>
      </c>
      <c r="F8096" s="484">
        <v>0</v>
      </c>
      <c r="G8096" s="485">
        <v>0</v>
      </c>
      <c r="H8096" s="160">
        <v>0</v>
      </c>
      <c r="I8096" s="484">
        <v>0</v>
      </c>
      <c r="J8096" s="485">
        <v>0</v>
      </c>
      <c r="K8096" s="160">
        <v>0</v>
      </c>
      <c r="L8096" s="295">
        <f>I8096+J8096+K8096</f>
        <v>0</v>
      </c>
      <c r="M8096" s="12" t="str">
        <f t="shared" si="1886"/>
        <v/>
      </c>
      <c r="N8096" s="13"/>
    </row>
    <row r="8097" spans="1:14" hidden="1">
      <c r="A8097" s="23">
        <v>180</v>
      </c>
      <c r="B8097" s="292"/>
      <c r="C8097" s="285">
        <v>2190</v>
      </c>
      <c r="D8097" s="345" t="s">
        <v>212</v>
      </c>
      <c r="E8097" s="287">
        <f>F8097+G8097+H8097</f>
        <v>0</v>
      </c>
      <c r="F8097" s="173">
        <v>0</v>
      </c>
      <c r="G8097" s="174">
        <v>0</v>
      </c>
      <c r="H8097" s="1409">
        <v>0</v>
      </c>
      <c r="I8097" s="173">
        <v>0</v>
      </c>
      <c r="J8097" s="174">
        <v>0</v>
      </c>
      <c r="K8097" s="1409">
        <v>0</v>
      </c>
      <c r="L8097" s="287">
        <f>I8097+J8097+K8097</f>
        <v>0</v>
      </c>
      <c r="M8097" s="12" t="str">
        <f t="shared" si="1886"/>
        <v/>
      </c>
      <c r="N8097" s="13"/>
    </row>
    <row r="8098" spans="1:14" hidden="1">
      <c r="A8098" s="23">
        <v>185</v>
      </c>
      <c r="B8098" s="272">
        <v>2200</v>
      </c>
      <c r="C8098" s="1845" t="s">
        <v>213</v>
      </c>
      <c r="D8098" s="1846"/>
      <c r="E8098" s="310">
        <f t="shared" ref="E8098:L8098" si="1896">SUM(E8099:E8100)</f>
        <v>0</v>
      </c>
      <c r="F8098" s="274">
        <f t="shared" si="1896"/>
        <v>0</v>
      </c>
      <c r="G8098" s="275">
        <f t="shared" si="1896"/>
        <v>0</v>
      </c>
      <c r="H8098" s="276">
        <f>SUM(H8099:H8100)</f>
        <v>0</v>
      </c>
      <c r="I8098" s="274">
        <f t="shared" si="1896"/>
        <v>0</v>
      </c>
      <c r="J8098" s="275">
        <f t="shared" si="1896"/>
        <v>0</v>
      </c>
      <c r="K8098" s="276">
        <f t="shared" si="1896"/>
        <v>0</v>
      </c>
      <c r="L8098" s="310">
        <f t="shared" si="1896"/>
        <v>0</v>
      </c>
      <c r="M8098" s="12" t="str">
        <f t="shared" si="1886"/>
        <v/>
      </c>
      <c r="N8098" s="13"/>
    </row>
    <row r="8099" spans="1:14" hidden="1">
      <c r="A8099" s="23">
        <v>190</v>
      </c>
      <c r="B8099" s="292"/>
      <c r="C8099" s="279">
        <v>2221</v>
      </c>
      <c r="D8099" s="280" t="s">
        <v>299</v>
      </c>
      <c r="E8099" s="281">
        <f>F8099+G8099+H8099</f>
        <v>0</v>
      </c>
      <c r="F8099" s="152">
        <v>0</v>
      </c>
      <c r="G8099" s="153">
        <v>0</v>
      </c>
      <c r="H8099" s="1406">
        <v>0</v>
      </c>
      <c r="I8099" s="152">
        <v>0</v>
      </c>
      <c r="J8099" s="153">
        <v>0</v>
      </c>
      <c r="K8099" s="1406">
        <v>0</v>
      </c>
      <c r="L8099" s="281">
        <f>I8099+J8099+K8099</f>
        <v>0</v>
      </c>
      <c r="M8099" s="12" t="str">
        <f t="shared" si="1886"/>
        <v/>
      </c>
      <c r="N8099" s="13"/>
    </row>
    <row r="8100" spans="1:14" hidden="1">
      <c r="A8100" s="23">
        <v>200</v>
      </c>
      <c r="B8100" s="292"/>
      <c r="C8100" s="285">
        <v>2224</v>
      </c>
      <c r="D8100" s="286" t="s">
        <v>214</v>
      </c>
      <c r="E8100" s="287">
        <f>F8100+G8100+H8100</f>
        <v>0</v>
      </c>
      <c r="F8100" s="173">
        <v>0</v>
      </c>
      <c r="G8100" s="174">
        <v>0</v>
      </c>
      <c r="H8100" s="1409">
        <v>0</v>
      </c>
      <c r="I8100" s="173">
        <v>0</v>
      </c>
      <c r="J8100" s="174">
        <v>0</v>
      </c>
      <c r="K8100" s="1409">
        <v>0</v>
      </c>
      <c r="L8100" s="287">
        <f>I8100+J8100+K8100</f>
        <v>0</v>
      </c>
      <c r="M8100" s="12" t="str">
        <f t="shared" si="1886"/>
        <v/>
      </c>
      <c r="N8100" s="13"/>
    </row>
    <row r="8101" spans="1:14" hidden="1">
      <c r="A8101" s="23">
        <v>200</v>
      </c>
      <c r="B8101" s="272">
        <v>2500</v>
      </c>
      <c r="C8101" s="1845" t="s">
        <v>215</v>
      </c>
      <c r="D8101" s="1846"/>
      <c r="E8101" s="310">
        <f>F8101+G8101+H8101</f>
        <v>0</v>
      </c>
      <c r="F8101" s="1410"/>
      <c r="G8101" s="1411"/>
      <c r="H8101" s="1412"/>
      <c r="I8101" s="1410"/>
      <c r="J8101" s="1411"/>
      <c r="K8101" s="1412"/>
      <c r="L8101" s="310">
        <f>I8101+J8101+K8101</f>
        <v>0</v>
      </c>
      <c r="M8101" s="12" t="str">
        <f t="shared" si="1886"/>
        <v/>
      </c>
      <c r="N8101" s="13"/>
    </row>
    <row r="8102" spans="1:14" hidden="1">
      <c r="A8102" s="23">
        <v>205</v>
      </c>
      <c r="B8102" s="272">
        <v>2600</v>
      </c>
      <c r="C8102" s="1849" t="s">
        <v>216</v>
      </c>
      <c r="D8102" s="1850"/>
      <c r="E8102" s="310">
        <f>F8102+G8102+H8102</f>
        <v>0</v>
      </c>
      <c r="F8102" s="1410"/>
      <c r="G8102" s="1411"/>
      <c r="H8102" s="1412"/>
      <c r="I8102" s="1410"/>
      <c r="J8102" s="1411"/>
      <c r="K8102" s="1412"/>
      <c r="L8102" s="310">
        <f>I8102+J8102+K8102</f>
        <v>0</v>
      </c>
      <c r="M8102" s="12" t="str">
        <f t="shared" si="1886"/>
        <v/>
      </c>
      <c r="N8102" s="13"/>
    </row>
    <row r="8103" spans="1:14" hidden="1">
      <c r="A8103" s="23">
        <v>210</v>
      </c>
      <c r="B8103" s="272">
        <v>2700</v>
      </c>
      <c r="C8103" s="1849" t="s">
        <v>217</v>
      </c>
      <c r="D8103" s="1850"/>
      <c r="E8103" s="310">
        <f>F8103+G8103+H8103</f>
        <v>0</v>
      </c>
      <c r="F8103" s="1410"/>
      <c r="G8103" s="1411"/>
      <c r="H8103" s="1412"/>
      <c r="I8103" s="1410"/>
      <c r="J8103" s="1411"/>
      <c r="K8103" s="1412"/>
      <c r="L8103" s="310">
        <f>I8103+J8103+K8103</f>
        <v>0</v>
      </c>
      <c r="M8103" s="12" t="str">
        <f t="shared" si="1886"/>
        <v/>
      </c>
      <c r="N8103" s="13"/>
    </row>
    <row r="8104" spans="1:14" ht="36" hidden="1" customHeight="1">
      <c r="A8104" s="23">
        <v>215</v>
      </c>
      <c r="B8104" s="272">
        <v>2800</v>
      </c>
      <c r="C8104" s="1849" t="s">
        <v>1643</v>
      </c>
      <c r="D8104" s="1850"/>
      <c r="E8104" s="310">
        <f t="shared" ref="E8104:L8104" si="1897">SUM(E8105:E8107)</f>
        <v>0</v>
      </c>
      <c r="F8104" s="274">
        <f t="shared" si="1897"/>
        <v>0</v>
      </c>
      <c r="G8104" s="275">
        <f t="shared" si="1897"/>
        <v>0</v>
      </c>
      <c r="H8104" s="276">
        <f>SUM(H8105:H8107)</f>
        <v>0</v>
      </c>
      <c r="I8104" s="274">
        <f t="shared" si="1897"/>
        <v>0</v>
      </c>
      <c r="J8104" s="275">
        <f t="shared" si="1897"/>
        <v>0</v>
      </c>
      <c r="K8104" s="276">
        <f t="shared" si="1897"/>
        <v>0</v>
      </c>
      <c r="L8104" s="310">
        <f t="shared" si="1897"/>
        <v>0</v>
      </c>
      <c r="M8104" s="12" t="str">
        <f t="shared" si="1886"/>
        <v/>
      </c>
      <c r="N8104" s="13"/>
    </row>
    <row r="8105" spans="1:14" hidden="1">
      <c r="A8105" s="22">
        <v>220</v>
      </c>
      <c r="B8105" s="292"/>
      <c r="C8105" s="279">
        <v>2810</v>
      </c>
      <c r="D8105" s="340" t="s">
        <v>2078</v>
      </c>
      <c r="E8105" s="281">
        <f>F8105+G8105+H8105</f>
        <v>0</v>
      </c>
      <c r="F8105" s="152"/>
      <c r="G8105" s="153"/>
      <c r="H8105" s="1406"/>
      <c r="I8105" s="152"/>
      <c r="J8105" s="153"/>
      <c r="K8105" s="1406"/>
      <c r="L8105" s="281">
        <f>I8105+J8105+K8105</f>
        <v>0</v>
      </c>
      <c r="M8105" s="12" t="str">
        <f t="shared" si="1886"/>
        <v/>
      </c>
      <c r="N8105" s="13"/>
    </row>
    <row r="8106" spans="1:14" hidden="1">
      <c r="A8106" s="23">
        <v>225</v>
      </c>
      <c r="B8106" s="341"/>
      <c r="C8106" s="293">
        <v>2820</v>
      </c>
      <c r="D8106" s="342" t="s">
        <v>2079</v>
      </c>
      <c r="E8106" s="295">
        <f>F8106+G8106+H8106</f>
        <v>0</v>
      </c>
      <c r="F8106" s="158"/>
      <c r="G8106" s="159"/>
      <c r="H8106" s="1408"/>
      <c r="I8106" s="158"/>
      <c r="J8106" s="159"/>
      <c r="K8106" s="1408"/>
      <c r="L8106" s="295">
        <f>I8106+J8106+K8106</f>
        <v>0</v>
      </c>
      <c r="M8106" s="12" t="str">
        <f t="shared" si="1886"/>
        <v/>
      </c>
      <c r="N8106" s="13"/>
    </row>
    <row r="8107" spans="1:14" ht="31.5" hidden="1">
      <c r="A8107" s="23">
        <v>230</v>
      </c>
      <c r="B8107" s="292"/>
      <c r="C8107" s="285">
        <v>2890</v>
      </c>
      <c r="D8107" s="343" t="s">
        <v>2080</v>
      </c>
      <c r="E8107" s="287">
        <f>F8107+G8107+H8107</f>
        <v>0</v>
      </c>
      <c r="F8107" s="173"/>
      <c r="G8107" s="174"/>
      <c r="H8107" s="1409"/>
      <c r="I8107" s="173"/>
      <c r="J8107" s="174"/>
      <c r="K8107" s="1409"/>
      <c r="L8107" s="287">
        <f>I8107+J8107+K8107</f>
        <v>0</v>
      </c>
      <c r="M8107" s="12" t="str">
        <f t="shared" si="1886"/>
        <v/>
      </c>
      <c r="N8107" s="13"/>
    </row>
    <row r="8108" spans="1:14" hidden="1">
      <c r="A8108" s="23">
        <v>245</v>
      </c>
      <c r="B8108" s="272">
        <v>2900</v>
      </c>
      <c r="C8108" s="1845" t="s">
        <v>218</v>
      </c>
      <c r="D8108" s="1846"/>
      <c r="E8108" s="310">
        <f>SUM(E8109:E8116)</f>
        <v>0</v>
      </c>
      <c r="F8108" s="274">
        <f>SUM(F8109:F8116)</f>
        <v>0</v>
      </c>
      <c r="G8108" s="274">
        <f t="shared" ref="G8108:L8108" si="1898">SUM(G8109:G8116)</f>
        <v>0</v>
      </c>
      <c r="H8108" s="274">
        <f t="shared" si="1898"/>
        <v>0</v>
      </c>
      <c r="I8108" s="274">
        <f t="shared" si="1898"/>
        <v>0</v>
      </c>
      <c r="J8108" s="274">
        <f t="shared" si="1898"/>
        <v>0</v>
      </c>
      <c r="K8108" s="274">
        <f t="shared" si="1898"/>
        <v>0</v>
      </c>
      <c r="L8108" s="274">
        <f t="shared" si="1898"/>
        <v>0</v>
      </c>
      <c r="M8108" s="12" t="str">
        <f t="shared" si="1886"/>
        <v/>
      </c>
      <c r="N8108" s="13"/>
    </row>
    <row r="8109" spans="1:14" hidden="1">
      <c r="A8109" s="22">
        <v>220</v>
      </c>
      <c r="B8109" s="346"/>
      <c r="C8109" s="279">
        <v>2910</v>
      </c>
      <c r="D8109" s="347" t="s">
        <v>1935</v>
      </c>
      <c r="E8109" s="281">
        <f>F8109+G8109+H8109</f>
        <v>0</v>
      </c>
      <c r="F8109" s="152">
        <v>0</v>
      </c>
      <c r="G8109" s="153"/>
      <c r="H8109" s="1406"/>
      <c r="I8109" s="152">
        <v>0</v>
      </c>
      <c r="J8109" s="153"/>
      <c r="K8109" s="1406"/>
      <c r="L8109" s="281">
        <f>I8109+J8109+K8109</f>
        <v>0</v>
      </c>
      <c r="M8109" s="12" t="str">
        <f t="shared" si="1886"/>
        <v/>
      </c>
      <c r="N8109" s="13"/>
    </row>
    <row r="8110" spans="1:14" hidden="1">
      <c r="A8110" s="23">
        <v>225</v>
      </c>
      <c r="B8110" s="346"/>
      <c r="C8110" s="279">
        <v>2920</v>
      </c>
      <c r="D8110" s="347" t="s">
        <v>219</v>
      </c>
      <c r="E8110" s="281">
        <f t="shared" ref="E8110:E8116" si="1899">F8110+G8110+H8110</f>
        <v>0</v>
      </c>
      <c r="F8110" s="152"/>
      <c r="G8110" s="153"/>
      <c r="H8110" s="1406"/>
      <c r="I8110" s="152"/>
      <c r="J8110" s="153"/>
      <c r="K8110" s="1406"/>
      <c r="L8110" s="281">
        <f t="shared" ref="L8110:L8116" si="1900">I8110+J8110+K8110</f>
        <v>0</v>
      </c>
      <c r="M8110" s="12" t="str">
        <f t="shared" si="1886"/>
        <v/>
      </c>
      <c r="N8110" s="13"/>
    </row>
    <row r="8111" spans="1:14" ht="31.5" hidden="1">
      <c r="A8111" s="23">
        <v>230</v>
      </c>
      <c r="B8111" s="346"/>
      <c r="C8111" s="324">
        <v>2969</v>
      </c>
      <c r="D8111" s="348" t="s">
        <v>220</v>
      </c>
      <c r="E8111" s="326">
        <f t="shared" si="1899"/>
        <v>0</v>
      </c>
      <c r="F8111" s="445"/>
      <c r="G8111" s="446"/>
      <c r="H8111" s="1413"/>
      <c r="I8111" s="445"/>
      <c r="J8111" s="446"/>
      <c r="K8111" s="1413"/>
      <c r="L8111" s="326">
        <f t="shared" si="1900"/>
        <v>0</v>
      </c>
      <c r="M8111" s="12" t="str">
        <f t="shared" si="1886"/>
        <v/>
      </c>
      <c r="N8111" s="13"/>
    </row>
    <row r="8112" spans="1:14" ht="31.5" hidden="1">
      <c r="A8112" s="23">
        <v>235</v>
      </c>
      <c r="B8112" s="346"/>
      <c r="C8112" s="349">
        <v>2970</v>
      </c>
      <c r="D8112" s="350" t="s">
        <v>221</v>
      </c>
      <c r="E8112" s="351">
        <f t="shared" si="1899"/>
        <v>0</v>
      </c>
      <c r="F8112" s="624"/>
      <c r="G8112" s="625"/>
      <c r="H8112" s="1414"/>
      <c r="I8112" s="624"/>
      <c r="J8112" s="625"/>
      <c r="K8112" s="1414"/>
      <c r="L8112" s="351">
        <f t="shared" si="1900"/>
        <v>0</v>
      </c>
      <c r="M8112" s="12" t="str">
        <f t="shared" si="1886"/>
        <v/>
      </c>
      <c r="N8112" s="13"/>
    </row>
    <row r="8113" spans="1:14" hidden="1">
      <c r="A8113" s="23">
        <v>240</v>
      </c>
      <c r="B8113" s="346"/>
      <c r="C8113" s="333">
        <v>2989</v>
      </c>
      <c r="D8113" s="355" t="s">
        <v>222</v>
      </c>
      <c r="E8113" s="335">
        <f t="shared" si="1899"/>
        <v>0</v>
      </c>
      <c r="F8113" s="589"/>
      <c r="G8113" s="590"/>
      <c r="H8113" s="1415"/>
      <c r="I8113" s="589"/>
      <c r="J8113" s="590"/>
      <c r="K8113" s="1415"/>
      <c r="L8113" s="335">
        <f t="shared" si="1900"/>
        <v>0</v>
      </c>
      <c r="M8113" s="12" t="str">
        <f t="shared" si="1886"/>
        <v/>
      </c>
      <c r="N8113" s="13"/>
    </row>
    <row r="8114" spans="1:14" hidden="1">
      <c r="A8114" s="23">
        <v>245</v>
      </c>
      <c r="B8114" s="292"/>
      <c r="C8114" s="318">
        <v>2990</v>
      </c>
      <c r="D8114" s="356" t="s">
        <v>1954</v>
      </c>
      <c r="E8114" s="320">
        <f>F8114+G8114+H8114</f>
        <v>0</v>
      </c>
      <c r="F8114" s="450"/>
      <c r="G8114" s="451"/>
      <c r="H8114" s="1416"/>
      <c r="I8114" s="450"/>
      <c r="J8114" s="451"/>
      <c r="K8114" s="1416"/>
      <c r="L8114" s="320">
        <f>I8114+J8114+K8114</f>
        <v>0</v>
      </c>
      <c r="M8114" s="12" t="str">
        <f t="shared" si="1886"/>
        <v/>
      </c>
      <c r="N8114" s="13"/>
    </row>
    <row r="8115" spans="1:14" hidden="1">
      <c r="A8115" s="22">
        <v>250</v>
      </c>
      <c r="B8115" s="292"/>
      <c r="C8115" s="318">
        <v>2991</v>
      </c>
      <c r="D8115" s="356" t="s">
        <v>223</v>
      </c>
      <c r="E8115" s="320">
        <f t="shared" si="1899"/>
        <v>0</v>
      </c>
      <c r="F8115" s="450"/>
      <c r="G8115" s="451"/>
      <c r="H8115" s="1416"/>
      <c r="I8115" s="450"/>
      <c r="J8115" s="451"/>
      <c r="K8115" s="1416"/>
      <c r="L8115" s="320">
        <f t="shared" si="1900"/>
        <v>0</v>
      </c>
      <c r="M8115" s="12" t="str">
        <f t="shared" si="1886"/>
        <v/>
      </c>
      <c r="N8115" s="13"/>
    </row>
    <row r="8116" spans="1:14" hidden="1">
      <c r="A8116" s="23">
        <v>255</v>
      </c>
      <c r="B8116" s="292"/>
      <c r="C8116" s="285">
        <v>2992</v>
      </c>
      <c r="D8116" s="357" t="s">
        <v>224</v>
      </c>
      <c r="E8116" s="287">
        <f t="shared" si="1899"/>
        <v>0</v>
      </c>
      <c r="F8116" s="173"/>
      <c r="G8116" s="174"/>
      <c r="H8116" s="1409"/>
      <c r="I8116" s="173"/>
      <c r="J8116" s="174"/>
      <c r="K8116" s="1409"/>
      <c r="L8116" s="287">
        <f t="shared" si="1900"/>
        <v>0</v>
      </c>
      <c r="M8116" s="12" t="str">
        <f t="shared" si="1886"/>
        <v/>
      </c>
      <c r="N8116" s="13"/>
    </row>
    <row r="8117" spans="1:14" hidden="1">
      <c r="A8117" s="23">
        <v>265</v>
      </c>
      <c r="B8117" s="272">
        <v>3300</v>
      </c>
      <c r="C8117" s="358" t="s">
        <v>1985</v>
      </c>
      <c r="D8117" s="1759"/>
      <c r="E8117" s="310">
        <f t="shared" ref="E8117:L8117" si="1901">SUM(E8118:E8122)</f>
        <v>0</v>
      </c>
      <c r="F8117" s="274">
        <f t="shared" si="1901"/>
        <v>0</v>
      </c>
      <c r="G8117" s="275">
        <f t="shared" si="1901"/>
        <v>0</v>
      </c>
      <c r="H8117" s="276">
        <f t="shared" si="1901"/>
        <v>0</v>
      </c>
      <c r="I8117" s="274">
        <f t="shared" si="1901"/>
        <v>0</v>
      </c>
      <c r="J8117" s="275">
        <f t="shared" si="1901"/>
        <v>0</v>
      </c>
      <c r="K8117" s="276">
        <f t="shared" si="1901"/>
        <v>0</v>
      </c>
      <c r="L8117" s="310">
        <f t="shared" si="1901"/>
        <v>0</v>
      </c>
      <c r="M8117" s="12" t="str">
        <f t="shared" ref="M8117:M8170" si="1902">(IF($E8117&lt;&gt;0,$M$2,IF($L8117&lt;&gt;0,$M$2,"")))</f>
        <v/>
      </c>
      <c r="N8117" s="13"/>
    </row>
    <row r="8118" spans="1:14" hidden="1">
      <c r="A8118" s="22">
        <v>270</v>
      </c>
      <c r="B8118" s="291"/>
      <c r="C8118" s="279">
        <v>3301</v>
      </c>
      <c r="D8118" s="359" t="s">
        <v>225</v>
      </c>
      <c r="E8118" s="281">
        <f t="shared" ref="E8118:E8125" si="1903">F8118+G8118+H8118</f>
        <v>0</v>
      </c>
      <c r="F8118" s="482">
        <v>0</v>
      </c>
      <c r="G8118" s="483">
        <v>0</v>
      </c>
      <c r="H8118" s="154">
        <v>0</v>
      </c>
      <c r="I8118" s="482">
        <v>0</v>
      </c>
      <c r="J8118" s="483">
        <v>0</v>
      </c>
      <c r="K8118" s="154">
        <v>0</v>
      </c>
      <c r="L8118" s="281">
        <f t="shared" ref="L8118:L8125" si="1904">I8118+J8118+K8118</f>
        <v>0</v>
      </c>
      <c r="M8118" s="12" t="str">
        <f t="shared" si="1902"/>
        <v/>
      </c>
      <c r="N8118" s="13"/>
    </row>
    <row r="8119" spans="1:14" hidden="1">
      <c r="A8119" s="22">
        <v>290</v>
      </c>
      <c r="B8119" s="291"/>
      <c r="C8119" s="293">
        <v>3302</v>
      </c>
      <c r="D8119" s="360" t="s">
        <v>701</v>
      </c>
      <c r="E8119" s="295">
        <f t="shared" si="1903"/>
        <v>0</v>
      </c>
      <c r="F8119" s="484">
        <v>0</v>
      </c>
      <c r="G8119" s="485">
        <v>0</v>
      </c>
      <c r="H8119" s="160">
        <v>0</v>
      </c>
      <c r="I8119" s="484">
        <v>0</v>
      </c>
      <c r="J8119" s="485">
        <v>0</v>
      </c>
      <c r="K8119" s="160">
        <v>0</v>
      </c>
      <c r="L8119" s="295">
        <f t="shared" si="1904"/>
        <v>0</v>
      </c>
      <c r="M8119" s="12" t="str">
        <f t="shared" si="1902"/>
        <v/>
      </c>
      <c r="N8119" s="13"/>
    </row>
    <row r="8120" spans="1:14" hidden="1">
      <c r="A8120" s="39">
        <v>320</v>
      </c>
      <c r="B8120" s="291"/>
      <c r="C8120" s="293">
        <v>3304</v>
      </c>
      <c r="D8120" s="360" t="s">
        <v>226</v>
      </c>
      <c r="E8120" s="295">
        <f t="shared" si="1903"/>
        <v>0</v>
      </c>
      <c r="F8120" s="484">
        <v>0</v>
      </c>
      <c r="G8120" s="485">
        <v>0</v>
      </c>
      <c r="H8120" s="160">
        <v>0</v>
      </c>
      <c r="I8120" s="484">
        <v>0</v>
      </c>
      <c r="J8120" s="485">
        <v>0</v>
      </c>
      <c r="K8120" s="160">
        <v>0</v>
      </c>
      <c r="L8120" s="295">
        <f t="shared" si="1904"/>
        <v>0</v>
      </c>
      <c r="M8120" s="12" t="str">
        <f t="shared" si="1902"/>
        <v/>
      </c>
      <c r="N8120" s="13"/>
    </row>
    <row r="8121" spans="1:14" ht="47.25" hidden="1">
      <c r="A8121" s="22">
        <v>330</v>
      </c>
      <c r="B8121" s="291"/>
      <c r="C8121" s="285">
        <v>3306</v>
      </c>
      <c r="D8121" s="361" t="s">
        <v>2081</v>
      </c>
      <c r="E8121" s="295">
        <f t="shared" si="1903"/>
        <v>0</v>
      </c>
      <c r="F8121" s="484">
        <v>0</v>
      </c>
      <c r="G8121" s="485">
        <v>0</v>
      </c>
      <c r="H8121" s="160">
        <v>0</v>
      </c>
      <c r="I8121" s="484">
        <v>0</v>
      </c>
      <c r="J8121" s="485">
        <v>0</v>
      </c>
      <c r="K8121" s="160">
        <v>0</v>
      </c>
      <c r="L8121" s="295">
        <f t="shared" si="1904"/>
        <v>0</v>
      </c>
      <c r="M8121" s="12" t="str">
        <f t="shared" si="1902"/>
        <v/>
      </c>
      <c r="N8121" s="13"/>
    </row>
    <row r="8122" spans="1:14" hidden="1">
      <c r="A8122" s="23">
        <v>225</v>
      </c>
      <c r="B8122" s="291"/>
      <c r="C8122" s="285">
        <v>3307</v>
      </c>
      <c r="D8122" s="361" t="s">
        <v>1996</v>
      </c>
      <c r="E8122" s="287">
        <f t="shared" si="1903"/>
        <v>0</v>
      </c>
      <c r="F8122" s="486">
        <v>0</v>
      </c>
      <c r="G8122" s="487">
        <v>0</v>
      </c>
      <c r="H8122" s="175">
        <v>0</v>
      </c>
      <c r="I8122" s="486">
        <v>0</v>
      </c>
      <c r="J8122" s="487">
        <v>0</v>
      </c>
      <c r="K8122" s="175">
        <v>0</v>
      </c>
      <c r="L8122" s="287">
        <f t="shared" si="1904"/>
        <v>0</v>
      </c>
      <c r="M8122" s="12" t="str">
        <f t="shared" si="1902"/>
        <v/>
      </c>
      <c r="N8122" s="13"/>
    </row>
    <row r="8123" spans="1:14" hidden="1">
      <c r="A8123" s="23">
        <v>230</v>
      </c>
      <c r="B8123" s="272">
        <v>3900</v>
      </c>
      <c r="C8123" s="1845" t="s">
        <v>227</v>
      </c>
      <c r="D8123" s="1846"/>
      <c r="E8123" s="310">
        <f t="shared" si="1903"/>
        <v>0</v>
      </c>
      <c r="F8123" s="1458">
        <v>0</v>
      </c>
      <c r="G8123" s="1459">
        <v>0</v>
      </c>
      <c r="H8123" s="1460">
        <v>0</v>
      </c>
      <c r="I8123" s="1458">
        <v>0</v>
      </c>
      <c r="J8123" s="1459">
        <v>0</v>
      </c>
      <c r="K8123" s="1460">
        <v>0</v>
      </c>
      <c r="L8123" s="310">
        <f t="shared" si="1904"/>
        <v>0</v>
      </c>
      <c r="M8123" s="12" t="str">
        <f t="shared" si="1902"/>
        <v/>
      </c>
      <c r="N8123" s="13"/>
    </row>
    <row r="8124" spans="1:14" hidden="1">
      <c r="A8124" s="23">
        <v>245</v>
      </c>
      <c r="B8124" s="272">
        <v>4000</v>
      </c>
      <c r="C8124" s="1845" t="s">
        <v>228</v>
      </c>
      <c r="D8124" s="1846"/>
      <c r="E8124" s="310">
        <f t="shared" si="1903"/>
        <v>0</v>
      </c>
      <c r="F8124" s="1410">
        <v>0</v>
      </c>
      <c r="G8124" s="1411">
        <v>0</v>
      </c>
      <c r="H8124" s="1412">
        <v>0</v>
      </c>
      <c r="I8124" s="1410">
        <v>0</v>
      </c>
      <c r="J8124" s="1411">
        <v>0</v>
      </c>
      <c r="K8124" s="1412">
        <v>0</v>
      </c>
      <c r="L8124" s="310">
        <f t="shared" si="1904"/>
        <v>0</v>
      </c>
      <c r="M8124" s="12" t="str">
        <f t="shared" si="1902"/>
        <v/>
      </c>
      <c r="N8124" s="13"/>
    </row>
    <row r="8125" spans="1:14" hidden="1">
      <c r="A8125" s="22">
        <v>350</v>
      </c>
      <c r="B8125" s="272">
        <v>4100</v>
      </c>
      <c r="C8125" s="1845" t="s">
        <v>229</v>
      </c>
      <c r="D8125" s="1846"/>
      <c r="E8125" s="310">
        <f t="shared" si="1903"/>
        <v>0</v>
      </c>
      <c r="F8125" s="1459">
        <v>0</v>
      </c>
      <c r="G8125" s="1459">
        <v>0</v>
      </c>
      <c r="H8125" s="1460">
        <v>0</v>
      </c>
      <c r="I8125" s="1606">
        <v>0</v>
      </c>
      <c r="J8125" s="1459">
        <v>0</v>
      </c>
      <c r="K8125" s="1459">
        <v>0</v>
      </c>
      <c r="L8125" s="310">
        <f t="shared" si="1904"/>
        <v>0</v>
      </c>
      <c r="M8125" s="12" t="str">
        <f t="shared" si="1902"/>
        <v/>
      </c>
      <c r="N8125" s="13"/>
    </row>
    <row r="8126" spans="1:14" hidden="1">
      <c r="A8126" s="23">
        <v>355</v>
      </c>
      <c r="B8126" s="272">
        <v>4200</v>
      </c>
      <c r="C8126" s="1845" t="s">
        <v>230</v>
      </c>
      <c r="D8126" s="1846"/>
      <c r="E8126" s="310">
        <f t="shared" ref="E8126:L8126" si="1905">SUM(E8127:E8132)</f>
        <v>0</v>
      </c>
      <c r="F8126" s="274">
        <f t="shared" si="1905"/>
        <v>0</v>
      </c>
      <c r="G8126" s="275">
        <f t="shared" si="1905"/>
        <v>0</v>
      </c>
      <c r="H8126" s="276">
        <f>SUM(H8127:H8132)</f>
        <v>0</v>
      </c>
      <c r="I8126" s="274">
        <f t="shared" si="1905"/>
        <v>0</v>
      </c>
      <c r="J8126" s="275">
        <f t="shared" si="1905"/>
        <v>0</v>
      </c>
      <c r="K8126" s="276">
        <f t="shared" si="1905"/>
        <v>0</v>
      </c>
      <c r="L8126" s="310">
        <f t="shared" si="1905"/>
        <v>0</v>
      </c>
      <c r="M8126" s="12" t="str">
        <f t="shared" si="1902"/>
        <v/>
      </c>
      <c r="N8126" s="13"/>
    </row>
    <row r="8127" spans="1:14" hidden="1">
      <c r="A8127" s="23">
        <v>355</v>
      </c>
      <c r="B8127" s="362"/>
      <c r="C8127" s="279">
        <v>4201</v>
      </c>
      <c r="D8127" s="280" t="s">
        <v>231</v>
      </c>
      <c r="E8127" s="281">
        <f t="shared" ref="E8127:E8132" si="1906">F8127+G8127+H8127</f>
        <v>0</v>
      </c>
      <c r="F8127" s="152"/>
      <c r="G8127" s="153"/>
      <c r="H8127" s="1406"/>
      <c r="I8127" s="152"/>
      <c r="J8127" s="153"/>
      <c r="K8127" s="1406"/>
      <c r="L8127" s="281">
        <f t="shared" ref="L8127:L8132" si="1907">I8127+J8127+K8127</f>
        <v>0</v>
      </c>
      <c r="M8127" s="12" t="str">
        <f t="shared" si="1902"/>
        <v/>
      </c>
      <c r="N8127" s="13"/>
    </row>
    <row r="8128" spans="1:14" hidden="1">
      <c r="A8128" s="23">
        <v>375</v>
      </c>
      <c r="B8128" s="362"/>
      <c r="C8128" s="293">
        <v>4202</v>
      </c>
      <c r="D8128" s="363" t="s">
        <v>232</v>
      </c>
      <c r="E8128" s="295">
        <f t="shared" si="1906"/>
        <v>0</v>
      </c>
      <c r="F8128" s="158"/>
      <c r="G8128" s="159"/>
      <c r="H8128" s="1408"/>
      <c r="I8128" s="158"/>
      <c r="J8128" s="159"/>
      <c r="K8128" s="1408"/>
      <c r="L8128" s="295">
        <f t="shared" si="1907"/>
        <v>0</v>
      </c>
      <c r="M8128" s="12" t="str">
        <f t="shared" si="1902"/>
        <v/>
      </c>
      <c r="N8128" s="13"/>
    </row>
    <row r="8129" spans="1:14" hidden="1">
      <c r="A8129" s="23">
        <v>380</v>
      </c>
      <c r="B8129" s="362"/>
      <c r="C8129" s="293">
        <v>4214</v>
      </c>
      <c r="D8129" s="363" t="s">
        <v>233</v>
      </c>
      <c r="E8129" s="295">
        <f t="shared" si="1906"/>
        <v>0</v>
      </c>
      <c r="F8129" s="158">
        <v>0</v>
      </c>
      <c r="G8129" s="159">
        <v>0</v>
      </c>
      <c r="H8129" s="1408">
        <v>0</v>
      </c>
      <c r="I8129" s="158">
        <v>0</v>
      </c>
      <c r="J8129" s="159">
        <v>0</v>
      </c>
      <c r="K8129" s="1408">
        <v>0</v>
      </c>
      <c r="L8129" s="295">
        <f t="shared" si="1907"/>
        <v>0</v>
      </c>
      <c r="M8129" s="12" t="str">
        <f t="shared" si="1902"/>
        <v/>
      </c>
      <c r="N8129" s="13"/>
    </row>
    <row r="8130" spans="1:14" hidden="1">
      <c r="A8130" s="23">
        <v>385</v>
      </c>
      <c r="B8130" s="362"/>
      <c r="C8130" s="293">
        <v>4217</v>
      </c>
      <c r="D8130" s="363" t="s">
        <v>234</v>
      </c>
      <c r="E8130" s="295">
        <f t="shared" si="1906"/>
        <v>0</v>
      </c>
      <c r="F8130" s="158"/>
      <c r="G8130" s="159"/>
      <c r="H8130" s="1408"/>
      <c r="I8130" s="158"/>
      <c r="J8130" s="159"/>
      <c r="K8130" s="1408"/>
      <c r="L8130" s="295">
        <f t="shared" si="1907"/>
        <v>0</v>
      </c>
      <c r="M8130" s="12" t="str">
        <f t="shared" si="1902"/>
        <v/>
      </c>
      <c r="N8130" s="13"/>
    </row>
    <row r="8131" spans="1:14" hidden="1">
      <c r="A8131" s="23">
        <v>390</v>
      </c>
      <c r="B8131" s="362"/>
      <c r="C8131" s="293">
        <v>4218</v>
      </c>
      <c r="D8131" s="294" t="s">
        <v>235</v>
      </c>
      <c r="E8131" s="295">
        <f t="shared" si="1906"/>
        <v>0</v>
      </c>
      <c r="F8131" s="158"/>
      <c r="G8131" s="159"/>
      <c r="H8131" s="1408"/>
      <c r="I8131" s="158"/>
      <c r="J8131" s="159"/>
      <c r="K8131" s="1408"/>
      <c r="L8131" s="295">
        <f t="shared" si="1907"/>
        <v>0</v>
      </c>
      <c r="M8131" s="12" t="str">
        <f t="shared" si="1902"/>
        <v/>
      </c>
      <c r="N8131" s="13"/>
    </row>
    <row r="8132" spans="1:14" hidden="1">
      <c r="A8132" s="23">
        <v>390</v>
      </c>
      <c r="B8132" s="362"/>
      <c r="C8132" s="285">
        <v>4219</v>
      </c>
      <c r="D8132" s="343" t="s">
        <v>236</v>
      </c>
      <c r="E8132" s="287">
        <f t="shared" si="1906"/>
        <v>0</v>
      </c>
      <c r="F8132" s="173">
        <v>0</v>
      </c>
      <c r="G8132" s="174">
        <v>0</v>
      </c>
      <c r="H8132" s="1409">
        <v>0</v>
      </c>
      <c r="I8132" s="173">
        <v>0</v>
      </c>
      <c r="J8132" s="174">
        <v>0</v>
      </c>
      <c r="K8132" s="1409">
        <v>0</v>
      </c>
      <c r="L8132" s="287">
        <f t="shared" si="1907"/>
        <v>0</v>
      </c>
      <c r="M8132" s="12" t="str">
        <f t="shared" si="1902"/>
        <v/>
      </c>
      <c r="N8132" s="13"/>
    </row>
    <row r="8133" spans="1:14" hidden="1">
      <c r="A8133" s="23">
        <v>395</v>
      </c>
      <c r="B8133" s="272">
        <v>4300</v>
      </c>
      <c r="C8133" s="1845" t="s">
        <v>1644</v>
      </c>
      <c r="D8133" s="1846"/>
      <c r="E8133" s="310">
        <f t="shared" ref="E8133:L8133" si="1908">SUM(E8134:E8136)</f>
        <v>0</v>
      </c>
      <c r="F8133" s="274">
        <f t="shared" si="1908"/>
        <v>0</v>
      </c>
      <c r="G8133" s="275">
        <f t="shared" si="1908"/>
        <v>0</v>
      </c>
      <c r="H8133" s="276">
        <f>SUM(H8134:H8136)</f>
        <v>0</v>
      </c>
      <c r="I8133" s="274">
        <f t="shared" si="1908"/>
        <v>0</v>
      </c>
      <c r="J8133" s="275">
        <f t="shared" si="1908"/>
        <v>0</v>
      </c>
      <c r="K8133" s="276">
        <f t="shared" si="1908"/>
        <v>0</v>
      </c>
      <c r="L8133" s="310">
        <f t="shared" si="1908"/>
        <v>0</v>
      </c>
      <c r="M8133" s="12" t="str">
        <f t="shared" si="1902"/>
        <v/>
      </c>
      <c r="N8133" s="13"/>
    </row>
    <row r="8134" spans="1:14" hidden="1">
      <c r="A8134" s="18">
        <v>397</v>
      </c>
      <c r="B8134" s="362"/>
      <c r="C8134" s="279">
        <v>4301</v>
      </c>
      <c r="D8134" s="311" t="s">
        <v>237</v>
      </c>
      <c r="E8134" s="281">
        <f t="shared" ref="E8134:E8139" si="1909">F8134+G8134+H8134</f>
        <v>0</v>
      </c>
      <c r="F8134" s="152">
        <v>0</v>
      </c>
      <c r="G8134" s="153">
        <v>0</v>
      </c>
      <c r="H8134" s="1406">
        <v>0</v>
      </c>
      <c r="I8134" s="152">
        <v>0</v>
      </c>
      <c r="J8134" s="153">
        <v>0</v>
      </c>
      <c r="K8134" s="1406">
        <v>0</v>
      </c>
      <c r="L8134" s="281">
        <f t="shared" ref="L8134:L8139" si="1910">I8134+J8134+K8134</f>
        <v>0</v>
      </c>
      <c r="M8134" s="12" t="str">
        <f t="shared" si="1902"/>
        <v/>
      </c>
      <c r="N8134" s="13"/>
    </row>
    <row r="8135" spans="1:14" hidden="1">
      <c r="A8135" s="14">
        <v>398</v>
      </c>
      <c r="B8135" s="362"/>
      <c r="C8135" s="293">
        <v>4302</v>
      </c>
      <c r="D8135" s="363" t="s">
        <v>238</v>
      </c>
      <c r="E8135" s="295">
        <f t="shared" si="1909"/>
        <v>0</v>
      </c>
      <c r="F8135" s="158"/>
      <c r="G8135" s="159"/>
      <c r="H8135" s="1408"/>
      <c r="I8135" s="158"/>
      <c r="J8135" s="159"/>
      <c r="K8135" s="1408"/>
      <c r="L8135" s="295">
        <f t="shared" si="1910"/>
        <v>0</v>
      </c>
      <c r="M8135" s="12" t="str">
        <f t="shared" si="1902"/>
        <v/>
      </c>
      <c r="N8135" s="13"/>
    </row>
    <row r="8136" spans="1:14" hidden="1">
      <c r="A8136" s="14">
        <v>399</v>
      </c>
      <c r="B8136" s="362"/>
      <c r="C8136" s="285">
        <v>4309</v>
      </c>
      <c r="D8136" s="301" t="s">
        <v>239</v>
      </c>
      <c r="E8136" s="287">
        <f t="shared" si="1909"/>
        <v>0</v>
      </c>
      <c r="F8136" s="173"/>
      <c r="G8136" s="174"/>
      <c r="H8136" s="1409"/>
      <c r="I8136" s="173"/>
      <c r="J8136" s="174"/>
      <c r="K8136" s="1409"/>
      <c r="L8136" s="287">
        <f t="shared" si="1910"/>
        <v>0</v>
      </c>
      <c r="M8136" s="12" t="str">
        <f t="shared" si="1902"/>
        <v/>
      </c>
      <c r="N8136" s="13"/>
    </row>
    <row r="8137" spans="1:14" hidden="1">
      <c r="A8137" s="14">
        <v>400</v>
      </c>
      <c r="B8137" s="272">
        <v>4400</v>
      </c>
      <c r="C8137" s="1845" t="s">
        <v>1641</v>
      </c>
      <c r="D8137" s="1846"/>
      <c r="E8137" s="310">
        <f t="shared" si="1909"/>
        <v>0</v>
      </c>
      <c r="F8137" s="1410">
        <v>0</v>
      </c>
      <c r="G8137" s="1411">
        <v>0</v>
      </c>
      <c r="H8137" s="1412">
        <v>0</v>
      </c>
      <c r="I8137" s="1410">
        <v>0</v>
      </c>
      <c r="J8137" s="1411">
        <v>0</v>
      </c>
      <c r="K8137" s="1412">
        <v>0</v>
      </c>
      <c r="L8137" s="310">
        <f t="shared" si="1910"/>
        <v>0</v>
      </c>
      <c r="M8137" s="12" t="str">
        <f t="shared" si="1902"/>
        <v/>
      </c>
      <c r="N8137" s="13"/>
    </row>
    <row r="8138" spans="1:14" hidden="1">
      <c r="A8138" s="14">
        <v>401</v>
      </c>
      <c r="B8138" s="272">
        <v>4500</v>
      </c>
      <c r="C8138" s="1845" t="s">
        <v>1642</v>
      </c>
      <c r="D8138" s="1846"/>
      <c r="E8138" s="310">
        <f t="shared" si="1909"/>
        <v>0</v>
      </c>
      <c r="F8138" s="1410">
        <v>0</v>
      </c>
      <c r="G8138" s="1411">
        <v>0</v>
      </c>
      <c r="H8138" s="1412">
        <v>0</v>
      </c>
      <c r="I8138" s="1410">
        <v>0</v>
      </c>
      <c r="J8138" s="1411">
        <v>0</v>
      </c>
      <c r="K8138" s="1412">
        <v>0</v>
      </c>
      <c r="L8138" s="310">
        <f t="shared" si="1910"/>
        <v>0</v>
      </c>
      <c r="M8138" s="12" t="str">
        <f t="shared" si="1902"/>
        <v/>
      </c>
      <c r="N8138" s="13"/>
    </row>
    <row r="8139" spans="1:14" hidden="1">
      <c r="A8139" s="40">
        <v>404</v>
      </c>
      <c r="B8139" s="272">
        <v>4600</v>
      </c>
      <c r="C8139" s="1849" t="s">
        <v>240</v>
      </c>
      <c r="D8139" s="1850"/>
      <c r="E8139" s="310">
        <f t="shared" si="1909"/>
        <v>0</v>
      </c>
      <c r="F8139" s="1410">
        <v>0</v>
      </c>
      <c r="G8139" s="1411">
        <v>0</v>
      </c>
      <c r="H8139" s="1412">
        <v>0</v>
      </c>
      <c r="I8139" s="1410">
        <v>0</v>
      </c>
      <c r="J8139" s="1411">
        <v>0</v>
      </c>
      <c r="K8139" s="1412">
        <v>0</v>
      </c>
      <c r="L8139" s="310">
        <f t="shared" si="1910"/>
        <v>0</v>
      </c>
      <c r="M8139" s="12" t="str">
        <f t="shared" si="1902"/>
        <v/>
      </c>
      <c r="N8139" s="13"/>
    </row>
    <row r="8140" spans="1:14" hidden="1">
      <c r="A8140" s="40">
        <v>404</v>
      </c>
      <c r="B8140" s="272">
        <v>4900</v>
      </c>
      <c r="C8140" s="1845" t="s">
        <v>266</v>
      </c>
      <c r="D8140" s="1846"/>
      <c r="E8140" s="310">
        <f t="shared" ref="E8140:L8140" si="1911">+E8141+E8142</f>
        <v>0</v>
      </c>
      <c r="F8140" s="274">
        <f t="shared" si="1911"/>
        <v>0</v>
      </c>
      <c r="G8140" s="275">
        <f t="shared" si="1911"/>
        <v>0</v>
      </c>
      <c r="H8140" s="276">
        <f>+H8141+H8142</f>
        <v>0</v>
      </c>
      <c r="I8140" s="274">
        <f t="shared" si="1911"/>
        <v>0</v>
      </c>
      <c r="J8140" s="275">
        <f t="shared" si="1911"/>
        <v>0</v>
      </c>
      <c r="K8140" s="276">
        <f t="shared" si="1911"/>
        <v>0</v>
      </c>
      <c r="L8140" s="310">
        <f t="shared" si="1911"/>
        <v>0</v>
      </c>
      <c r="M8140" s="12" t="str">
        <f t="shared" si="1902"/>
        <v/>
      </c>
      <c r="N8140" s="13"/>
    </row>
    <row r="8141" spans="1:14" hidden="1">
      <c r="A8141" s="22">
        <v>440</v>
      </c>
      <c r="B8141" s="362"/>
      <c r="C8141" s="279">
        <v>4901</v>
      </c>
      <c r="D8141" s="364" t="s">
        <v>267</v>
      </c>
      <c r="E8141" s="281">
        <f>F8141+G8141+H8141</f>
        <v>0</v>
      </c>
      <c r="F8141" s="152"/>
      <c r="G8141" s="153"/>
      <c r="H8141" s="1406"/>
      <c r="I8141" s="152"/>
      <c r="J8141" s="153"/>
      <c r="K8141" s="1406"/>
      <c r="L8141" s="281">
        <f>I8141+J8141+K8141</f>
        <v>0</v>
      </c>
      <c r="M8141" s="12" t="str">
        <f t="shared" si="1902"/>
        <v/>
      </c>
      <c r="N8141" s="13"/>
    </row>
    <row r="8142" spans="1:14" hidden="1">
      <c r="A8142" s="22">
        <v>450</v>
      </c>
      <c r="B8142" s="362"/>
      <c r="C8142" s="285">
        <v>4902</v>
      </c>
      <c r="D8142" s="301" t="s">
        <v>268</v>
      </c>
      <c r="E8142" s="287">
        <f>F8142+G8142+H8142</f>
        <v>0</v>
      </c>
      <c r="F8142" s="173"/>
      <c r="G8142" s="174"/>
      <c r="H8142" s="1409"/>
      <c r="I8142" s="173"/>
      <c r="J8142" s="174"/>
      <c r="K8142" s="1409"/>
      <c r="L8142" s="287">
        <f>I8142+J8142+K8142</f>
        <v>0</v>
      </c>
      <c r="M8142" s="12" t="str">
        <f t="shared" si="1902"/>
        <v/>
      </c>
      <c r="N8142" s="13"/>
    </row>
    <row r="8143" spans="1:14" hidden="1">
      <c r="A8143" s="22">
        <v>495</v>
      </c>
      <c r="B8143" s="365">
        <v>5100</v>
      </c>
      <c r="C8143" s="1843" t="s">
        <v>241</v>
      </c>
      <c r="D8143" s="1844"/>
      <c r="E8143" s="310">
        <f>F8143+G8143+H8143</f>
        <v>0</v>
      </c>
      <c r="F8143" s="1410">
        <v>0</v>
      </c>
      <c r="G8143" s="1411">
        <v>0</v>
      </c>
      <c r="H8143" s="1412">
        <v>0</v>
      </c>
      <c r="I8143" s="1410">
        <v>0</v>
      </c>
      <c r="J8143" s="1411">
        <v>0</v>
      </c>
      <c r="K8143" s="1412">
        <v>0</v>
      </c>
      <c r="L8143" s="310">
        <f>I8143+J8143+K8143</f>
        <v>0</v>
      </c>
      <c r="M8143" s="12" t="str">
        <f t="shared" si="1902"/>
        <v/>
      </c>
      <c r="N8143" s="13"/>
    </row>
    <row r="8144" spans="1:14" hidden="1">
      <c r="A8144" s="23">
        <v>500</v>
      </c>
      <c r="B8144" s="365">
        <v>5200</v>
      </c>
      <c r="C8144" s="1843" t="s">
        <v>242</v>
      </c>
      <c r="D8144" s="1844"/>
      <c r="E8144" s="310">
        <f t="shared" ref="E8144:L8144" si="1912">SUM(E8145:E8151)</f>
        <v>0</v>
      </c>
      <c r="F8144" s="274">
        <f t="shared" si="1912"/>
        <v>0</v>
      </c>
      <c r="G8144" s="275">
        <f t="shared" si="1912"/>
        <v>0</v>
      </c>
      <c r="H8144" s="276">
        <f>SUM(H8145:H8151)</f>
        <v>0</v>
      </c>
      <c r="I8144" s="274">
        <f t="shared" si="1912"/>
        <v>0</v>
      </c>
      <c r="J8144" s="275">
        <f t="shared" si="1912"/>
        <v>0</v>
      </c>
      <c r="K8144" s="276">
        <f t="shared" si="1912"/>
        <v>0</v>
      </c>
      <c r="L8144" s="310">
        <f t="shared" si="1912"/>
        <v>0</v>
      </c>
      <c r="M8144" s="12" t="str">
        <f t="shared" si="1902"/>
        <v/>
      </c>
      <c r="N8144" s="13"/>
    </row>
    <row r="8145" spans="1:14" hidden="1">
      <c r="A8145" s="23">
        <v>505</v>
      </c>
      <c r="B8145" s="366"/>
      <c r="C8145" s="367">
        <v>5201</v>
      </c>
      <c r="D8145" s="368" t="s">
        <v>243</v>
      </c>
      <c r="E8145" s="281">
        <f t="shared" ref="E8145:E8151" si="1913">F8145+G8145+H8145</f>
        <v>0</v>
      </c>
      <c r="F8145" s="152">
        <v>0</v>
      </c>
      <c r="G8145" s="153">
        <v>0</v>
      </c>
      <c r="H8145" s="1406">
        <v>0</v>
      </c>
      <c r="I8145" s="152">
        <v>0</v>
      </c>
      <c r="J8145" s="153">
        <v>0</v>
      </c>
      <c r="K8145" s="1406">
        <v>0</v>
      </c>
      <c r="L8145" s="281">
        <f t="shared" ref="L8145:L8151" si="1914">I8145+J8145+K8145</f>
        <v>0</v>
      </c>
      <c r="M8145" s="12" t="str">
        <f t="shared" si="1902"/>
        <v/>
      </c>
      <c r="N8145" s="13"/>
    </row>
    <row r="8146" spans="1:14" hidden="1">
      <c r="A8146" s="23">
        <v>510</v>
      </c>
      <c r="B8146" s="366"/>
      <c r="C8146" s="369">
        <v>5202</v>
      </c>
      <c r="D8146" s="370" t="s">
        <v>244</v>
      </c>
      <c r="E8146" s="295">
        <f t="shared" si="1913"/>
        <v>0</v>
      </c>
      <c r="F8146" s="158">
        <v>0</v>
      </c>
      <c r="G8146" s="159">
        <v>0</v>
      </c>
      <c r="H8146" s="1408">
        <v>0</v>
      </c>
      <c r="I8146" s="158">
        <v>0</v>
      </c>
      <c r="J8146" s="159">
        <v>0</v>
      </c>
      <c r="K8146" s="1408">
        <v>0</v>
      </c>
      <c r="L8146" s="295">
        <f t="shared" si="1914"/>
        <v>0</v>
      </c>
      <c r="M8146" s="12" t="str">
        <f t="shared" si="1902"/>
        <v/>
      </c>
      <c r="N8146" s="13"/>
    </row>
    <row r="8147" spans="1:14" hidden="1">
      <c r="A8147" s="23">
        <v>515</v>
      </c>
      <c r="B8147" s="366"/>
      <c r="C8147" s="369">
        <v>5203</v>
      </c>
      <c r="D8147" s="370" t="s">
        <v>608</v>
      </c>
      <c r="E8147" s="295">
        <f t="shared" si="1913"/>
        <v>0</v>
      </c>
      <c r="F8147" s="158">
        <v>0</v>
      </c>
      <c r="G8147" s="159">
        <v>0</v>
      </c>
      <c r="H8147" s="1408">
        <v>0</v>
      </c>
      <c r="I8147" s="158">
        <v>0</v>
      </c>
      <c r="J8147" s="159">
        <v>0</v>
      </c>
      <c r="K8147" s="1408">
        <v>0</v>
      </c>
      <c r="L8147" s="295">
        <f t="shared" si="1914"/>
        <v>0</v>
      </c>
      <c r="M8147" s="12" t="str">
        <f t="shared" si="1902"/>
        <v/>
      </c>
      <c r="N8147" s="13"/>
    </row>
    <row r="8148" spans="1:14" hidden="1">
      <c r="A8148" s="23">
        <v>520</v>
      </c>
      <c r="B8148" s="366"/>
      <c r="C8148" s="369">
        <v>5204</v>
      </c>
      <c r="D8148" s="370" t="s">
        <v>609</v>
      </c>
      <c r="E8148" s="295">
        <f t="shared" si="1913"/>
        <v>0</v>
      </c>
      <c r="F8148" s="158">
        <v>0</v>
      </c>
      <c r="G8148" s="159">
        <v>0</v>
      </c>
      <c r="H8148" s="1408">
        <v>0</v>
      </c>
      <c r="I8148" s="158">
        <v>0</v>
      </c>
      <c r="J8148" s="159">
        <v>0</v>
      </c>
      <c r="K8148" s="1408">
        <v>0</v>
      </c>
      <c r="L8148" s="295">
        <f t="shared" si="1914"/>
        <v>0</v>
      </c>
      <c r="M8148" s="12" t="str">
        <f t="shared" si="1902"/>
        <v/>
      </c>
      <c r="N8148" s="13"/>
    </row>
    <row r="8149" spans="1:14" hidden="1">
      <c r="A8149" s="23">
        <v>525</v>
      </c>
      <c r="B8149" s="366"/>
      <c r="C8149" s="369">
        <v>5205</v>
      </c>
      <c r="D8149" s="370" t="s">
        <v>610</v>
      </c>
      <c r="E8149" s="295">
        <f t="shared" si="1913"/>
        <v>0</v>
      </c>
      <c r="F8149" s="158">
        <v>0</v>
      </c>
      <c r="G8149" s="159">
        <v>0</v>
      </c>
      <c r="H8149" s="1408">
        <v>0</v>
      </c>
      <c r="I8149" s="158">
        <v>0</v>
      </c>
      <c r="J8149" s="159">
        <v>0</v>
      </c>
      <c r="K8149" s="1408">
        <v>0</v>
      </c>
      <c r="L8149" s="295">
        <f t="shared" si="1914"/>
        <v>0</v>
      </c>
      <c r="M8149" s="12" t="str">
        <f t="shared" si="1902"/>
        <v/>
      </c>
      <c r="N8149" s="13"/>
    </row>
    <row r="8150" spans="1:14" hidden="1">
      <c r="A8150" s="22">
        <v>635</v>
      </c>
      <c r="B8150" s="366"/>
      <c r="C8150" s="369">
        <v>5206</v>
      </c>
      <c r="D8150" s="370" t="s">
        <v>611</v>
      </c>
      <c r="E8150" s="295">
        <f t="shared" si="1913"/>
        <v>0</v>
      </c>
      <c r="F8150" s="158">
        <v>0</v>
      </c>
      <c r="G8150" s="159">
        <v>0</v>
      </c>
      <c r="H8150" s="1408">
        <v>0</v>
      </c>
      <c r="I8150" s="158">
        <v>0</v>
      </c>
      <c r="J8150" s="159">
        <v>0</v>
      </c>
      <c r="K8150" s="1408">
        <v>0</v>
      </c>
      <c r="L8150" s="295">
        <f t="shared" si="1914"/>
        <v>0</v>
      </c>
      <c r="M8150" s="12" t="str">
        <f t="shared" si="1902"/>
        <v/>
      </c>
      <c r="N8150" s="13"/>
    </row>
    <row r="8151" spans="1:14" hidden="1">
      <c r="A8151" s="23">
        <v>640</v>
      </c>
      <c r="B8151" s="366"/>
      <c r="C8151" s="371">
        <v>5219</v>
      </c>
      <c r="D8151" s="372" t="s">
        <v>612</v>
      </c>
      <c r="E8151" s="287">
        <f t="shared" si="1913"/>
        <v>0</v>
      </c>
      <c r="F8151" s="173">
        <v>0</v>
      </c>
      <c r="G8151" s="174">
        <v>0</v>
      </c>
      <c r="H8151" s="1409">
        <v>0</v>
      </c>
      <c r="I8151" s="173">
        <v>0</v>
      </c>
      <c r="J8151" s="174">
        <v>0</v>
      </c>
      <c r="K8151" s="1409">
        <v>0</v>
      </c>
      <c r="L8151" s="287">
        <f t="shared" si="1914"/>
        <v>0</v>
      </c>
      <c r="M8151" s="12" t="str">
        <f t="shared" si="1902"/>
        <v/>
      </c>
      <c r="N8151" s="13"/>
    </row>
    <row r="8152" spans="1:14" hidden="1">
      <c r="A8152" s="23">
        <v>645</v>
      </c>
      <c r="B8152" s="365">
        <v>5300</v>
      </c>
      <c r="C8152" s="1843" t="s">
        <v>613</v>
      </c>
      <c r="D8152" s="1844"/>
      <c r="E8152" s="310">
        <f t="shared" ref="E8152:L8152" si="1915">SUM(E8153:E8154)</f>
        <v>0</v>
      </c>
      <c r="F8152" s="274">
        <f t="shared" si="1915"/>
        <v>0</v>
      </c>
      <c r="G8152" s="275">
        <f t="shared" si="1915"/>
        <v>0</v>
      </c>
      <c r="H8152" s="276">
        <f>SUM(H8153:H8154)</f>
        <v>0</v>
      </c>
      <c r="I8152" s="274">
        <f t="shared" si="1915"/>
        <v>0</v>
      </c>
      <c r="J8152" s="275">
        <f t="shared" si="1915"/>
        <v>0</v>
      </c>
      <c r="K8152" s="276">
        <f t="shared" si="1915"/>
        <v>0</v>
      </c>
      <c r="L8152" s="310">
        <f t="shared" si="1915"/>
        <v>0</v>
      </c>
      <c r="M8152" s="12" t="str">
        <f t="shared" si="1902"/>
        <v/>
      </c>
      <c r="N8152" s="13"/>
    </row>
    <row r="8153" spans="1:14" hidden="1">
      <c r="A8153" s="23">
        <v>650</v>
      </c>
      <c r="B8153" s="366"/>
      <c r="C8153" s="367">
        <v>5301</v>
      </c>
      <c r="D8153" s="368" t="s">
        <v>300</v>
      </c>
      <c r="E8153" s="281">
        <f>F8153+G8153+H8153</f>
        <v>0</v>
      </c>
      <c r="F8153" s="152">
        <v>0</v>
      </c>
      <c r="G8153" s="153">
        <v>0</v>
      </c>
      <c r="H8153" s="1406">
        <v>0</v>
      </c>
      <c r="I8153" s="152">
        <v>0</v>
      </c>
      <c r="J8153" s="153">
        <v>0</v>
      </c>
      <c r="K8153" s="1406">
        <v>0</v>
      </c>
      <c r="L8153" s="281">
        <f>I8153+J8153+K8153</f>
        <v>0</v>
      </c>
      <c r="M8153" s="12" t="str">
        <f t="shared" si="1902"/>
        <v/>
      </c>
      <c r="N8153" s="13"/>
    </row>
    <row r="8154" spans="1:14" hidden="1">
      <c r="A8154" s="22">
        <v>655</v>
      </c>
      <c r="B8154" s="366"/>
      <c r="C8154" s="371">
        <v>5309</v>
      </c>
      <c r="D8154" s="372" t="s">
        <v>614</v>
      </c>
      <c r="E8154" s="287">
        <f>F8154+G8154+H8154</f>
        <v>0</v>
      </c>
      <c r="F8154" s="173">
        <v>0</v>
      </c>
      <c r="G8154" s="174">
        <v>0</v>
      </c>
      <c r="H8154" s="1409">
        <v>0</v>
      </c>
      <c r="I8154" s="173">
        <v>0</v>
      </c>
      <c r="J8154" s="174">
        <v>0</v>
      </c>
      <c r="K8154" s="1409">
        <v>0</v>
      </c>
      <c r="L8154" s="287">
        <f>I8154+J8154+K8154</f>
        <v>0</v>
      </c>
      <c r="M8154" s="12" t="str">
        <f t="shared" si="1902"/>
        <v/>
      </c>
      <c r="N8154" s="13"/>
    </row>
    <row r="8155" spans="1:14" hidden="1">
      <c r="A8155" s="22">
        <v>665</v>
      </c>
      <c r="B8155" s="365">
        <v>5400</v>
      </c>
      <c r="C8155" s="1843" t="s">
        <v>671</v>
      </c>
      <c r="D8155" s="1844"/>
      <c r="E8155" s="310">
        <f>F8155+G8155+H8155</f>
        <v>0</v>
      </c>
      <c r="F8155" s="1410"/>
      <c r="G8155" s="1411">
        <v>0</v>
      </c>
      <c r="H8155" s="1412">
        <v>0</v>
      </c>
      <c r="I8155" s="1410">
        <v>0</v>
      </c>
      <c r="J8155" s="1411"/>
      <c r="K8155" s="1412">
        <v>0</v>
      </c>
      <c r="L8155" s="310">
        <f>I8155+J8155+K8155</f>
        <v>0</v>
      </c>
      <c r="M8155" s="12" t="str">
        <f t="shared" si="1902"/>
        <v/>
      </c>
      <c r="N8155" s="13"/>
    </row>
    <row r="8156" spans="1:14" hidden="1">
      <c r="A8156" s="22">
        <v>675</v>
      </c>
      <c r="B8156" s="272">
        <v>5500</v>
      </c>
      <c r="C8156" s="1845" t="s">
        <v>672</v>
      </c>
      <c r="D8156" s="1846"/>
      <c r="E8156" s="310">
        <f t="shared" ref="E8156:L8156" si="1916">SUM(E8157:E8160)</f>
        <v>0</v>
      </c>
      <c r="F8156" s="274">
        <f t="shared" si="1916"/>
        <v>0</v>
      </c>
      <c r="G8156" s="275">
        <f t="shared" si="1916"/>
        <v>0</v>
      </c>
      <c r="H8156" s="276">
        <f>SUM(H8157:H8160)</f>
        <v>0</v>
      </c>
      <c r="I8156" s="274">
        <f t="shared" si="1916"/>
        <v>0</v>
      </c>
      <c r="J8156" s="275">
        <f t="shared" si="1916"/>
        <v>0</v>
      </c>
      <c r="K8156" s="276">
        <f t="shared" si="1916"/>
        <v>0</v>
      </c>
      <c r="L8156" s="310">
        <f t="shared" si="1916"/>
        <v>0</v>
      </c>
      <c r="M8156" s="12" t="str">
        <f t="shared" si="1902"/>
        <v/>
      </c>
      <c r="N8156" s="13"/>
    </row>
    <row r="8157" spans="1:14" hidden="1">
      <c r="A8157" s="22">
        <v>685</v>
      </c>
      <c r="B8157" s="362"/>
      <c r="C8157" s="279">
        <v>5501</v>
      </c>
      <c r="D8157" s="311" t="s">
        <v>673</v>
      </c>
      <c r="E8157" s="281">
        <f>F8157+G8157+H8157</f>
        <v>0</v>
      </c>
      <c r="F8157" s="152"/>
      <c r="G8157" s="153"/>
      <c r="H8157" s="1406"/>
      <c r="I8157" s="152"/>
      <c r="J8157" s="153"/>
      <c r="K8157" s="1406"/>
      <c r="L8157" s="281">
        <f>I8157+J8157+K8157</f>
        <v>0</v>
      </c>
      <c r="M8157" s="12" t="str">
        <f t="shared" si="1902"/>
        <v/>
      </c>
      <c r="N8157" s="13"/>
    </row>
    <row r="8158" spans="1:14" hidden="1">
      <c r="A8158" s="23">
        <v>690</v>
      </c>
      <c r="B8158" s="362"/>
      <c r="C8158" s="293">
        <v>5502</v>
      </c>
      <c r="D8158" s="294" t="s">
        <v>674</v>
      </c>
      <c r="E8158" s="295">
        <f>F8158+G8158+H8158</f>
        <v>0</v>
      </c>
      <c r="F8158" s="158"/>
      <c r="G8158" s="159"/>
      <c r="H8158" s="1408"/>
      <c r="I8158" s="158"/>
      <c r="J8158" s="159"/>
      <c r="K8158" s="1408"/>
      <c r="L8158" s="295">
        <f>I8158+J8158+K8158</f>
        <v>0</v>
      </c>
      <c r="M8158" s="12" t="str">
        <f t="shared" si="1902"/>
        <v/>
      </c>
      <c r="N8158" s="13"/>
    </row>
    <row r="8159" spans="1:14" hidden="1">
      <c r="A8159" s="23">
        <v>695</v>
      </c>
      <c r="B8159" s="362"/>
      <c r="C8159" s="293">
        <v>5503</v>
      </c>
      <c r="D8159" s="363" t="s">
        <v>675</v>
      </c>
      <c r="E8159" s="295">
        <f>F8159+G8159+H8159</f>
        <v>0</v>
      </c>
      <c r="F8159" s="158"/>
      <c r="G8159" s="159"/>
      <c r="H8159" s="1408"/>
      <c r="I8159" s="158"/>
      <c r="J8159" s="159"/>
      <c r="K8159" s="1408"/>
      <c r="L8159" s="295">
        <f>I8159+J8159+K8159</f>
        <v>0</v>
      </c>
      <c r="M8159" s="12" t="str">
        <f t="shared" si="1902"/>
        <v/>
      </c>
      <c r="N8159" s="13"/>
    </row>
    <row r="8160" spans="1:14" hidden="1">
      <c r="A8160" s="22">
        <v>700</v>
      </c>
      <c r="B8160" s="362"/>
      <c r="C8160" s="285">
        <v>5504</v>
      </c>
      <c r="D8160" s="339" t="s">
        <v>676</v>
      </c>
      <c r="E8160" s="287">
        <f>F8160+G8160+H8160</f>
        <v>0</v>
      </c>
      <c r="F8160" s="173"/>
      <c r="G8160" s="174"/>
      <c r="H8160" s="1409"/>
      <c r="I8160" s="173"/>
      <c r="J8160" s="174"/>
      <c r="K8160" s="1409"/>
      <c r="L8160" s="287">
        <f>I8160+J8160+K8160</f>
        <v>0</v>
      </c>
      <c r="M8160" s="12" t="str">
        <f t="shared" si="1902"/>
        <v/>
      </c>
      <c r="N8160" s="13"/>
    </row>
    <row r="8161" spans="1:14" hidden="1">
      <c r="A8161" s="22">
        <v>710</v>
      </c>
      <c r="B8161" s="365">
        <v>5700</v>
      </c>
      <c r="C8161" s="1847" t="s">
        <v>898</v>
      </c>
      <c r="D8161" s="1848"/>
      <c r="E8161" s="310">
        <f>SUM(E8162:E8164)</f>
        <v>0</v>
      </c>
      <c r="F8161" s="1458">
        <v>0</v>
      </c>
      <c r="G8161" s="1458">
        <v>0</v>
      </c>
      <c r="H8161" s="1458">
        <v>0</v>
      </c>
      <c r="I8161" s="1458">
        <v>0</v>
      </c>
      <c r="J8161" s="1458">
        <v>0</v>
      </c>
      <c r="K8161" s="1458">
        <v>0</v>
      </c>
      <c r="L8161" s="310">
        <f>SUM(L8162:L8164)</f>
        <v>0</v>
      </c>
      <c r="M8161" s="12" t="str">
        <f t="shared" si="1902"/>
        <v/>
      </c>
      <c r="N8161" s="13"/>
    </row>
    <row r="8162" spans="1:14" hidden="1">
      <c r="A8162" s="23">
        <v>715</v>
      </c>
      <c r="B8162" s="366"/>
      <c r="C8162" s="367">
        <v>5701</v>
      </c>
      <c r="D8162" s="368" t="s">
        <v>677</v>
      </c>
      <c r="E8162" s="281">
        <f>F8162+G8162+H8162</f>
        <v>0</v>
      </c>
      <c r="F8162" s="1459">
        <v>0</v>
      </c>
      <c r="G8162" s="1459">
        <v>0</v>
      </c>
      <c r="H8162" s="1460">
        <v>0</v>
      </c>
      <c r="I8162" s="1606">
        <v>0</v>
      </c>
      <c r="J8162" s="1459">
        <v>0</v>
      </c>
      <c r="K8162" s="1459">
        <v>0</v>
      </c>
      <c r="L8162" s="281">
        <f>I8162+J8162+K8162</f>
        <v>0</v>
      </c>
      <c r="M8162" s="12" t="str">
        <f t="shared" si="1902"/>
        <v/>
      </c>
      <c r="N8162" s="13"/>
    </row>
    <row r="8163" spans="1:14" hidden="1">
      <c r="A8163" s="23">
        <v>720</v>
      </c>
      <c r="B8163" s="366"/>
      <c r="C8163" s="373">
        <v>5702</v>
      </c>
      <c r="D8163" s="374" t="s">
        <v>678</v>
      </c>
      <c r="E8163" s="314">
        <f>F8163+G8163+H8163</f>
        <v>0</v>
      </c>
      <c r="F8163" s="1459">
        <v>0</v>
      </c>
      <c r="G8163" s="1459">
        <v>0</v>
      </c>
      <c r="H8163" s="1460">
        <v>0</v>
      </c>
      <c r="I8163" s="1606">
        <v>0</v>
      </c>
      <c r="J8163" s="1459">
        <v>0</v>
      </c>
      <c r="K8163" s="1459">
        <v>0</v>
      </c>
      <c r="L8163" s="314">
        <f>I8163+J8163+K8163</f>
        <v>0</v>
      </c>
      <c r="M8163" s="12" t="str">
        <f t="shared" si="1902"/>
        <v/>
      </c>
      <c r="N8163" s="13"/>
    </row>
    <row r="8164" spans="1:14" hidden="1">
      <c r="A8164" s="23">
        <v>725</v>
      </c>
      <c r="B8164" s="292"/>
      <c r="C8164" s="375">
        <v>4071</v>
      </c>
      <c r="D8164" s="376" t="s">
        <v>679</v>
      </c>
      <c r="E8164" s="377">
        <f>F8164+G8164+H8164</f>
        <v>0</v>
      </c>
      <c r="F8164" s="1459">
        <v>0</v>
      </c>
      <c r="G8164" s="1459">
        <v>0</v>
      </c>
      <c r="H8164" s="1460">
        <v>0</v>
      </c>
      <c r="I8164" s="1606">
        <v>0</v>
      </c>
      <c r="J8164" s="1459">
        <v>0</v>
      </c>
      <c r="K8164" s="1459">
        <v>0</v>
      </c>
      <c r="L8164" s="377">
        <f>I8164+J8164+K8164</f>
        <v>0</v>
      </c>
      <c r="M8164" s="12" t="str">
        <f t="shared" si="1902"/>
        <v/>
      </c>
      <c r="N8164" s="13"/>
    </row>
    <row r="8165" spans="1:14" hidden="1">
      <c r="A8165" s="23">
        <v>730</v>
      </c>
      <c r="B8165" s="571"/>
      <c r="C8165" s="1841" t="s">
        <v>680</v>
      </c>
      <c r="D8165" s="1842"/>
      <c r="E8165" s="1426"/>
      <c r="F8165" s="1426"/>
      <c r="G8165" s="1426"/>
      <c r="H8165" s="1426"/>
      <c r="I8165" s="1426"/>
      <c r="J8165" s="1426"/>
      <c r="K8165" s="1426"/>
      <c r="L8165" s="1427"/>
      <c r="M8165" s="12" t="str">
        <f t="shared" si="1902"/>
        <v/>
      </c>
      <c r="N8165" s="13"/>
    </row>
    <row r="8166" spans="1:14" hidden="1">
      <c r="A8166" s="23">
        <v>735</v>
      </c>
      <c r="B8166" s="381">
        <v>98</v>
      </c>
      <c r="C8166" s="1841" t="s">
        <v>680</v>
      </c>
      <c r="D8166" s="1842"/>
      <c r="E8166" s="382">
        <f>F8166+G8166+H8166</f>
        <v>0</v>
      </c>
      <c r="F8166" s="1417"/>
      <c r="G8166" s="1418"/>
      <c r="H8166" s="1419"/>
      <c r="I8166" s="1448">
        <v>0</v>
      </c>
      <c r="J8166" s="1449">
        <v>0</v>
      </c>
      <c r="K8166" s="1450">
        <v>0</v>
      </c>
      <c r="L8166" s="382">
        <f>I8166+J8166+K8166</f>
        <v>0</v>
      </c>
      <c r="M8166" s="12" t="str">
        <f t="shared" si="1902"/>
        <v/>
      </c>
      <c r="N8166" s="13"/>
    </row>
    <row r="8167" spans="1:14" hidden="1">
      <c r="A8167" s="23">
        <v>740</v>
      </c>
      <c r="B8167" s="1421"/>
      <c r="C8167" s="1422"/>
      <c r="D8167" s="1423"/>
      <c r="E8167" s="269"/>
      <c r="F8167" s="269"/>
      <c r="G8167" s="269"/>
      <c r="H8167" s="269"/>
      <c r="I8167" s="269"/>
      <c r="J8167" s="269"/>
      <c r="K8167" s="269"/>
      <c r="L8167" s="270"/>
      <c r="M8167" s="12" t="str">
        <f t="shared" si="1902"/>
        <v/>
      </c>
      <c r="N8167" s="73" t="str">
        <f>LEFT(C8049,1)</f>
        <v>8</v>
      </c>
    </row>
    <row r="8168" spans="1:14" hidden="1">
      <c r="A8168" s="23">
        <v>745</v>
      </c>
      <c r="B8168" s="1424"/>
      <c r="C8168" s="111"/>
      <c r="D8168" s="1425"/>
      <c r="E8168" s="218"/>
      <c r="F8168" s="218"/>
      <c r="G8168" s="218"/>
      <c r="H8168" s="218"/>
      <c r="I8168" s="218"/>
      <c r="J8168" s="218"/>
      <c r="K8168" s="218"/>
      <c r="L8168" s="389"/>
      <c r="M8168" s="7" t="str">
        <f t="shared" si="1902"/>
        <v/>
      </c>
    </row>
    <row r="8169" spans="1:14" hidden="1">
      <c r="A8169" s="22">
        <v>750</v>
      </c>
      <c r="B8169" s="1424"/>
      <c r="C8169" s="111"/>
      <c r="D8169" s="1425"/>
      <c r="E8169" s="218"/>
      <c r="F8169" s="218"/>
      <c r="G8169" s="218"/>
      <c r="H8169" s="218"/>
      <c r="I8169" s="218"/>
      <c r="J8169" s="218"/>
      <c r="K8169" s="218"/>
      <c r="L8169" s="389"/>
      <c r="M8169" s="7" t="str">
        <f t="shared" si="1902"/>
        <v/>
      </c>
    </row>
    <row r="8170" spans="1:14" ht="19.5" hidden="1" thickBot="1">
      <c r="A8170" s="23">
        <v>755</v>
      </c>
      <c r="B8170" s="1451"/>
      <c r="C8170" s="393" t="s">
        <v>726</v>
      </c>
      <c r="D8170" s="1420">
        <f>+B8170</f>
        <v>0</v>
      </c>
      <c r="E8170" s="395">
        <f t="shared" ref="E8170:L8170" si="1917">SUM(E8052,E8055,E8061,E8069,E8070,E8088,E8092,E8098,E8101,E8102,E8103,E8104,E8108,E8117,E8123,E8124,E8125,E8126,E8133,E8137,E8138,E8139,E8140,E8143,E8144,E8152,E8155,E8156,E8161)+E8166</f>
        <v>0</v>
      </c>
      <c r="F8170" s="396">
        <f t="shared" si="1917"/>
        <v>0</v>
      </c>
      <c r="G8170" s="397">
        <f t="shared" si="1917"/>
        <v>0</v>
      </c>
      <c r="H8170" s="398">
        <f t="shared" si="1917"/>
        <v>0</v>
      </c>
      <c r="I8170" s="396">
        <f t="shared" si="1917"/>
        <v>0</v>
      </c>
      <c r="J8170" s="397">
        <f t="shared" si="1917"/>
        <v>0</v>
      </c>
      <c r="K8170" s="398">
        <f t="shared" si="1917"/>
        <v>0</v>
      </c>
      <c r="L8170" s="395">
        <f t="shared" si="1917"/>
        <v>0</v>
      </c>
      <c r="M8170" s="1652" t="str">
        <f t="shared" si="1902"/>
        <v/>
      </c>
      <c r="N8170" s="65"/>
    </row>
    <row r="8171" spans="1:14" ht="18.75" hidden="1">
      <c r="A8171" s="23">
        <v>760</v>
      </c>
      <c r="B8171" s="79" t="s">
        <v>120</v>
      </c>
      <c r="C8171" s="1"/>
      <c r="L8171" s="6"/>
      <c r="M8171" s="1652" t="str">
        <f>(IF($E8170&lt;&gt;0,$M$2,IF($L8170&lt;&gt;0,$M$2,"")))</f>
        <v/>
      </c>
      <c r="N8171" s="65"/>
    </row>
    <row r="8172" spans="1:14" ht="18.75" hidden="1">
      <c r="A8172" s="22">
        <v>765</v>
      </c>
      <c r="B8172" s="1355"/>
      <c r="C8172" s="1355"/>
      <c r="D8172" s="1356"/>
      <c r="E8172" s="1355"/>
      <c r="F8172" s="1355"/>
      <c r="G8172" s="1355"/>
      <c r="H8172" s="1355"/>
      <c r="I8172" s="1355"/>
      <c r="J8172" s="1355"/>
      <c r="K8172" s="1355"/>
      <c r="L8172" s="1357"/>
      <c r="M8172" s="1652" t="str">
        <f>(IF($E8170&lt;&gt;0,$M$2,IF($L8170&lt;&gt;0,$M$2,"")))</f>
        <v/>
      </c>
      <c r="N8172" s="65"/>
    </row>
    <row r="8173" spans="1:14" ht="18.75" hidden="1">
      <c r="A8173" s="22">
        <v>775</v>
      </c>
      <c r="B8173" s="65"/>
      <c r="C8173" s="65"/>
      <c r="D8173" s="65"/>
      <c r="E8173" s="65"/>
      <c r="F8173" s="65"/>
      <c r="G8173" s="65"/>
      <c r="H8173" s="65"/>
      <c r="I8173" s="65"/>
      <c r="J8173" s="65"/>
      <c r="K8173" s="65"/>
      <c r="L8173" s="77"/>
      <c r="M8173" s="74" t="str">
        <f>(IF(E8170&lt;&gt;0,$G$2,IF(L8170&lt;&gt;0,$G$2,"")))</f>
        <v/>
      </c>
      <c r="N8173" s="65"/>
    </row>
    <row r="8174" spans="1:14" hidden="1">
      <c r="A8174" s="23">
        <v>780</v>
      </c>
      <c r="B8174" s="6"/>
      <c r="C8174" s="6"/>
      <c r="D8174" s="517"/>
      <c r="E8174" s="38"/>
      <c r="F8174" s="38"/>
      <c r="G8174" s="38"/>
      <c r="H8174" s="38"/>
      <c r="I8174" s="38"/>
      <c r="J8174" s="38"/>
      <c r="K8174" s="38"/>
      <c r="L8174" s="38"/>
      <c r="M8174" s="7" t="str">
        <f>(IF($E8310&lt;&gt;0,$M$2,IF($L8310&lt;&gt;0,$M$2,"")))</f>
        <v/>
      </c>
    </row>
    <row r="8175" spans="1:14" hidden="1">
      <c r="A8175" s="23">
        <v>785</v>
      </c>
      <c r="B8175" s="6"/>
      <c r="C8175" s="1353"/>
      <c r="D8175" s="1354"/>
      <c r="E8175" s="38"/>
      <c r="F8175" s="38"/>
      <c r="G8175" s="38"/>
      <c r="H8175" s="38"/>
      <c r="I8175" s="38"/>
      <c r="J8175" s="38"/>
      <c r="K8175" s="38"/>
      <c r="L8175" s="38"/>
      <c r="M8175" s="7" t="str">
        <f>(IF($E8310&lt;&gt;0,$M$2,IF($L8310&lt;&gt;0,$M$2,"")))</f>
        <v/>
      </c>
    </row>
    <row r="8176" spans="1:14" hidden="1">
      <c r="A8176" s="23">
        <v>790</v>
      </c>
      <c r="B8176" s="1865" t="str">
        <f>$B$7</f>
        <v>ОТЧЕТНИ ДАННИ ПО ЕБК ЗА ИЗПЪЛНЕНИЕТО НА БЮДЖЕТА</v>
      </c>
      <c r="C8176" s="1866"/>
      <c r="D8176" s="1866"/>
      <c r="E8176" s="242"/>
      <c r="F8176" s="242"/>
      <c r="G8176" s="237"/>
      <c r="H8176" s="237"/>
      <c r="I8176" s="237"/>
      <c r="J8176" s="237"/>
      <c r="K8176" s="237"/>
      <c r="L8176" s="237"/>
      <c r="M8176" s="7" t="str">
        <f>(IF($E8310&lt;&gt;0,$M$2,IF($L8310&lt;&gt;0,$M$2,"")))</f>
        <v/>
      </c>
    </row>
    <row r="8177" spans="1:14" hidden="1">
      <c r="A8177" s="23">
        <v>795</v>
      </c>
      <c r="B8177" s="228"/>
      <c r="C8177" s="391"/>
      <c r="D8177" s="400"/>
      <c r="E8177" s="406" t="s">
        <v>457</v>
      </c>
      <c r="F8177" s="406" t="s">
        <v>819</v>
      </c>
      <c r="G8177" s="237"/>
      <c r="H8177" s="1350" t="s">
        <v>1234</v>
      </c>
      <c r="I8177" s="1351"/>
      <c r="J8177" s="1352"/>
      <c r="K8177" s="237"/>
      <c r="L8177" s="237"/>
      <c r="M8177" s="7" t="str">
        <f>(IF($E8310&lt;&gt;0,$M$2,IF($L8310&lt;&gt;0,$M$2,"")))</f>
        <v/>
      </c>
    </row>
    <row r="8178" spans="1:14" ht="18.75" hidden="1">
      <c r="A8178" s="22">
        <v>805</v>
      </c>
      <c r="B8178" s="1867" t="str">
        <f>$B$9</f>
        <v>ДГ Радост Каблешково</v>
      </c>
      <c r="C8178" s="1868"/>
      <c r="D8178" s="1869"/>
      <c r="E8178" s="115">
        <f>$E$9</f>
        <v>45658</v>
      </c>
      <c r="F8178" s="226">
        <f>$F$9</f>
        <v>45747</v>
      </c>
      <c r="G8178" s="237"/>
      <c r="H8178" s="237"/>
      <c r="I8178" s="237"/>
      <c r="J8178" s="237"/>
      <c r="K8178" s="237"/>
      <c r="L8178" s="237"/>
      <c r="M8178" s="7" t="str">
        <f>(IF($E8310&lt;&gt;0,$M$2,IF($L8310&lt;&gt;0,$M$2,"")))</f>
        <v/>
      </c>
    </row>
    <row r="8179" spans="1:14" hidden="1">
      <c r="A8179" s="23">
        <v>810</v>
      </c>
      <c r="B8179" s="227" t="str">
        <f>$B$10</f>
        <v>(наименование на разпоредителя с бюджет)</v>
      </c>
      <c r="C8179" s="228"/>
      <c r="D8179" s="229"/>
      <c r="E8179" s="237"/>
      <c r="F8179" s="237"/>
      <c r="G8179" s="237"/>
      <c r="H8179" s="237"/>
      <c r="I8179" s="237"/>
      <c r="J8179" s="237"/>
      <c r="K8179" s="237"/>
      <c r="L8179" s="237"/>
      <c r="M8179" s="7" t="str">
        <f>(IF($E8310&lt;&gt;0,$M$2,IF($L8310&lt;&gt;0,$M$2,"")))</f>
        <v/>
      </c>
    </row>
    <row r="8180" spans="1:14" hidden="1">
      <c r="A8180" s="23">
        <v>815</v>
      </c>
      <c r="B8180" s="227"/>
      <c r="C8180" s="228"/>
      <c r="D8180" s="229"/>
      <c r="E8180" s="237"/>
      <c r="F8180" s="237"/>
      <c r="G8180" s="237"/>
      <c r="H8180" s="237"/>
      <c r="I8180" s="237"/>
      <c r="J8180" s="237"/>
      <c r="K8180" s="237"/>
      <c r="L8180" s="237"/>
      <c r="M8180" s="7" t="str">
        <f>(IF($E8310&lt;&gt;0,$M$2,IF($L8310&lt;&gt;0,$M$2,"")))</f>
        <v/>
      </c>
    </row>
    <row r="8181" spans="1:14" ht="19.5" hidden="1">
      <c r="A8181" s="28">
        <v>525</v>
      </c>
      <c r="B8181" s="1870" t="str">
        <f>$B$12</f>
        <v>Поморие</v>
      </c>
      <c r="C8181" s="1871"/>
      <c r="D8181" s="1872"/>
      <c r="E8181" s="410" t="s">
        <v>874</v>
      </c>
      <c r="F8181" s="1348" t="str">
        <f>$F$12</f>
        <v>5207</v>
      </c>
      <c r="G8181" s="237"/>
      <c r="H8181" s="237"/>
      <c r="I8181" s="237"/>
      <c r="J8181" s="237"/>
      <c r="K8181" s="237"/>
      <c r="L8181" s="237"/>
      <c r="M8181" s="7" t="str">
        <f>(IF($E8310&lt;&gt;0,$M$2,IF($L8310&lt;&gt;0,$M$2,"")))</f>
        <v/>
      </c>
    </row>
    <row r="8182" spans="1:14" hidden="1">
      <c r="A8182" s="22">
        <v>820</v>
      </c>
      <c r="B8182" s="233" t="str">
        <f>$B$13</f>
        <v>(наименование на първостепенния разпоредител с бюджет)</v>
      </c>
      <c r="C8182" s="228"/>
      <c r="D8182" s="229"/>
      <c r="E8182" s="1349"/>
      <c r="F8182" s="242"/>
      <c r="G8182" s="237"/>
      <c r="H8182" s="237"/>
      <c r="I8182" s="237"/>
      <c r="J8182" s="237"/>
      <c r="K8182" s="237"/>
      <c r="L8182" s="237"/>
      <c r="M8182" s="7" t="str">
        <f>(IF($E8310&lt;&gt;0,$M$2,IF($L8310&lt;&gt;0,$M$2,"")))</f>
        <v/>
      </c>
    </row>
    <row r="8183" spans="1:14" ht="19.5" hidden="1">
      <c r="A8183" s="23">
        <v>821</v>
      </c>
      <c r="B8183" s="236"/>
      <c r="C8183" s="237"/>
      <c r="D8183" s="124" t="s">
        <v>875</v>
      </c>
      <c r="E8183" s="238">
        <f>$E$15</f>
        <v>0</v>
      </c>
      <c r="F8183" s="414" t="str">
        <f>$F$15</f>
        <v>БЮДЖЕТ</v>
      </c>
      <c r="G8183" s="218"/>
      <c r="H8183" s="218"/>
      <c r="I8183" s="218"/>
      <c r="J8183" s="218"/>
      <c r="K8183" s="218"/>
      <c r="L8183" s="218"/>
      <c r="M8183" s="7" t="str">
        <f>(IF($E8310&lt;&gt;0,$M$2,IF($L8310&lt;&gt;0,$M$2,"")))</f>
        <v/>
      </c>
    </row>
    <row r="8184" spans="1:14" hidden="1">
      <c r="A8184" s="23">
        <v>822</v>
      </c>
      <c r="B8184" s="228"/>
      <c r="C8184" s="391"/>
      <c r="D8184" s="400"/>
      <c r="E8184" s="237"/>
      <c r="F8184" s="409"/>
      <c r="G8184" s="409"/>
      <c r="H8184" s="409"/>
      <c r="I8184" s="409"/>
      <c r="J8184" s="409"/>
      <c r="K8184" s="409"/>
      <c r="L8184" s="1365" t="s">
        <v>458</v>
      </c>
      <c r="M8184" s="7" t="str">
        <f>(IF($E8310&lt;&gt;0,$M$2,IF($L8310&lt;&gt;0,$M$2,"")))</f>
        <v/>
      </c>
    </row>
    <row r="8185" spans="1:14" ht="24.95" hidden="1" customHeight="1">
      <c r="A8185" s="23">
        <v>823</v>
      </c>
      <c r="B8185" s="247"/>
      <c r="C8185" s="248"/>
      <c r="D8185" s="249" t="s">
        <v>698</v>
      </c>
      <c r="E8185" s="1853" t="str">
        <f>CONCATENATE("Уточнен план ",$C$3)</f>
        <v>Уточнен план 2025</v>
      </c>
      <c r="F8185" s="1854"/>
      <c r="G8185" s="1854"/>
      <c r="H8185" s="1855"/>
      <c r="I8185" s="1856" t="str">
        <f>CONCATENATE("Отчет ",$C$3)</f>
        <v>Отчет 2025</v>
      </c>
      <c r="J8185" s="1857"/>
      <c r="K8185" s="1857"/>
      <c r="L8185" s="1858"/>
      <c r="M8185" s="7" t="str">
        <f>(IF($E8310&lt;&gt;0,$M$2,IF($L8310&lt;&gt;0,$M$2,"")))</f>
        <v/>
      </c>
    </row>
    <row r="8186" spans="1:14" ht="54.95" hidden="1" customHeight="1" thickBot="1">
      <c r="A8186" s="23">
        <v>825</v>
      </c>
      <c r="B8186" s="250" t="s">
        <v>62</v>
      </c>
      <c r="C8186" s="251" t="s">
        <v>459</v>
      </c>
      <c r="D8186" s="252" t="s">
        <v>699</v>
      </c>
      <c r="E8186" s="1391" t="str">
        <f>$E$20</f>
        <v>Уточнен план                Общо</v>
      </c>
      <c r="F8186" s="1395" t="str">
        <f>$F$20</f>
        <v>държавни дейности</v>
      </c>
      <c r="G8186" s="1396" t="str">
        <f>$G$20</f>
        <v>местни дейности</v>
      </c>
      <c r="H8186" s="1397" t="str">
        <f>$H$20</f>
        <v>дофинансиране</v>
      </c>
      <c r="I8186" s="253" t="str">
        <f>$I$20</f>
        <v>държавни дейности -ОТЧЕТ</v>
      </c>
      <c r="J8186" s="254" t="str">
        <f>$J$20</f>
        <v>местни дейности - ОТЧЕТ</v>
      </c>
      <c r="K8186" s="255" t="str">
        <f>$K$20</f>
        <v>дофинансиране - ОТЧЕТ</v>
      </c>
      <c r="L8186" s="1570" t="str">
        <f>$L$20</f>
        <v>ОТЧЕТ                                    ОБЩО</v>
      </c>
      <c r="M8186" s="7" t="str">
        <f>(IF($E8310&lt;&gt;0,$M$2,IF($L8310&lt;&gt;0,$M$2,"")))</f>
        <v/>
      </c>
    </row>
    <row r="8187" spans="1:14" ht="18.75" hidden="1">
      <c r="A8187" s="23"/>
      <c r="B8187" s="258"/>
      <c r="C8187" s="259"/>
      <c r="D8187" s="260" t="s">
        <v>728</v>
      </c>
      <c r="E8187" s="1442" t="str">
        <f>$E$21</f>
        <v>(1)</v>
      </c>
      <c r="F8187" s="143" t="str">
        <f>$F$21</f>
        <v>(2)</v>
      </c>
      <c r="G8187" s="144" t="str">
        <f>$G$21</f>
        <v>(3)</v>
      </c>
      <c r="H8187" s="145" t="str">
        <f>$H$21</f>
        <v>(4)</v>
      </c>
      <c r="I8187" s="261" t="str">
        <f>$I$21</f>
        <v>(5)</v>
      </c>
      <c r="J8187" s="262" t="str">
        <f>$J$21</f>
        <v>(6)</v>
      </c>
      <c r="K8187" s="263" t="str">
        <f>$K$21</f>
        <v>(7)</v>
      </c>
      <c r="L8187" s="264" t="str">
        <f>$L$21</f>
        <v>(8)</v>
      </c>
      <c r="M8187" s="7" t="str">
        <f>(IF($E8310&lt;&gt;0,$M$2,IF($L8310&lt;&gt;0,$M$2,"")))</f>
        <v/>
      </c>
    </row>
    <row r="8188" spans="1:14" hidden="1">
      <c r="A8188" s="23"/>
      <c r="B8188" s="1439"/>
      <c r="C8188" s="1540" t="e">
        <f>VLOOKUP(D8188,OP_LIST2,2,FALSE)</f>
        <v>#N/A</v>
      </c>
      <c r="D8188" s="1445"/>
      <c r="E8188" s="389"/>
      <c r="F8188" s="1429"/>
      <c r="G8188" s="1430"/>
      <c r="H8188" s="1431"/>
      <c r="I8188" s="1429"/>
      <c r="J8188" s="1430"/>
      <c r="K8188" s="1431"/>
      <c r="L8188" s="1428"/>
      <c r="M8188" s="7" t="str">
        <f>(IF($E8310&lt;&gt;0,$M$2,IF($L8310&lt;&gt;0,$M$2,"")))</f>
        <v/>
      </c>
    </row>
    <row r="8189" spans="1:14" hidden="1">
      <c r="A8189" s="23"/>
      <c r="B8189" s="1608" t="s">
        <v>2003</v>
      </c>
      <c r="C8189" s="1446">
        <f>VLOOKUP(D8190,EBK_DEIN2,2,FALSE)</f>
        <v>8832</v>
      </c>
      <c r="D8189" s="1445" t="s">
        <v>777</v>
      </c>
      <c r="E8189" s="389"/>
      <c r="F8189" s="1432"/>
      <c r="G8189" s="1433"/>
      <c r="H8189" s="1434"/>
      <c r="I8189" s="1432"/>
      <c r="J8189" s="1433"/>
      <c r="K8189" s="1434"/>
      <c r="L8189" s="1428"/>
      <c r="M8189" s="7" t="str">
        <f>(IF($E8310&lt;&gt;0,$M$2,IF($L8310&lt;&gt;0,$M$2,"")))</f>
        <v/>
      </c>
    </row>
    <row r="8190" spans="1:14" hidden="1">
      <c r="A8190" s="23"/>
      <c r="B8190" s="1438"/>
      <c r="C8190" s="1531">
        <f>+C8189</f>
        <v>8832</v>
      </c>
      <c r="D8190" s="1440" t="s">
        <v>117</v>
      </c>
      <c r="E8190" s="389"/>
      <c r="F8190" s="1432"/>
      <c r="G8190" s="1433"/>
      <c r="H8190" s="1434"/>
      <c r="I8190" s="1432"/>
      <c r="J8190" s="1433"/>
      <c r="K8190" s="1434"/>
      <c r="L8190" s="1428"/>
      <c r="M8190" s="7" t="str">
        <f>(IF($E8310&lt;&gt;0,$M$2,IF($L8310&lt;&gt;0,$M$2,"")))</f>
        <v/>
      </c>
    </row>
    <row r="8191" spans="1:14" hidden="1">
      <c r="A8191" s="23"/>
      <c r="B8191" s="1443"/>
      <c r="C8191" s="1441"/>
      <c r="D8191" s="1444" t="s">
        <v>700</v>
      </c>
      <c r="E8191" s="389"/>
      <c r="F8191" s="1435"/>
      <c r="G8191" s="1436"/>
      <c r="H8191" s="1437"/>
      <c r="I8191" s="1435"/>
      <c r="J8191" s="1436"/>
      <c r="K8191" s="1437"/>
      <c r="L8191" s="1428"/>
      <c r="M8191" s="7" t="str">
        <f>(IF($E8310&lt;&gt;0,$M$2,IF($L8310&lt;&gt;0,$M$2,"")))</f>
        <v/>
      </c>
    </row>
    <row r="8192" spans="1:14" hidden="1">
      <c r="A8192" s="23"/>
      <c r="B8192" s="272">
        <v>100</v>
      </c>
      <c r="C8192" s="1859" t="s">
        <v>729</v>
      </c>
      <c r="D8192" s="1860"/>
      <c r="E8192" s="273">
        <f t="shared" ref="E8192:L8192" si="1918">SUM(E8193:E8194)</f>
        <v>0</v>
      </c>
      <c r="F8192" s="274">
        <f t="shared" si="1918"/>
        <v>0</v>
      </c>
      <c r="G8192" s="275">
        <f t="shared" si="1918"/>
        <v>0</v>
      </c>
      <c r="H8192" s="276">
        <f>SUM(H8193:H8194)</f>
        <v>0</v>
      </c>
      <c r="I8192" s="274">
        <f t="shared" si="1918"/>
        <v>0</v>
      </c>
      <c r="J8192" s="275">
        <f t="shared" si="1918"/>
        <v>0</v>
      </c>
      <c r="K8192" s="276">
        <f t="shared" si="1918"/>
        <v>0</v>
      </c>
      <c r="L8192" s="273">
        <f t="shared" si="1918"/>
        <v>0</v>
      </c>
      <c r="M8192" s="12" t="str">
        <f>(IF($E8192&lt;&gt;0,$M$2,IF($L8192&lt;&gt;0,$M$2,"")))</f>
        <v/>
      </c>
      <c r="N8192" s="13"/>
    </row>
    <row r="8193" spans="1:14" hidden="1">
      <c r="A8193" s="23"/>
      <c r="B8193" s="278"/>
      <c r="C8193" s="279">
        <v>101</v>
      </c>
      <c r="D8193" s="280" t="s">
        <v>730</v>
      </c>
      <c r="E8193" s="281">
        <f>F8193+G8193+H8193</f>
        <v>0</v>
      </c>
      <c r="F8193" s="152">
        <v>0</v>
      </c>
      <c r="G8193" s="153">
        <v>0</v>
      </c>
      <c r="H8193" s="1406">
        <v>0</v>
      </c>
      <c r="I8193" s="152">
        <v>0</v>
      </c>
      <c r="J8193" s="153">
        <v>0</v>
      </c>
      <c r="K8193" s="1406">
        <v>0</v>
      </c>
      <c r="L8193" s="281">
        <f>I8193+J8193+K8193</f>
        <v>0</v>
      </c>
      <c r="M8193" s="12" t="str">
        <f t="shared" ref="M8193:M8256" si="1919">(IF($E8193&lt;&gt;0,$M$2,IF($L8193&lt;&gt;0,$M$2,"")))</f>
        <v/>
      </c>
      <c r="N8193" s="13"/>
    </row>
    <row r="8194" spans="1:14" hidden="1">
      <c r="A8194" s="10"/>
      <c r="B8194" s="278"/>
      <c r="C8194" s="285">
        <v>102</v>
      </c>
      <c r="D8194" s="286" t="s">
        <v>731</v>
      </c>
      <c r="E8194" s="287">
        <f>F8194+G8194+H8194</f>
        <v>0</v>
      </c>
      <c r="F8194" s="173">
        <v>0</v>
      </c>
      <c r="G8194" s="174">
        <v>0</v>
      </c>
      <c r="H8194" s="1409">
        <v>0</v>
      </c>
      <c r="I8194" s="173">
        <v>0</v>
      </c>
      <c r="J8194" s="174">
        <v>0</v>
      </c>
      <c r="K8194" s="1409">
        <v>0</v>
      </c>
      <c r="L8194" s="287">
        <f>I8194+J8194+K8194</f>
        <v>0</v>
      </c>
      <c r="M8194" s="12" t="str">
        <f t="shared" si="1919"/>
        <v/>
      </c>
      <c r="N8194" s="13"/>
    </row>
    <row r="8195" spans="1:14" hidden="1">
      <c r="A8195" s="10"/>
      <c r="B8195" s="272">
        <v>200</v>
      </c>
      <c r="C8195" s="1851" t="s">
        <v>732</v>
      </c>
      <c r="D8195" s="1852"/>
      <c r="E8195" s="273">
        <f t="shared" ref="E8195:L8195" si="1920">SUM(E8196:E8200)</f>
        <v>0</v>
      </c>
      <c r="F8195" s="274">
        <f t="shared" si="1920"/>
        <v>0</v>
      </c>
      <c r="G8195" s="275">
        <f t="shared" si="1920"/>
        <v>0</v>
      </c>
      <c r="H8195" s="276">
        <f>SUM(H8196:H8200)</f>
        <v>0</v>
      </c>
      <c r="I8195" s="274">
        <f t="shared" si="1920"/>
        <v>0</v>
      </c>
      <c r="J8195" s="275">
        <f t="shared" si="1920"/>
        <v>0</v>
      </c>
      <c r="K8195" s="276">
        <f t="shared" si="1920"/>
        <v>0</v>
      </c>
      <c r="L8195" s="273">
        <f t="shared" si="1920"/>
        <v>0</v>
      </c>
      <c r="M8195" s="12" t="str">
        <f t="shared" si="1919"/>
        <v/>
      </c>
      <c r="N8195" s="13"/>
    </row>
    <row r="8196" spans="1:14" hidden="1">
      <c r="A8196" s="10"/>
      <c r="B8196" s="291"/>
      <c r="C8196" s="279">
        <v>201</v>
      </c>
      <c r="D8196" s="280" t="s">
        <v>733</v>
      </c>
      <c r="E8196" s="281">
        <f>F8196+G8196+H8196</f>
        <v>0</v>
      </c>
      <c r="F8196" s="152">
        <v>0</v>
      </c>
      <c r="G8196" s="153">
        <v>0</v>
      </c>
      <c r="H8196" s="1406">
        <v>0</v>
      </c>
      <c r="I8196" s="152">
        <v>0</v>
      </c>
      <c r="J8196" s="153">
        <v>0</v>
      </c>
      <c r="K8196" s="1406">
        <v>0</v>
      </c>
      <c r="L8196" s="281">
        <f>I8196+J8196+K8196</f>
        <v>0</v>
      </c>
      <c r="M8196" s="12" t="str">
        <f t="shared" si="1919"/>
        <v/>
      </c>
      <c r="N8196" s="13"/>
    </row>
    <row r="8197" spans="1:14" hidden="1">
      <c r="A8197" s="10"/>
      <c r="B8197" s="292"/>
      <c r="C8197" s="293">
        <v>202</v>
      </c>
      <c r="D8197" s="294" t="s">
        <v>734</v>
      </c>
      <c r="E8197" s="295">
        <f>F8197+G8197+H8197</f>
        <v>0</v>
      </c>
      <c r="F8197" s="158">
        <v>0</v>
      </c>
      <c r="G8197" s="159">
        <v>0</v>
      </c>
      <c r="H8197" s="1408">
        <v>0</v>
      </c>
      <c r="I8197" s="158">
        <v>0</v>
      </c>
      <c r="J8197" s="159">
        <v>0</v>
      </c>
      <c r="K8197" s="1408">
        <v>0</v>
      </c>
      <c r="L8197" s="295">
        <f>I8197+J8197+K8197</f>
        <v>0</v>
      </c>
      <c r="M8197" s="12" t="str">
        <f t="shared" si="1919"/>
        <v/>
      </c>
      <c r="N8197" s="13"/>
    </row>
    <row r="8198" spans="1:14" ht="31.5" hidden="1">
      <c r="A8198" s="10"/>
      <c r="B8198" s="299"/>
      <c r="C8198" s="293">
        <v>205</v>
      </c>
      <c r="D8198" s="294" t="s">
        <v>585</v>
      </c>
      <c r="E8198" s="295">
        <f>F8198+G8198+H8198</f>
        <v>0</v>
      </c>
      <c r="F8198" s="158">
        <v>0</v>
      </c>
      <c r="G8198" s="159">
        <v>0</v>
      </c>
      <c r="H8198" s="1408">
        <v>0</v>
      </c>
      <c r="I8198" s="158">
        <v>0</v>
      </c>
      <c r="J8198" s="159">
        <v>0</v>
      </c>
      <c r="K8198" s="1408">
        <v>0</v>
      </c>
      <c r="L8198" s="295">
        <f>I8198+J8198+K8198</f>
        <v>0</v>
      </c>
      <c r="M8198" s="12" t="str">
        <f t="shared" si="1919"/>
        <v/>
      </c>
      <c r="N8198" s="13"/>
    </row>
    <row r="8199" spans="1:14" hidden="1">
      <c r="A8199" s="10"/>
      <c r="B8199" s="299"/>
      <c r="C8199" s="293">
        <v>208</v>
      </c>
      <c r="D8199" s="300" t="s">
        <v>586</v>
      </c>
      <c r="E8199" s="295">
        <f>F8199+G8199+H8199</f>
        <v>0</v>
      </c>
      <c r="F8199" s="158">
        <v>0</v>
      </c>
      <c r="G8199" s="159">
        <v>0</v>
      </c>
      <c r="H8199" s="1408">
        <v>0</v>
      </c>
      <c r="I8199" s="158">
        <v>0</v>
      </c>
      <c r="J8199" s="159">
        <v>0</v>
      </c>
      <c r="K8199" s="1408">
        <v>0</v>
      </c>
      <c r="L8199" s="295">
        <f>I8199+J8199+K8199</f>
        <v>0</v>
      </c>
      <c r="M8199" s="12" t="str">
        <f t="shared" si="1919"/>
        <v/>
      </c>
      <c r="N8199" s="13"/>
    </row>
    <row r="8200" spans="1:14" hidden="1">
      <c r="A8200" s="10"/>
      <c r="B8200" s="291"/>
      <c r="C8200" s="285">
        <v>209</v>
      </c>
      <c r="D8200" s="301" t="s">
        <v>587</v>
      </c>
      <c r="E8200" s="287">
        <f>F8200+G8200+H8200</f>
        <v>0</v>
      </c>
      <c r="F8200" s="173">
        <v>0</v>
      </c>
      <c r="G8200" s="174">
        <v>0</v>
      </c>
      <c r="H8200" s="1409">
        <v>0</v>
      </c>
      <c r="I8200" s="173">
        <v>0</v>
      </c>
      <c r="J8200" s="174">
        <v>0</v>
      </c>
      <c r="K8200" s="1409">
        <v>0</v>
      </c>
      <c r="L8200" s="287">
        <f>I8200+J8200+K8200</f>
        <v>0</v>
      </c>
      <c r="M8200" s="12" t="str">
        <f t="shared" si="1919"/>
        <v/>
      </c>
      <c r="N8200" s="13"/>
    </row>
    <row r="8201" spans="1:14" hidden="1">
      <c r="A8201" s="10"/>
      <c r="B8201" s="272">
        <v>500</v>
      </c>
      <c r="C8201" s="1861" t="s">
        <v>188</v>
      </c>
      <c r="D8201" s="1862"/>
      <c r="E8201" s="273">
        <f t="shared" ref="E8201:L8201" si="1921">SUM(E8202:E8208)</f>
        <v>0</v>
      </c>
      <c r="F8201" s="274">
        <f t="shared" si="1921"/>
        <v>0</v>
      </c>
      <c r="G8201" s="275">
        <f t="shared" si="1921"/>
        <v>0</v>
      </c>
      <c r="H8201" s="276">
        <f>SUM(H8202:H8208)</f>
        <v>0</v>
      </c>
      <c r="I8201" s="274">
        <f t="shared" si="1921"/>
        <v>0</v>
      </c>
      <c r="J8201" s="275">
        <f t="shared" si="1921"/>
        <v>0</v>
      </c>
      <c r="K8201" s="276">
        <f t="shared" si="1921"/>
        <v>0</v>
      </c>
      <c r="L8201" s="273">
        <f t="shared" si="1921"/>
        <v>0</v>
      </c>
      <c r="M8201" s="12" t="str">
        <f t="shared" si="1919"/>
        <v/>
      </c>
      <c r="N8201" s="13"/>
    </row>
    <row r="8202" spans="1:14" ht="18" hidden="1" customHeight="1">
      <c r="A8202" s="10"/>
      <c r="B8202" s="291"/>
      <c r="C8202" s="302">
        <v>551</v>
      </c>
      <c r="D8202" s="303" t="s">
        <v>189</v>
      </c>
      <c r="E8202" s="281">
        <f t="shared" ref="E8202:E8209" si="1922">F8202+G8202+H8202</f>
        <v>0</v>
      </c>
      <c r="F8202" s="152">
        <v>0</v>
      </c>
      <c r="G8202" s="153">
        <v>0</v>
      </c>
      <c r="H8202" s="1406">
        <v>0</v>
      </c>
      <c r="I8202" s="152">
        <v>0</v>
      </c>
      <c r="J8202" s="153">
        <v>0</v>
      </c>
      <c r="K8202" s="1406">
        <v>0</v>
      </c>
      <c r="L8202" s="281">
        <f t="shared" ref="L8202:L8209" si="1923">I8202+J8202+K8202</f>
        <v>0</v>
      </c>
      <c r="M8202" s="12" t="str">
        <f t="shared" si="1919"/>
        <v/>
      </c>
      <c r="N8202" s="13"/>
    </row>
    <row r="8203" spans="1:14" hidden="1">
      <c r="A8203" s="10"/>
      <c r="B8203" s="291"/>
      <c r="C8203" s="304">
        <v>552</v>
      </c>
      <c r="D8203" s="305" t="s">
        <v>893</v>
      </c>
      <c r="E8203" s="295">
        <f t="shared" si="1922"/>
        <v>0</v>
      </c>
      <c r="F8203" s="158">
        <v>0</v>
      </c>
      <c r="G8203" s="159">
        <v>0</v>
      </c>
      <c r="H8203" s="1408">
        <v>0</v>
      </c>
      <c r="I8203" s="158">
        <v>0</v>
      </c>
      <c r="J8203" s="159">
        <v>0</v>
      </c>
      <c r="K8203" s="1408">
        <v>0</v>
      </c>
      <c r="L8203" s="295">
        <f t="shared" si="1923"/>
        <v>0</v>
      </c>
      <c r="M8203" s="12" t="str">
        <f t="shared" si="1919"/>
        <v/>
      </c>
      <c r="N8203" s="13"/>
    </row>
    <row r="8204" spans="1:14" hidden="1">
      <c r="A8204" s="10"/>
      <c r="B8204" s="306"/>
      <c r="C8204" s="304">
        <v>558</v>
      </c>
      <c r="D8204" s="307" t="s">
        <v>855</v>
      </c>
      <c r="E8204" s="295">
        <f>F8204+G8204+H8204</f>
        <v>0</v>
      </c>
      <c r="F8204" s="484">
        <v>0</v>
      </c>
      <c r="G8204" s="485">
        <v>0</v>
      </c>
      <c r="H8204" s="160">
        <v>0</v>
      </c>
      <c r="I8204" s="484">
        <v>0</v>
      </c>
      <c r="J8204" s="485">
        <v>0</v>
      </c>
      <c r="K8204" s="160">
        <v>0</v>
      </c>
      <c r="L8204" s="295">
        <f>I8204+J8204+K8204</f>
        <v>0</v>
      </c>
      <c r="M8204" s="12" t="str">
        <f t="shared" si="1919"/>
        <v/>
      </c>
      <c r="N8204" s="13"/>
    </row>
    <row r="8205" spans="1:14" hidden="1">
      <c r="A8205" s="10"/>
      <c r="B8205" s="306"/>
      <c r="C8205" s="304">
        <v>560</v>
      </c>
      <c r="D8205" s="307" t="s">
        <v>190</v>
      </c>
      <c r="E8205" s="295">
        <f t="shared" si="1922"/>
        <v>0</v>
      </c>
      <c r="F8205" s="158">
        <v>0</v>
      </c>
      <c r="G8205" s="159">
        <v>0</v>
      </c>
      <c r="H8205" s="1408">
        <v>0</v>
      </c>
      <c r="I8205" s="158">
        <v>0</v>
      </c>
      <c r="J8205" s="159">
        <v>0</v>
      </c>
      <c r="K8205" s="1408">
        <v>0</v>
      </c>
      <c r="L8205" s="295">
        <f t="shared" si="1923"/>
        <v>0</v>
      </c>
      <c r="M8205" s="12" t="str">
        <f t="shared" si="1919"/>
        <v/>
      </c>
      <c r="N8205" s="13"/>
    </row>
    <row r="8206" spans="1:14" hidden="1">
      <c r="A8206" s="10"/>
      <c r="B8206" s="306"/>
      <c r="C8206" s="304">
        <v>580</v>
      </c>
      <c r="D8206" s="305" t="s">
        <v>191</v>
      </c>
      <c r="E8206" s="295">
        <f t="shared" si="1922"/>
        <v>0</v>
      </c>
      <c r="F8206" s="158">
        <v>0</v>
      </c>
      <c r="G8206" s="159">
        <v>0</v>
      </c>
      <c r="H8206" s="1408">
        <v>0</v>
      </c>
      <c r="I8206" s="158">
        <v>0</v>
      </c>
      <c r="J8206" s="159">
        <v>0</v>
      </c>
      <c r="K8206" s="1408">
        <v>0</v>
      </c>
      <c r="L8206" s="295">
        <f t="shared" si="1923"/>
        <v>0</v>
      </c>
      <c r="M8206" s="12" t="str">
        <f t="shared" si="1919"/>
        <v/>
      </c>
      <c r="N8206" s="13"/>
    </row>
    <row r="8207" spans="1:14" hidden="1">
      <c r="A8207" s="10"/>
      <c r="B8207" s="291"/>
      <c r="C8207" s="304">
        <v>588</v>
      </c>
      <c r="D8207" s="305" t="s">
        <v>857</v>
      </c>
      <c r="E8207" s="295">
        <f>F8207+G8207+H8207</f>
        <v>0</v>
      </c>
      <c r="F8207" s="484">
        <v>0</v>
      </c>
      <c r="G8207" s="485">
        <v>0</v>
      </c>
      <c r="H8207" s="160">
        <v>0</v>
      </c>
      <c r="I8207" s="484">
        <v>0</v>
      </c>
      <c r="J8207" s="485">
        <v>0</v>
      </c>
      <c r="K8207" s="160">
        <v>0</v>
      </c>
      <c r="L8207" s="295">
        <f>I8207+J8207+K8207</f>
        <v>0</v>
      </c>
      <c r="M8207" s="12" t="str">
        <f t="shared" si="1919"/>
        <v/>
      </c>
      <c r="N8207" s="13"/>
    </row>
    <row r="8208" spans="1:14" ht="31.5" hidden="1">
      <c r="A8208" s="10"/>
      <c r="B8208" s="291"/>
      <c r="C8208" s="308">
        <v>590</v>
      </c>
      <c r="D8208" s="309" t="s">
        <v>192</v>
      </c>
      <c r="E8208" s="287">
        <f t="shared" si="1922"/>
        <v>0</v>
      </c>
      <c r="F8208" s="173"/>
      <c r="G8208" s="174"/>
      <c r="H8208" s="1409"/>
      <c r="I8208" s="173"/>
      <c r="J8208" s="174"/>
      <c r="K8208" s="1409"/>
      <c r="L8208" s="287">
        <f t="shared" si="1923"/>
        <v>0</v>
      </c>
      <c r="M8208" s="12" t="str">
        <f t="shared" si="1919"/>
        <v/>
      </c>
      <c r="N8208" s="13"/>
    </row>
    <row r="8209" spans="1:14" hidden="1">
      <c r="A8209" s="22">
        <v>5</v>
      </c>
      <c r="B8209" s="272">
        <v>800</v>
      </c>
      <c r="C8209" s="1863" t="s">
        <v>193</v>
      </c>
      <c r="D8209" s="1864"/>
      <c r="E8209" s="310">
        <f t="shared" si="1922"/>
        <v>0</v>
      </c>
      <c r="F8209" s="1410"/>
      <c r="G8209" s="1411"/>
      <c r="H8209" s="1412"/>
      <c r="I8209" s="1410"/>
      <c r="J8209" s="1411"/>
      <c r="K8209" s="1412"/>
      <c r="L8209" s="310">
        <f t="shared" si="1923"/>
        <v>0</v>
      </c>
      <c r="M8209" s="12" t="str">
        <f t="shared" si="1919"/>
        <v/>
      </c>
      <c r="N8209" s="13"/>
    </row>
    <row r="8210" spans="1:14" hidden="1">
      <c r="A8210" s="23">
        <v>10</v>
      </c>
      <c r="B8210" s="272">
        <v>1000</v>
      </c>
      <c r="C8210" s="1851" t="s">
        <v>194</v>
      </c>
      <c r="D8210" s="1852"/>
      <c r="E8210" s="310">
        <f t="shared" ref="E8210:L8210" si="1924">SUM(E8211:E8227)</f>
        <v>0</v>
      </c>
      <c r="F8210" s="274">
        <f t="shared" si="1924"/>
        <v>0</v>
      </c>
      <c r="G8210" s="275">
        <f t="shared" si="1924"/>
        <v>0</v>
      </c>
      <c r="H8210" s="276">
        <f>SUM(H8211:H8227)</f>
        <v>0</v>
      </c>
      <c r="I8210" s="274">
        <f t="shared" si="1924"/>
        <v>0</v>
      </c>
      <c r="J8210" s="275">
        <f t="shared" si="1924"/>
        <v>0</v>
      </c>
      <c r="K8210" s="276">
        <f t="shared" si="1924"/>
        <v>0</v>
      </c>
      <c r="L8210" s="310">
        <f t="shared" si="1924"/>
        <v>0</v>
      </c>
      <c r="M8210" s="12" t="str">
        <f t="shared" si="1919"/>
        <v/>
      </c>
      <c r="N8210" s="13"/>
    </row>
    <row r="8211" spans="1:14" hidden="1">
      <c r="A8211" s="23">
        <v>15</v>
      </c>
      <c r="B8211" s="292"/>
      <c r="C8211" s="279">
        <v>1011</v>
      </c>
      <c r="D8211" s="311" t="s">
        <v>195</v>
      </c>
      <c r="E8211" s="281">
        <f t="shared" ref="E8211:E8227" si="1925">F8211+G8211+H8211</f>
        <v>0</v>
      </c>
      <c r="F8211" s="152">
        <v>0</v>
      </c>
      <c r="G8211" s="153">
        <v>0</v>
      </c>
      <c r="H8211" s="1406">
        <v>0</v>
      </c>
      <c r="I8211" s="152">
        <v>0</v>
      </c>
      <c r="J8211" s="153">
        <v>0</v>
      </c>
      <c r="K8211" s="1406">
        <v>0</v>
      </c>
      <c r="L8211" s="281">
        <f t="shared" ref="L8211:L8227" si="1926">I8211+J8211+K8211</f>
        <v>0</v>
      </c>
      <c r="M8211" s="12" t="str">
        <f t="shared" si="1919"/>
        <v/>
      </c>
      <c r="N8211" s="13"/>
    </row>
    <row r="8212" spans="1:14" hidden="1">
      <c r="A8212" s="22">
        <v>35</v>
      </c>
      <c r="B8212" s="292"/>
      <c r="C8212" s="293">
        <v>1012</v>
      </c>
      <c r="D8212" s="294" t="s">
        <v>196</v>
      </c>
      <c r="E8212" s="295">
        <f t="shared" si="1925"/>
        <v>0</v>
      </c>
      <c r="F8212" s="158">
        <v>0</v>
      </c>
      <c r="G8212" s="159">
        <v>0</v>
      </c>
      <c r="H8212" s="1408">
        <v>0</v>
      </c>
      <c r="I8212" s="158">
        <v>0</v>
      </c>
      <c r="J8212" s="159">
        <v>0</v>
      </c>
      <c r="K8212" s="1408">
        <v>0</v>
      </c>
      <c r="L8212" s="295">
        <f t="shared" si="1926"/>
        <v>0</v>
      </c>
      <c r="M8212" s="12" t="str">
        <f t="shared" si="1919"/>
        <v/>
      </c>
      <c r="N8212" s="13"/>
    </row>
    <row r="8213" spans="1:14" hidden="1">
      <c r="A8213" s="23">
        <v>40</v>
      </c>
      <c r="B8213" s="292"/>
      <c r="C8213" s="293">
        <v>1013</v>
      </c>
      <c r="D8213" s="294" t="s">
        <v>197</v>
      </c>
      <c r="E8213" s="295">
        <f t="shared" si="1925"/>
        <v>0</v>
      </c>
      <c r="F8213" s="158">
        <v>0</v>
      </c>
      <c r="G8213" s="159">
        <v>0</v>
      </c>
      <c r="H8213" s="1408">
        <v>0</v>
      </c>
      <c r="I8213" s="158">
        <v>0</v>
      </c>
      <c r="J8213" s="159">
        <v>0</v>
      </c>
      <c r="K8213" s="1408">
        <v>0</v>
      </c>
      <c r="L8213" s="295">
        <f t="shared" si="1926"/>
        <v>0</v>
      </c>
      <c r="M8213" s="12" t="str">
        <f t="shared" si="1919"/>
        <v/>
      </c>
      <c r="N8213" s="13"/>
    </row>
    <row r="8214" spans="1:14" hidden="1">
      <c r="A8214" s="23">
        <v>45</v>
      </c>
      <c r="B8214" s="292"/>
      <c r="C8214" s="293">
        <v>1014</v>
      </c>
      <c r="D8214" s="294" t="s">
        <v>198</v>
      </c>
      <c r="E8214" s="295">
        <f t="shared" si="1925"/>
        <v>0</v>
      </c>
      <c r="F8214" s="158">
        <v>0</v>
      </c>
      <c r="G8214" s="159">
        <v>0</v>
      </c>
      <c r="H8214" s="1408">
        <v>0</v>
      </c>
      <c r="I8214" s="158">
        <v>0</v>
      </c>
      <c r="J8214" s="159">
        <v>0</v>
      </c>
      <c r="K8214" s="1408">
        <v>0</v>
      </c>
      <c r="L8214" s="295">
        <f t="shared" si="1926"/>
        <v>0</v>
      </c>
      <c r="M8214" s="12" t="str">
        <f t="shared" si="1919"/>
        <v/>
      </c>
      <c r="N8214" s="13"/>
    </row>
    <row r="8215" spans="1:14" hidden="1">
      <c r="A8215" s="23">
        <v>50</v>
      </c>
      <c r="B8215" s="292"/>
      <c r="C8215" s="293">
        <v>1015</v>
      </c>
      <c r="D8215" s="294" t="s">
        <v>199</v>
      </c>
      <c r="E8215" s="295">
        <f t="shared" si="1925"/>
        <v>0</v>
      </c>
      <c r="F8215" s="158">
        <v>0</v>
      </c>
      <c r="G8215" s="159">
        <v>0</v>
      </c>
      <c r="H8215" s="1408">
        <v>0</v>
      </c>
      <c r="I8215" s="158">
        <v>0</v>
      </c>
      <c r="J8215" s="159">
        <v>0</v>
      </c>
      <c r="K8215" s="1408">
        <v>0</v>
      </c>
      <c r="L8215" s="295">
        <f t="shared" si="1926"/>
        <v>0</v>
      </c>
      <c r="M8215" s="12" t="str">
        <f t="shared" si="1919"/>
        <v/>
      </c>
      <c r="N8215" s="13"/>
    </row>
    <row r="8216" spans="1:14" hidden="1">
      <c r="A8216" s="23">
        <v>55</v>
      </c>
      <c r="B8216" s="292"/>
      <c r="C8216" s="312">
        <v>1016</v>
      </c>
      <c r="D8216" s="313" t="s">
        <v>200</v>
      </c>
      <c r="E8216" s="314">
        <f t="shared" si="1925"/>
        <v>0</v>
      </c>
      <c r="F8216" s="164">
        <v>0</v>
      </c>
      <c r="G8216" s="165">
        <v>0</v>
      </c>
      <c r="H8216" s="1407">
        <v>0</v>
      </c>
      <c r="I8216" s="164">
        <v>0</v>
      </c>
      <c r="J8216" s="165">
        <v>0</v>
      </c>
      <c r="K8216" s="1407">
        <v>0</v>
      </c>
      <c r="L8216" s="314">
        <f t="shared" si="1926"/>
        <v>0</v>
      </c>
      <c r="M8216" s="12" t="str">
        <f t="shared" si="1919"/>
        <v/>
      </c>
      <c r="N8216" s="13"/>
    </row>
    <row r="8217" spans="1:14" hidden="1">
      <c r="A8217" s="23">
        <v>60</v>
      </c>
      <c r="B8217" s="278"/>
      <c r="C8217" s="318">
        <v>1020</v>
      </c>
      <c r="D8217" s="319" t="s">
        <v>201</v>
      </c>
      <c r="E8217" s="320">
        <f t="shared" si="1925"/>
        <v>0</v>
      </c>
      <c r="F8217" s="450">
        <v>0</v>
      </c>
      <c r="G8217" s="451">
        <v>0</v>
      </c>
      <c r="H8217" s="1416">
        <v>0</v>
      </c>
      <c r="I8217" s="450">
        <v>0</v>
      </c>
      <c r="J8217" s="451">
        <v>0</v>
      </c>
      <c r="K8217" s="1416">
        <v>0</v>
      </c>
      <c r="L8217" s="320">
        <f t="shared" si="1926"/>
        <v>0</v>
      </c>
      <c r="M8217" s="12" t="str">
        <f t="shared" si="1919"/>
        <v/>
      </c>
      <c r="N8217" s="13"/>
    </row>
    <row r="8218" spans="1:14" hidden="1">
      <c r="A8218" s="22">
        <v>65</v>
      </c>
      <c r="B8218" s="292"/>
      <c r="C8218" s="324">
        <v>1030</v>
      </c>
      <c r="D8218" s="325" t="s">
        <v>202</v>
      </c>
      <c r="E8218" s="326">
        <f t="shared" si="1925"/>
        <v>0</v>
      </c>
      <c r="F8218" s="445">
        <v>0</v>
      </c>
      <c r="G8218" s="446">
        <v>0</v>
      </c>
      <c r="H8218" s="1413">
        <v>0</v>
      </c>
      <c r="I8218" s="445">
        <v>0</v>
      </c>
      <c r="J8218" s="446">
        <v>0</v>
      </c>
      <c r="K8218" s="1413">
        <v>0</v>
      </c>
      <c r="L8218" s="326">
        <f t="shared" si="1926"/>
        <v>0</v>
      </c>
      <c r="M8218" s="12" t="str">
        <f t="shared" si="1919"/>
        <v/>
      </c>
      <c r="N8218" s="13"/>
    </row>
    <row r="8219" spans="1:14" hidden="1">
      <c r="A8219" s="23">
        <v>70</v>
      </c>
      <c r="B8219" s="292"/>
      <c r="C8219" s="318">
        <v>1051</v>
      </c>
      <c r="D8219" s="331" t="s">
        <v>203</v>
      </c>
      <c r="E8219" s="320">
        <f t="shared" si="1925"/>
        <v>0</v>
      </c>
      <c r="F8219" s="450">
        <v>0</v>
      </c>
      <c r="G8219" s="451">
        <v>0</v>
      </c>
      <c r="H8219" s="1416">
        <v>0</v>
      </c>
      <c r="I8219" s="450">
        <v>0</v>
      </c>
      <c r="J8219" s="451">
        <v>0</v>
      </c>
      <c r="K8219" s="1416">
        <v>0</v>
      </c>
      <c r="L8219" s="320">
        <f t="shared" si="1926"/>
        <v>0</v>
      </c>
      <c r="M8219" s="12" t="str">
        <f t="shared" si="1919"/>
        <v/>
      </c>
      <c r="N8219" s="13"/>
    </row>
    <row r="8220" spans="1:14" hidden="1">
      <c r="A8220" s="23">
        <v>75</v>
      </c>
      <c r="B8220" s="292"/>
      <c r="C8220" s="293">
        <v>1052</v>
      </c>
      <c r="D8220" s="294" t="s">
        <v>204</v>
      </c>
      <c r="E8220" s="295">
        <f t="shared" si="1925"/>
        <v>0</v>
      </c>
      <c r="F8220" s="158">
        <v>0</v>
      </c>
      <c r="G8220" s="159"/>
      <c r="H8220" s="1408"/>
      <c r="I8220" s="158">
        <v>0</v>
      </c>
      <c r="J8220" s="159"/>
      <c r="K8220" s="1408"/>
      <c r="L8220" s="295">
        <f t="shared" si="1926"/>
        <v>0</v>
      </c>
      <c r="M8220" s="12" t="str">
        <f t="shared" si="1919"/>
        <v/>
      </c>
      <c r="N8220" s="13"/>
    </row>
    <row r="8221" spans="1:14" hidden="1">
      <c r="A8221" s="23">
        <v>80</v>
      </c>
      <c r="B8221" s="292"/>
      <c r="C8221" s="324">
        <v>1053</v>
      </c>
      <c r="D8221" s="325" t="s">
        <v>858</v>
      </c>
      <c r="E8221" s="326">
        <f t="shared" si="1925"/>
        <v>0</v>
      </c>
      <c r="F8221" s="445"/>
      <c r="G8221" s="446"/>
      <c r="H8221" s="1413"/>
      <c r="I8221" s="445"/>
      <c r="J8221" s="446"/>
      <c r="K8221" s="1413"/>
      <c r="L8221" s="326">
        <f t="shared" si="1926"/>
        <v>0</v>
      </c>
      <c r="M8221" s="12" t="str">
        <f t="shared" si="1919"/>
        <v/>
      </c>
      <c r="N8221" s="13"/>
    </row>
    <row r="8222" spans="1:14" hidden="1">
      <c r="A8222" s="23">
        <v>80</v>
      </c>
      <c r="B8222" s="292"/>
      <c r="C8222" s="318">
        <v>1062</v>
      </c>
      <c r="D8222" s="319" t="s">
        <v>205</v>
      </c>
      <c r="E8222" s="320">
        <f t="shared" si="1925"/>
        <v>0</v>
      </c>
      <c r="F8222" s="450">
        <v>0</v>
      </c>
      <c r="G8222" s="451">
        <v>0</v>
      </c>
      <c r="H8222" s="1416">
        <v>0</v>
      </c>
      <c r="I8222" s="450">
        <v>0</v>
      </c>
      <c r="J8222" s="451">
        <v>0</v>
      </c>
      <c r="K8222" s="1416">
        <v>0</v>
      </c>
      <c r="L8222" s="320">
        <f t="shared" si="1926"/>
        <v>0</v>
      </c>
      <c r="M8222" s="12" t="str">
        <f t="shared" si="1919"/>
        <v/>
      </c>
      <c r="N8222" s="13"/>
    </row>
    <row r="8223" spans="1:14" hidden="1">
      <c r="A8223" s="23">
        <v>85</v>
      </c>
      <c r="B8223" s="292"/>
      <c r="C8223" s="324">
        <v>1063</v>
      </c>
      <c r="D8223" s="332" t="s">
        <v>786</v>
      </c>
      <c r="E8223" s="326">
        <f t="shared" si="1925"/>
        <v>0</v>
      </c>
      <c r="F8223" s="445">
        <v>0</v>
      </c>
      <c r="G8223" s="446">
        <v>0</v>
      </c>
      <c r="H8223" s="1413">
        <v>0</v>
      </c>
      <c r="I8223" s="445">
        <v>0</v>
      </c>
      <c r="J8223" s="446">
        <v>0</v>
      </c>
      <c r="K8223" s="1413">
        <v>0</v>
      </c>
      <c r="L8223" s="326">
        <f t="shared" si="1926"/>
        <v>0</v>
      </c>
      <c r="M8223" s="12" t="str">
        <f t="shared" si="1919"/>
        <v/>
      </c>
      <c r="N8223" s="13"/>
    </row>
    <row r="8224" spans="1:14" hidden="1">
      <c r="A8224" s="23">
        <v>90</v>
      </c>
      <c r="B8224" s="292"/>
      <c r="C8224" s="333">
        <v>1069</v>
      </c>
      <c r="D8224" s="334" t="s">
        <v>206</v>
      </c>
      <c r="E8224" s="335">
        <f t="shared" si="1925"/>
        <v>0</v>
      </c>
      <c r="F8224" s="589">
        <v>0</v>
      </c>
      <c r="G8224" s="590">
        <v>0</v>
      </c>
      <c r="H8224" s="1415">
        <v>0</v>
      </c>
      <c r="I8224" s="589">
        <v>0</v>
      </c>
      <c r="J8224" s="590">
        <v>0</v>
      </c>
      <c r="K8224" s="1415">
        <v>0</v>
      </c>
      <c r="L8224" s="335">
        <f t="shared" si="1926"/>
        <v>0</v>
      </c>
      <c r="M8224" s="12" t="str">
        <f t="shared" si="1919"/>
        <v/>
      </c>
      <c r="N8224" s="13"/>
    </row>
    <row r="8225" spans="1:14" hidden="1">
      <c r="A8225" s="23">
        <v>90</v>
      </c>
      <c r="B8225" s="278"/>
      <c r="C8225" s="318">
        <v>1091</v>
      </c>
      <c r="D8225" s="331" t="s">
        <v>894</v>
      </c>
      <c r="E8225" s="320">
        <f t="shared" si="1925"/>
        <v>0</v>
      </c>
      <c r="F8225" s="450">
        <v>0</v>
      </c>
      <c r="G8225" s="451">
        <v>0</v>
      </c>
      <c r="H8225" s="1416">
        <v>0</v>
      </c>
      <c r="I8225" s="450">
        <v>0</v>
      </c>
      <c r="J8225" s="451">
        <v>0</v>
      </c>
      <c r="K8225" s="1416">
        <v>0</v>
      </c>
      <c r="L8225" s="320">
        <f t="shared" si="1926"/>
        <v>0</v>
      </c>
      <c r="M8225" s="12" t="str">
        <f t="shared" si="1919"/>
        <v/>
      </c>
      <c r="N8225" s="13"/>
    </row>
    <row r="8226" spans="1:14" hidden="1">
      <c r="A8226" s="22">
        <v>115</v>
      </c>
      <c r="B8226" s="292"/>
      <c r="C8226" s="293">
        <v>1092</v>
      </c>
      <c r="D8226" s="294" t="s">
        <v>298</v>
      </c>
      <c r="E8226" s="295">
        <f t="shared" si="1925"/>
        <v>0</v>
      </c>
      <c r="F8226" s="158">
        <v>0</v>
      </c>
      <c r="G8226" s="159">
        <v>0</v>
      </c>
      <c r="H8226" s="1408">
        <v>0</v>
      </c>
      <c r="I8226" s="158">
        <v>0</v>
      </c>
      <c r="J8226" s="159">
        <v>0</v>
      </c>
      <c r="K8226" s="1408">
        <v>0</v>
      </c>
      <c r="L8226" s="295">
        <f t="shared" si="1926"/>
        <v>0</v>
      </c>
      <c r="M8226" s="12" t="str">
        <f t="shared" si="1919"/>
        <v/>
      </c>
      <c r="N8226" s="13"/>
    </row>
    <row r="8227" spans="1:14" hidden="1">
      <c r="A8227" s="22">
        <v>125</v>
      </c>
      <c r="B8227" s="292"/>
      <c r="C8227" s="285">
        <v>1098</v>
      </c>
      <c r="D8227" s="339" t="s">
        <v>207</v>
      </c>
      <c r="E8227" s="287">
        <f t="shared" si="1925"/>
        <v>0</v>
      </c>
      <c r="F8227" s="173">
        <v>0</v>
      </c>
      <c r="G8227" s="174">
        <v>0</v>
      </c>
      <c r="H8227" s="1409">
        <v>0</v>
      </c>
      <c r="I8227" s="173">
        <v>0</v>
      </c>
      <c r="J8227" s="174">
        <v>0</v>
      </c>
      <c r="K8227" s="1409">
        <v>0</v>
      </c>
      <c r="L8227" s="287">
        <f t="shared" si="1926"/>
        <v>0</v>
      </c>
      <c r="M8227" s="12" t="str">
        <f t="shared" si="1919"/>
        <v/>
      </c>
      <c r="N8227" s="13"/>
    </row>
    <row r="8228" spans="1:14" hidden="1">
      <c r="A8228" s="23">
        <v>130</v>
      </c>
      <c r="B8228" s="272">
        <v>1900</v>
      </c>
      <c r="C8228" s="1845" t="s">
        <v>265</v>
      </c>
      <c r="D8228" s="1846"/>
      <c r="E8228" s="310">
        <f t="shared" ref="E8228:L8228" si="1927">SUM(E8229:E8231)</f>
        <v>0</v>
      </c>
      <c r="F8228" s="274">
        <f t="shared" si="1927"/>
        <v>0</v>
      </c>
      <c r="G8228" s="275">
        <f t="shared" si="1927"/>
        <v>0</v>
      </c>
      <c r="H8228" s="276">
        <f>SUM(H8229:H8231)</f>
        <v>0</v>
      </c>
      <c r="I8228" s="274">
        <f t="shared" si="1927"/>
        <v>0</v>
      </c>
      <c r="J8228" s="275">
        <f t="shared" si="1927"/>
        <v>0</v>
      </c>
      <c r="K8228" s="276">
        <f t="shared" si="1927"/>
        <v>0</v>
      </c>
      <c r="L8228" s="310">
        <f t="shared" si="1927"/>
        <v>0</v>
      </c>
      <c r="M8228" s="12" t="str">
        <f t="shared" si="1919"/>
        <v/>
      </c>
      <c r="N8228" s="13"/>
    </row>
    <row r="8229" spans="1:14" hidden="1">
      <c r="A8229" s="23">
        <v>135</v>
      </c>
      <c r="B8229" s="292"/>
      <c r="C8229" s="279">
        <v>1901</v>
      </c>
      <c r="D8229" s="340" t="s">
        <v>895</v>
      </c>
      <c r="E8229" s="281">
        <f>F8229+G8229+H8229</f>
        <v>0</v>
      </c>
      <c r="F8229" s="152">
        <v>0</v>
      </c>
      <c r="G8229" s="153">
        <v>0</v>
      </c>
      <c r="H8229" s="1406">
        <v>0</v>
      </c>
      <c r="I8229" s="152">
        <v>0</v>
      </c>
      <c r="J8229" s="153">
        <v>0</v>
      </c>
      <c r="K8229" s="1406">
        <v>0</v>
      </c>
      <c r="L8229" s="281">
        <f>I8229+J8229+K8229</f>
        <v>0</v>
      </c>
      <c r="M8229" s="12" t="str">
        <f t="shared" si="1919"/>
        <v/>
      </c>
      <c r="N8229" s="13"/>
    </row>
    <row r="8230" spans="1:14" hidden="1">
      <c r="A8230" s="23">
        <v>140</v>
      </c>
      <c r="B8230" s="341"/>
      <c r="C8230" s="293">
        <v>1981</v>
      </c>
      <c r="D8230" s="342" t="s">
        <v>896</v>
      </c>
      <c r="E8230" s="295">
        <f>F8230+G8230+H8230</f>
        <v>0</v>
      </c>
      <c r="F8230" s="158">
        <v>0</v>
      </c>
      <c r="G8230" s="159">
        <v>0</v>
      </c>
      <c r="H8230" s="1408">
        <v>0</v>
      </c>
      <c r="I8230" s="158">
        <v>0</v>
      </c>
      <c r="J8230" s="159">
        <v>0</v>
      </c>
      <c r="K8230" s="1408">
        <v>0</v>
      </c>
      <c r="L8230" s="295">
        <f>I8230+J8230+K8230</f>
        <v>0</v>
      </c>
      <c r="M8230" s="12" t="str">
        <f t="shared" si="1919"/>
        <v/>
      </c>
      <c r="N8230" s="13"/>
    </row>
    <row r="8231" spans="1:14" hidden="1">
      <c r="A8231" s="23">
        <v>145</v>
      </c>
      <c r="B8231" s="292"/>
      <c r="C8231" s="285">
        <v>1991</v>
      </c>
      <c r="D8231" s="343" t="s">
        <v>897</v>
      </c>
      <c r="E8231" s="287">
        <f>F8231+G8231+H8231</f>
        <v>0</v>
      </c>
      <c r="F8231" s="173"/>
      <c r="G8231" s="174">
        <v>0</v>
      </c>
      <c r="H8231" s="1409">
        <v>0</v>
      </c>
      <c r="I8231" s="173"/>
      <c r="J8231" s="174">
        <v>0</v>
      </c>
      <c r="K8231" s="1409">
        <v>0</v>
      </c>
      <c r="L8231" s="287">
        <f>I8231+J8231+K8231</f>
        <v>0</v>
      </c>
      <c r="M8231" s="12" t="str">
        <f t="shared" si="1919"/>
        <v/>
      </c>
      <c r="N8231" s="13"/>
    </row>
    <row r="8232" spans="1:14" hidden="1">
      <c r="A8232" s="23">
        <v>150</v>
      </c>
      <c r="B8232" s="272">
        <v>2100</v>
      </c>
      <c r="C8232" s="1845" t="s">
        <v>707</v>
      </c>
      <c r="D8232" s="1846"/>
      <c r="E8232" s="310">
        <f t="shared" ref="E8232:L8232" si="1928">SUM(E8233:E8237)</f>
        <v>0</v>
      </c>
      <c r="F8232" s="274">
        <f t="shared" si="1928"/>
        <v>0</v>
      </c>
      <c r="G8232" s="275">
        <f t="shared" si="1928"/>
        <v>0</v>
      </c>
      <c r="H8232" s="276">
        <f>SUM(H8233:H8237)</f>
        <v>0</v>
      </c>
      <c r="I8232" s="274">
        <f t="shared" si="1928"/>
        <v>0</v>
      </c>
      <c r="J8232" s="275">
        <f t="shared" si="1928"/>
        <v>0</v>
      </c>
      <c r="K8232" s="276">
        <f t="shared" si="1928"/>
        <v>0</v>
      </c>
      <c r="L8232" s="310">
        <f t="shared" si="1928"/>
        <v>0</v>
      </c>
      <c r="M8232" s="12" t="str">
        <f t="shared" si="1919"/>
        <v/>
      </c>
      <c r="N8232" s="13"/>
    </row>
    <row r="8233" spans="1:14" hidden="1">
      <c r="A8233" s="23">
        <v>155</v>
      </c>
      <c r="B8233" s="292"/>
      <c r="C8233" s="279">
        <v>2110</v>
      </c>
      <c r="D8233" s="344" t="s">
        <v>208</v>
      </c>
      <c r="E8233" s="281">
        <f>F8233+G8233+H8233</f>
        <v>0</v>
      </c>
      <c r="F8233" s="152">
        <v>0</v>
      </c>
      <c r="G8233" s="153">
        <v>0</v>
      </c>
      <c r="H8233" s="1406">
        <v>0</v>
      </c>
      <c r="I8233" s="152">
        <v>0</v>
      </c>
      <c r="J8233" s="153">
        <v>0</v>
      </c>
      <c r="K8233" s="1406">
        <v>0</v>
      </c>
      <c r="L8233" s="281">
        <f>I8233+J8233+K8233</f>
        <v>0</v>
      </c>
      <c r="M8233" s="12" t="str">
        <f t="shared" si="1919"/>
        <v/>
      </c>
      <c r="N8233" s="13"/>
    </row>
    <row r="8234" spans="1:14" hidden="1">
      <c r="A8234" s="23">
        <v>160</v>
      </c>
      <c r="B8234" s="341"/>
      <c r="C8234" s="293">
        <v>2120</v>
      </c>
      <c r="D8234" s="300" t="s">
        <v>209</v>
      </c>
      <c r="E8234" s="295">
        <f>F8234+G8234+H8234</f>
        <v>0</v>
      </c>
      <c r="F8234" s="158">
        <v>0</v>
      </c>
      <c r="G8234" s="159">
        <v>0</v>
      </c>
      <c r="H8234" s="1408">
        <v>0</v>
      </c>
      <c r="I8234" s="158">
        <v>0</v>
      </c>
      <c r="J8234" s="159">
        <v>0</v>
      </c>
      <c r="K8234" s="1408">
        <v>0</v>
      </c>
      <c r="L8234" s="295">
        <f>I8234+J8234+K8234</f>
        <v>0</v>
      </c>
      <c r="M8234" s="12" t="str">
        <f t="shared" si="1919"/>
        <v/>
      </c>
      <c r="N8234" s="13"/>
    </row>
    <row r="8235" spans="1:14" hidden="1">
      <c r="A8235" s="23">
        <v>165</v>
      </c>
      <c r="B8235" s="341"/>
      <c r="C8235" s="293">
        <v>2125</v>
      </c>
      <c r="D8235" s="300" t="s">
        <v>210</v>
      </c>
      <c r="E8235" s="295">
        <f>F8235+G8235+H8235</f>
        <v>0</v>
      </c>
      <c r="F8235" s="484">
        <v>0</v>
      </c>
      <c r="G8235" s="485">
        <v>0</v>
      </c>
      <c r="H8235" s="160">
        <v>0</v>
      </c>
      <c r="I8235" s="484">
        <v>0</v>
      </c>
      <c r="J8235" s="485">
        <v>0</v>
      </c>
      <c r="K8235" s="160">
        <v>0</v>
      </c>
      <c r="L8235" s="295">
        <f>I8235+J8235+K8235</f>
        <v>0</v>
      </c>
      <c r="M8235" s="12" t="str">
        <f t="shared" si="1919"/>
        <v/>
      </c>
      <c r="N8235" s="13"/>
    </row>
    <row r="8236" spans="1:14" hidden="1">
      <c r="A8236" s="23">
        <v>175</v>
      </c>
      <c r="B8236" s="291"/>
      <c r="C8236" s="293">
        <v>2140</v>
      </c>
      <c r="D8236" s="300" t="s">
        <v>211</v>
      </c>
      <c r="E8236" s="295">
        <f>F8236+G8236+H8236</f>
        <v>0</v>
      </c>
      <c r="F8236" s="484">
        <v>0</v>
      </c>
      <c r="G8236" s="485">
        <v>0</v>
      </c>
      <c r="H8236" s="160">
        <v>0</v>
      </c>
      <c r="I8236" s="484">
        <v>0</v>
      </c>
      <c r="J8236" s="485">
        <v>0</v>
      </c>
      <c r="K8236" s="160">
        <v>0</v>
      </c>
      <c r="L8236" s="295">
        <f>I8236+J8236+K8236</f>
        <v>0</v>
      </c>
      <c r="M8236" s="12" t="str">
        <f t="shared" si="1919"/>
        <v/>
      </c>
      <c r="N8236" s="13"/>
    </row>
    <row r="8237" spans="1:14" hidden="1">
      <c r="A8237" s="23">
        <v>180</v>
      </c>
      <c r="B8237" s="292"/>
      <c r="C8237" s="285">
        <v>2190</v>
      </c>
      <c r="D8237" s="345" t="s">
        <v>212</v>
      </c>
      <c r="E8237" s="287">
        <f>F8237+G8237+H8237</f>
        <v>0</v>
      </c>
      <c r="F8237" s="173">
        <v>0</v>
      </c>
      <c r="G8237" s="174">
        <v>0</v>
      </c>
      <c r="H8237" s="1409">
        <v>0</v>
      </c>
      <c r="I8237" s="173">
        <v>0</v>
      </c>
      <c r="J8237" s="174">
        <v>0</v>
      </c>
      <c r="K8237" s="1409">
        <v>0</v>
      </c>
      <c r="L8237" s="287">
        <f>I8237+J8237+K8237</f>
        <v>0</v>
      </c>
      <c r="M8237" s="12" t="str">
        <f t="shared" si="1919"/>
        <v/>
      </c>
      <c r="N8237" s="13"/>
    </row>
    <row r="8238" spans="1:14" hidden="1">
      <c r="A8238" s="23">
        <v>185</v>
      </c>
      <c r="B8238" s="272">
        <v>2200</v>
      </c>
      <c r="C8238" s="1845" t="s">
        <v>213</v>
      </c>
      <c r="D8238" s="1846"/>
      <c r="E8238" s="310">
        <f t="shared" ref="E8238:L8238" si="1929">SUM(E8239:E8240)</f>
        <v>0</v>
      </c>
      <c r="F8238" s="274">
        <f t="shared" si="1929"/>
        <v>0</v>
      </c>
      <c r="G8238" s="275">
        <f t="shared" si="1929"/>
        <v>0</v>
      </c>
      <c r="H8238" s="276">
        <f>SUM(H8239:H8240)</f>
        <v>0</v>
      </c>
      <c r="I8238" s="274">
        <f t="shared" si="1929"/>
        <v>0</v>
      </c>
      <c r="J8238" s="275">
        <f t="shared" si="1929"/>
        <v>0</v>
      </c>
      <c r="K8238" s="276">
        <f t="shared" si="1929"/>
        <v>0</v>
      </c>
      <c r="L8238" s="310">
        <f t="shared" si="1929"/>
        <v>0</v>
      </c>
      <c r="M8238" s="12" t="str">
        <f t="shared" si="1919"/>
        <v/>
      </c>
      <c r="N8238" s="13"/>
    </row>
    <row r="8239" spans="1:14" hidden="1">
      <c r="A8239" s="23">
        <v>190</v>
      </c>
      <c r="B8239" s="292"/>
      <c r="C8239" s="279">
        <v>2221</v>
      </c>
      <c r="D8239" s="280" t="s">
        <v>299</v>
      </c>
      <c r="E8239" s="281">
        <f>F8239+G8239+H8239</f>
        <v>0</v>
      </c>
      <c r="F8239" s="152">
        <v>0</v>
      </c>
      <c r="G8239" s="153">
        <v>0</v>
      </c>
      <c r="H8239" s="1406">
        <v>0</v>
      </c>
      <c r="I8239" s="152">
        <v>0</v>
      </c>
      <c r="J8239" s="153">
        <v>0</v>
      </c>
      <c r="K8239" s="1406">
        <v>0</v>
      </c>
      <c r="L8239" s="281">
        <f>I8239+J8239+K8239</f>
        <v>0</v>
      </c>
      <c r="M8239" s="12" t="str">
        <f t="shared" si="1919"/>
        <v/>
      </c>
      <c r="N8239" s="13"/>
    </row>
    <row r="8240" spans="1:14" hidden="1">
      <c r="A8240" s="23">
        <v>200</v>
      </c>
      <c r="B8240" s="292"/>
      <c r="C8240" s="285">
        <v>2224</v>
      </c>
      <c r="D8240" s="286" t="s">
        <v>214</v>
      </c>
      <c r="E8240" s="287">
        <f>F8240+G8240+H8240</f>
        <v>0</v>
      </c>
      <c r="F8240" s="173">
        <v>0</v>
      </c>
      <c r="G8240" s="174">
        <v>0</v>
      </c>
      <c r="H8240" s="1409">
        <v>0</v>
      </c>
      <c r="I8240" s="173">
        <v>0</v>
      </c>
      <c r="J8240" s="174">
        <v>0</v>
      </c>
      <c r="K8240" s="1409">
        <v>0</v>
      </c>
      <c r="L8240" s="287">
        <f>I8240+J8240+K8240</f>
        <v>0</v>
      </c>
      <c r="M8240" s="12" t="str">
        <f t="shared" si="1919"/>
        <v/>
      </c>
      <c r="N8240" s="13"/>
    </row>
    <row r="8241" spans="1:14" hidden="1">
      <c r="A8241" s="23">
        <v>200</v>
      </c>
      <c r="B8241" s="272">
        <v>2500</v>
      </c>
      <c r="C8241" s="1845" t="s">
        <v>215</v>
      </c>
      <c r="D8241" s="1846"/>
      <c r="E8241" s="310">
        <f>F8241+G8241+H8241</f>
        <v>0</v>
      </c>
      <c r="F8241" s="1410"/>
      <c r="G8241" s="1411"/>
      <c r="H8241" s="1412"/>
      <c r="I8241" s="1410"/>
      <c r="J8241" s="1411"/>
      <c r="K8241" s="1412"/>
      <c r="L8241" s="310">
        <f>I8241+J8241+K8241</f>
        <v>0</v>
      </c>
      <c r="M8241" s="12" t="str">
        <f t="shared" si="1919"/>
        <v/>
      </c>
      <c r="N8241" s="13"/>
    </row>
    <row r="8242" spans="1:14" hidden="1">
      <c r="A8242" s="23">
        <v>205</v>
      </c>
      <c r="B8242" s="272">
        <v>2600</v>
      </c>
      <c r="C8242" s="1849" t="s">
        <v>216</v>
      </c>
      <c r="D8242" s="1850"/>
      <c r="E8242" s="310">
        <f>F8242+G8242+H8242</f>
        <v>0</v>
      </c>
      <c r="F8242" s="1410"/>
      <c r="G8242" s="1411"/>
      <c r="H8242" s="1412"/>
      <c r="I8242" s="1410"/>
      <c r="J8242" s="1411"/>
      <c r="K8242" s="1412"/>
      <c r="L8242" s="310">
        <f>I8242+J8242+K8242</f>
        <v>0</v>
      </c>
      <c r="M8242" s="12" t="str">
        <f t="shared" si="1919"/>
        <v/>
      </c>
      <c r="N8242" s="13"/>
    </row>
    <row r="8243" spans="1:14" hidden="1">
      <c r="A8243" s="23">
        <v>210</v>
      </c>
      <c r="B8243" s="272">
        <v>2700</v>
      </c>
      <c r="C8243" s="1849" t="s">
        <v>217</v>
      </c>
      <c r="D8243" s="1850"/>
      <c r="E8243" s="310">
        <f>F8243+G8243+H8243</f>
        <v>0</v>
      </c>
      <c r="F8243" s="1410"/>
      <c r="G8243" s="1411"/>
      <c r="H8243" s="1412"/>
      <c r="I8243" s="1410"/>
      <c r="J8243" s="1411"/>
      <c r="K8243" s="1412"/>
      <c r="L8243" s="310">
        <f>I8243+J8243+K8243</f>
        <v>0</v>
      </c>
      <c r="M8243" s="12" t="str">
        <f t="shared" si="1919"/>
        <v/>
      </c>
      <c r="N8243" s="13"/>
    </row>
    <row r="8244" spans="1:14" ht="36" hidden="1" customHeight="1">
      <c r="A8244" s="23">
        <v>215</v>
      </c>
      <c r="B8244" s="272">
        <v>2800</v>
      </c>
      <c r="C8244" s="1849" t="s">
        <v>1643</v>
      </c>
      <c r="D8244" s="1850"/>
      <c r="E8244" s="310">
        <f t="shared" ref="E8244:L8244" si="1930">SUM(E8245:E8247)</f>
        <v>0</v>
      </c>
      <c r="F8244" s="274">
        <f t="shared" si="1930"/>
        <v>0</v>
      </c>
      <c r="G8244" s="275">
        <f t="shared" si="1930"/>
        <v>0</v>
      </c>
      <c r="H8244" s="276">
        <f>SUM(H8245:H8247)</f>
        <v>0</v>
      </c>
      <c r="I8244" s="274">
        <f t="shared" si="1930"/>
        <v>0</v>
      </c>
      <c r="J8244" s="275">
        <f t="shared" si="1930"/>
        <v>0</v>
      </c>
      <c r="K8244" s="276">
        <f t="shared" si="1930"/>
        <v>0</v>
      </c>
      <c r="L8244" s="310">
        <f t="shared" si="1930"/>
        <v>0</v>
      </c>
      <c r="M8244" s="12" t="str">
        <f t="shared" si="1919"/>
        <v/>
      </c>
      <c r="N8244" s="13"/>
    </row>
    <row r="8245" spans="1:14" hidden="1">
      <c r="A8245" s="22">
        <v>220</v>
      </c>
      <c r="B8245" s="292"/>
      <c r="C8245" s="279">
        <v>2810</v>
      </c>
      <c r="D8245" s="340" t="s">
        <v>2078</v>
      </c>
      <c r="E8245" s="281">
        <f>F8245+G8245+H8245</f>
        <v>0</v>
      </c>
      <c r="F8245" s="152"/>
      <c r="G8245" s="153"/>
      <c r="H8245" s="1406"/>
      <c r="I8245" s="152"/>
      <c r="J8245" s="153"/>
      <c r="K8245" s="1406"/>
      <c r="L8245" s="281">
        <f>I8245+J8245+K8245</f>
        <v>0</v>
      </c>
      <c r="M8245" s="12" t="str">
        <f t="shared" si="1919"/>
        <v/>
      </c>
      <c r="N8245" s="13"/>
    </row>
    <row r="8246" spans="1:14" hidden="1">
      <c r="A8246" s="23">
        <v>225</v>
      </c>
      <c r="B8246" s="341"/>
      <c r="C8246" s="293">
        <v>2820</v>
      </c>
      <c r="D8246" s="342" t="s">
        <v>2079</v>
      </c>
      <c r="E8246" s="295">
        <f>F8246+G8246+H8246</f>
        <v>0</v>
      </c>
      <c r="F8246" s="158"/>
      <c r="G8246" s="159"/>
      <c r="H8246" s="1408"/>
      <c r="I8246" s="158"/>
      <c r="J8246" s="159"/>
      <c r="K8246" s="1408"/>
      <c r="L8246" s="295">
        <f>I8246+J8246+K8246</f>
        <v>0</v>
      </c>
      <c r="M8246" s="12" t="str">
        <f t="shared" si="1919"/>
        <v/>
      </c>
      <c r="N8246" s="13"/>
    </row>
    <row r="8247" spans="1:14" ht="31.5" hidden="1">
      <c r="A8247" s="23">
        <v>230</v>
      </c>
      <c r="B8247" s="292"/>
      <c r="C8247" s="285">
        <v>2890</v>
      </c>
      <c r="D8247" s="343" t="s">
        <v>2080</v>
      </c>
      <c r="E8247" s="287">
        <f>F8247+G8247+H8247</f>
        <v>0</v>
      </c>
      <c r="F8247" s="173"/>
      <c r="G8247" s="174"/>
      <c r="H8247" s="1409"/>
      <c r="I8247" s="173"/>
      <c r="J8247" s="174"/>
      <c r="K8247" s="1409"/>
      <c r="L8247" s="287">
        <f>I8247+J8247+K8247</f>
        <v>0</v>
      </c>
      <c r="M8247" s="12" t="str">
        <f t="shared" si="1919"/>
        <v/>
      </c>
      <c r="N8247" s="13"/>
    </row>
    <row r="8248" spans="1:14" hidden="1">
      <c r="A8248" s="23">
        <v>245</v>
      </c>
      <c r="B8248" s="272">
        <v>2900</v>
      </c>
      <c r="C8248" s="1845" t="s">
        <v>218</v>
      </c>
      <c r="D8248" s="1846"/>
      <c r="E8248" s="310">
        <f>SUM(E8249:E8256)</f>
        <v>0</v>
      </c>
      <c r="F8248" s="274">
        <f>SUM(F8249:F8256)</f>
        <v>0</v>
      </c>
      <c r="G8248" s="274">
        <f t="shared" ref="G8248:L8248" si="1931">SUM(G8249:G8256)</f>
        <v>0</v>
      </c>
      <c r="H8248" s="274">
        <f t="shared" si="1931"/>
        <v>0</v>
      </c>
      <c r="I8248" s="274">
        <f t="shared" si="1931"/>
        <v>0</v>
      </c>
      <c r="J8248" s="274">
        <f t="shared" si="1931"/>
        <v>0</v>
      </c>
      <c r="K8248" s="274">
        <f t="shared" si="1931"/>
        <v>0</v>
      </c>
      <c r="L8248" s="274">
        <f t="shared" si="1931"/>
        <v>0</v>
      </c>
      <c r="M8248" s="12" t="str">
        <f t="shared" si="1919"/>
        <v/>
      </c>
      <c r="N8248" s="13"/>
    </row>
    <row r="8249" spans="1:14" hidden="1">
      <c r="A8249" s="22">
        <v>220</v>
      </c>
      <c r="B8249" s="346"/>
      <c r="C8249" s="279">
        <v>2910</v>
      </c>
      <c r="D8249" s="347" t="s">
        <v>1935</v>
      </c>
      <c r="E8249" s="281">
        <f>F8249+G8249+H8249</f>
        <v>0</v>
      </c>
      <c r="F8249" s="152">
        <v>0</v>
      </c>
      <c r="G8249" s="153"/>
      <c r="H8249" s="1406"/>
      <c r="I8249" s="152">
        <v>0</v>
      </c>
      <c r="J8249" s="153"/>
      <c r="K8249" s="1406"/>
      <c r="L8249" s="281">
        <f>I8249+J8249+K8249</f>
        <v>0</v>
      </c>
      <c r="M8249" s="12" t="str">
        <f t="shared" si="1919"/>
        <v/>
      </c>
      <c r="N8249" s="13"/>
    </row>
    <row r="8250" spans="1:14" hidden="1">
      <c r="A8250" s="23">
        <v>225</v>
      </c>
      <c r="B8250" s="346"/>
      <c r="C8250" s="279">
        <v>2920</v>
      </c>
      <c r="D8250" s="347" t="s">
        <v>219</v>
      </c>
      <c r="E8250" s="281">
        <f t="shared" ref="E8250:E8256" si="1932">F8250+G8250+H8250</f>
        <v>0</v>
      </c>
      <c r="F8250" s="152"/>
      <c r="G8250" s="153"/>
      <c r="H8250" s="1406"/>
      <c r="I8250" s="152"/>
      <c r="J8250" s="153"/>
      <c r="K8250" s="1406"/>
      <c r="L8250" s="281">
        <f t="shared" ref="L8250:L8256" si="1933">I8250+J8250+K8250</f>
        <v>0</v>
      </c>
      <c r="M8250" s="12" t="str">
        <f t="shared" si="1919"/>
        <v/>
      </c>
      <c r="N8250" s="13"/>
    </row>
    <row r="8251" spans="1:14" ht="31.5" hidden="1">
      <c r="A8251" s="23">
        <v>230</v>
      </c>
      <c r="B8251" s="346"/>
      <c r="C8251" s="324">
        <v>2969</v>
      </c>
      <c r="D8251" s="348" t="s">
        <v>220</v>
      </c>
      <c r="E8251" s="326">
        <f t="shared" si="1932"/>
        <v>0</v>
      </c>
      <c r="F8251" s="445"/>
      <c r="G8251" s="446"/>
      <c r="H8251" s="1413"/>
      <c r="I8251" s="445"/>
      <c r="J8251" s="446"/>
      <c r="K8251" s="1413"/>
      <c r="L8251" s="326">
        <f t="shared" si="1933"/>
        <v>0</v>
      </c>
      <c r="M8251" s="12" t="str">
        <f t="shared" si="1919"/>
        <v/>
      </c>
      <c r="N8251" s="13"/>
    </row>
    <row r="8252" spans="1:14" ht="31.5" hidden="1">
      <c r="A8252" s="23">
        <v>235</v>
      </c>
      <c r="B8252" s="346"/>
      <c r="C8252" s="349">
        <v>2970</v>
      </c>
      <c r="D8252" s="350" t="s">
        <v>221</v>
      </c>
      <c r="E8252" s="351">
        <f t="shared" si="1932"/>
        <v>0</v>
      </c>
      <c r="F8252" s="624"/>
      <c r="G8252" s="625"/>
      <c r="H8252" s="1414"/>
      <c r="I8252" s="624"/>
      <c r="J8252" s="625"/>
      <c r="K8252" s="1414"/>
      <c r="L8252" s="351">
        <f t="shared" si="1933"/>
        <v>0</v>
      </c>
      <c r="M8252" s="12" t="str">
        <f t="shared" si="1919"/>
        <v/>
      </c>
      <c r="N8252" s="13"/>
    </row>
    <row r="8253" spans="1:14" hidden="1">
      <c r="A8253" s="23">
        <v>240</v>
      </c>
      <c r="B8253" s="346"/>
      <c r="C8253" s="333">
        <v>2989</v>
      </c>
      <c r="D8253" s="355" t="s">
        <v>222</v>
      </c>
      <c r="E8253" s="335">
        <f t="shared" si="1932"/>
        <v>0</v>
      </c>
      <c r="F8253" s="589"/>
      <c r="G8253" s="590"/>
      <c r="H8253" s="1415"/>
      <c r="I8253" s="589"/>
      <c r="J8253" s="590"/>
      <c r="K8253" s="1415"/>
      <c r="L8253" s="335">
        <f t="shared" si="1933"/>
        <v>0</v>
      </c>
      <c r="M8253" s="12" t="str">
        <f t="shared" si="1919"/>
        <v/>
      </c>
      <c r="N8253" s="13"/>
    </row>
    <row r="8254" spans="1:14" hidden="1">
      <c r="A8254" s="23">
        <v>245</v>
      </c>
      <c r="B8254" s="292"/>
      <c r="C8254" s="318">
        <v>2990</v>
      </c>
      <c r="D8254" s="356" t="s">
        <v>1954</v>
      </c>
      <c r="E8254" s="320">
        <f>F8254+G8254+H8254</f>
        <v>0</v>
      </c>
      <c r="F8254" s="450"/>
      <c r="G8254" s="451"/>
      <c r="H8254" s="1416"/>
      <c r="I8254" s="450"/>
      <c r="J8254" s="451"/>
      <c r="K8254" s="1416"/>
      <c r="L8254" s="320">
        <f>I8254+J8254+K8254</f>
        <v>0</v>
      </c>
      <c r="M8254" s="12" t="str">
        <f t="shared" si="1919"/>
        <v/>
      </c>
      <c r="N8254" s="13"/>
    </row>
    <row r="8255" spans="1:14" hidden="1">
      <c r="A8255" s="22">
        <v>250</v>
      </c>
      <c r="B8255" s="292"/>
      <c r="C8255" s="318">
        <v>2991</v>
      </c>
      <c r="D8255" s="356" t="s">
        <v>223</v>
      </c>
      <c r="E8255" s="320">
        <f t="shared" si="1932"/>
        <v>0</v>
      </c>
      <c r="F8255" s="450"/>
      <c r="G8255" s="451"/>
      <c r="H8255" s="1416"/>
      <c r="I8255" s="450"/>
      <c r="J8255" s="451"/>
      <c r="K8255" s="1416"/>
      <c r="L8255" s="320">
        <f t="shared" si="1933"/>
        <v>0</v>
      </c>
      <c r="M8255" s="12" t="str">
        <f t="shared" si="1919"/>
        <v/>
      </c>
      <c r="N8255" s="13"/>
    </row>
    <row r="8256" spans="1:14" hidden="1">
      <c r="A8256" s="23">
        <v>255</v>
      </c>
      <c r="B8256" s="292"/>
      <c r="C8256" s="285">
        <v>2992</v>
      </c>
      <c r="D8256" s="357" t="s">
        <v>224</v>
      </c>
      <c r="E8256" s="287">
        <f t="shared" si="1932"/>
        <v>0</v>
      </c>
      <c r="F8256" s="173"/>
      <c r="G8256" s="174"/>
      <c r="H8256" s="1409"/>
      <c r="I8256" s="173"/>
      <c r="J8256" s="174"/>
      <c r="K8256" s="1409"/>
      <c r="L8256" s="287">
        <f t="shared" si="1933"/>
        <v>0</v>
      </c>
      <c r="M8256" s="12" t="str">
        <f t="shared" si="1919"/>
        <v/>
      </c>
      <c r="N8256" s="13"/>
    </row>
    <row r="8257" spans="1:14" hidden="1">
      <c r="A8257" s="23">
        <v>265</v>
      </c>
      <c r="B8257" s="272">
        <v>3300</v>
      </c>
      <c r="C8257" s="358" t="s">
        <v>1985</v>
      </c>
      <c r="D8257" s="1759"/>
      <c r="E8257" s="310">
        <f t="shared" ref="E8257:L8257" si="1934">SUM(E8258:E8262)</f>
        <v>0</v>
      </c>
      <c r="F8257" s="274">
        <f t="shared" si="1934"/>
        <v>0</v>
      </c>
      <c r="G8257" s="275">
        <f t="shared" si="1934"/>
        <v>0</v>
      </c>
      <c r="H8257" s="276">
        <f t="shared" si="1934"/>
        <v>0</v>
      </c>
      <c r="I8257" s="274">
        <f t="shared" si="1934"/>
        <v>0</v>
      </c>
      <c r="J8257" s="275">
        <f t="shared" si="1934"/>
        <v>0</v>
      </c>
      <c r="K8257" s="276">
        <f t="shared" si="1934"/>
        <v>0</v>
      </c>
      <c r="L8257" s="310">
        <f t="shared" si="1934"/>
        <v>0</v>
      </c>
      <c r="M8257" s="12" t="str">
        <f t="shared" ref="M8257:M8310" si="1935">(IF($E8257&lt;&gt;0,$M$2,IF($L8257&lt;&gt;0,$M$2,"")))</f>
        <v/>
      </c>
      <c r="N8257" s="13"/>
    </row>
    <row r="8258" spans="1:14" hidden="1">
      <c r="A8258" s="22">
        <v>270</v>
      </c>
      <c r="B8258" s="291"/>
      <c r="C8258" s="279">
        <v>3301</v>
      </c>
      <c r="D8258" s="359" t="s">
        <v>225</v>
      </c>
      <c r="E8258" s="281">
        <f t="shared" ref="E8258:E8265" si="1936">F8258+G8258+H8258</f>
        <v>0</v>
      </c>
      <c r="F8258" s="482">
        <v>0</v>
      </c>
      <c r="G8258" s="483">
        <v>0</v>
      </c>
      <c r="H8258" s="154">
        <v>0</v>
      </c>
      <c r="I8258" s="482">
        <v>0</v>
      </c>
      <c r="J8258" s="483">
        <v>0</v>
      </c>
      <c r="K8258" s="154">
        <v>0</v>
      </c>
      <c r="L8258" s="281">
        <f t="shared" ref="L8258:L8265" si="1937">I8258+J8258+K8258</f>
        <v>0</v>
      </c>
      <c r="M8258" s="12" t="str">
        <f t="shared" si="1935"/>
        <v/>
      </c>
      <c r="N8258" s="13"/>
    </row>
    <row r="8259" spans="1:14" hidden="1">
      <c r="A8259" s="22">
        <v>290</v>
      </c>
      <c r="B8259" s="291"/>
      <c r="C8259" s="293">
        <v>3302</v>
      </c>
      <c r="D8259" s="360" t="s">
        <v>701</v>
      </c>
      <c r="E8259" s="295">
        <f t="shared" si="1936"/>
        <v>0</v>
      </c>
      <c r="F8259" s="484">
        <v>0</v>
      </c>
      <c r="G8259" s="485">
        <v>0</v>
      </c>
      <c r="H8259" s="160">
        <v>0</v>
      </c>
      <c r="I8259" s="484">
        <v>0</v>
      </c>
      <c r="J8259" s="485">
        <v>0</v>
      </c>
      <c r="K8259" s="160">
        <v>0</v>
      </c>
      <c r="L8259" s="295">
        <f t="shared" si="1937"/>
        <v>0</v>
      </c>
      <c r="M8259" s="12" t="str">
        <f t="shared" si="1935"/>
        <v/>
      </c>
      <c r="N8259" s="13"/>
    </row>
    <row r="8260" spans="1:14" hidden="1">
      <c r="A8260" s="39">
        <v>320</v>
      </c>
      <c r="B8260" s="291"/>
      <c r="C8260" s="293">
        <v>3304</v>
      </c>
      <c r="D8260" s="360" t="s">
        <v>226</v>
      </c>
      <c r="E8260" s="295">
        <f t="shared" si="1936"/>
        <v>0</v>
      </c>
      <c r="F8260" s="484">
        <v>0</v>
      </c>
      <c r="G8260" s="485">
        <v>0</v>
      </c>
      <c r="H8260" s="160">
        <v>0</v>
      </c>
      <c r="I8260" s="484">
        <v>0</v>
      </c>
      <c r="J8260" s="485">
        <v>0</v>
      </c>
      <c r="K8260" s="160">
        <v>0</v>
      </c>
      <c r="L8260" s="295">
        <f t="shared" si="1937"/>
        <v>0</v>
      </c>
      <c r="M8260" s="12" t="str">
        <f t="shared" si="1935"/>
        <v/>
      </c>
      <c r="N8260" s="13"/>
    </row>
    <row r="8261" spans="1:14" ht="47.25" hidden="1">
      <c r="A8261" s="22">
        <v>330</v>
      </c>
      <c r="B8261" s="291"/>
      <c r="C8261" s="285">
        <v>3306</v>
      </c>
      <c r="D8261" s="361" t="s">
        <v>2081</v>
      </c>
      <c r="E8261" s="295">
        <f t="shared" si="1936"/>
        <v>0</v>
      </c>
      <c r="F8261" s="484">
        <v>0</v>
      </c>
      <c r="G8261" s="485">
        <v>0</v>
      </c>
      <c r="H8261" s="160">
        <v>0</v>
      </c>
      <c r="I8261" s="484">
        <v>0</v>
      </c>
      <c r="J8261" s="485">
        <v>0</v>
      </c>
      <c r="K8261" s="160">
        <v>0</v>
      </c>
      <c r="L8261" s="295">
        <f t="shared" si="1937"/>
        <v>0</v>
      </c>
      <c r="M8261" s="12" t="str">
        <f t="shared" si="1935"/>
        <v/>
      </c>
      <c r="N8261" s="13"/>
    </row>
    <row r="8262" spans="1:14" hidden="1">
      <c r="A8262" s="23">
        <v>225</v>
      </c>
      <c r="B8262" s="291"/>
      <c r="C8262" s="285">
        <v>3307</v>
      </c>
      <c r="D8262" s="361" t="s">
        <v>1996</v>
      </c>
      <c r="E8262" s="287">
        <f t="shared" si="1936"/>
        <v>0</v>
      </c>
      <c r="F8262" s="486">
        <v>0</v>
      </c>
      <c r="G8262" s="487">
        <v>0</v>
      </c>
      <c r="H8262" s="175">
        <v>0</v>
      </c>
      <c r="I8262" s="486">
        <v>0</v>
      </c>
      <c r="J8262" s="487">
        <v>0</v>
      </c>
      <c r="K8262" s="175">
        <v>0</v>
      </c>
      <c r="L8262" s="287">
        <f t="shared" si="1937"/>
        <v>0</v>
      </c>
      <c r="M8262" s="12" t="str">
        <f t="shared" si="1935"/>
        <v/>
      </c>
      <c r="N8262" s="13"/>
    </row>
    <row r="8263" spans="1:14" hidden="1">
      <c r="A8263" s="23">
        <v>230</v>
      </c>
      <c r="B8263" s="272">
        <v>3900</v>
      </c>
      <c r="C8263" s="1845" t="s">
        <v>227</v>
      </c>
      <c r="D8263" s="1846"/>
      <c r="E8263" s="310">
        <f t="shared" si="1936"/>
        <v>0</v>
      </c>
      <c r="F8263" s="1458">
        <v>0</v>
      </c>
      <c r="G8263" s="1459">
        <v>0</v>
      </c>
      <c r="H8263" s="1460">
        <v>0</v>
      </c>
      <c r="I8263" s="1458">
        <v>0</v>
      </c>
      <c r="J8263" s="1459">
        <v>0</v>
      </c>
      <c r="K8263" s="1460">
        <v>0</v>
      </c>
      <c r="L8263" s="310">
        <f t="shared" si="1937"/>
        <v>0</v>
      </c>
      <c r="M8263" s="12" t="str">
        <f t="shared" si="1935"/>
        <v/>
      </c>
      <c r="N8263" s="13"/>
    </row>
    <row r="8264" spans="1:14" hidden="1">
      <c r="A8264" s="23">
        <v>245</v>
      </c>
      <c r="B8264" s="272">
        <v>4000</v>
      </c>
      <c r="C8264" s="1845" t="s">
        <v>228</v>
      </c>
      <c r="D8264" s="1846"/>
      <c r="E8264" s="310">
        <f t="shared" si="1936"/>
        <v>0</v>
      </c>
      <c r="F8264" s="1410">
        <v>0</v>
      </c>
      <c r="G8264" s="1411">
        <v>0</v>
      </c>
      <c r="H8264" s="1412">
        <v>0</v>
      </c>
      <c r="I8264" s="1410">
        <v>0</v>
      </c>
      <c r="J8264" s="1411">
        <v>0</v>
      </c>
      <c r="K8264" s="1412">
        <v>0</v>
      </c>
      <c r="L8264" s="310">
        <f t="shared" si="1937"/>
        <v>0</v>
      </c>
      <c r="M8264" s="12" t="str">
        <f t="shared" si="1935"/>
        <v/>
      </c>
      <c r="N8264" s="13"/>
    </row>
    <row r="8265" spans="1:14" hidden="1">
      <c r="A8265" s="22">
        <v>350</v>
      </c>
      <c r="B8265" s="272">
        <v>4100</v>
      </c>
      <c r="C8265" s="1845" t="s">
        <v>229</v>
      </c>
      <c r="D8265" s="1846"/>
      <c r="E8265" s="310">
        <f t="shared" si="1936"/>
        <v>0</v>
      </c>
      <c r="F8265" s="1459">
        <v>0</v>
      </c>
      <c r="G8265" s="1459">
        <v>0</v>
      </c>
      <c r="H8265" s="1460">
        <v>0</v>
      </c>
      <c r="I8265" s="1606">
        <v>0</v>
      </c>
      <c r="J8265" s="1459">
        <v>0</v>
      </c>
      <c r="K8265" s="1459">
        <v>0</v>
      </c>
      <c r="L8265" s="310">
        <f t="shared" si="1937"/>
        <v>0</v>
      </c>
      <c r="M8265" s="12" t="str">
        <f t="shared" si="1935"/>
        <v/>
      </c>
      <c r="N8265" s="13"/>
    </row>
    <row r="8266" spans="1:14" hidden="1">
      <c r="A8266" s="23">
        <v>355</v>
      </c>
      <c r="B8266" s="272">
        <v>4200</v>
      </c>
      <c r="C8266" s="1845" t="s">
        <v>230</v>
      </c>
      <c r="D8266" s="1846"/>
      <c r="E8266" s="310">
        <f t="shared" ref="E8266:L8266" si="1938">SUM(E8267:E8272)</f>
        <v>0</v>
      </c>
      <c r="F8266" s="274">
        <f t="shared" si="1938"/>
        <v>0</v>
      </c>
      <c r="G8266" s="275">
        <f t="shared" si="1938"/>
        <v>0</v>
      </c>
      <c r="H8266" s="276">
        <f>SUM(H8267:H8272)</f>
        <v>0</v>
      </c>
      <c r="I8266" s="274">
        <f t="shared" si="1938"/>
        <v>0</v>
      </c>
      <c r="J8266" s="275">
        <f t="shared" si="1938"/>
        <v>0</v>
      </c>
      <c r="K8266" s="276">
        <f t="shared" si="1938"/>
        <v>0</v>
      </c>
      <c r="L8266" s="310">
        <f t="shared" si="1938"/>
        <v>0</v>
      </c>
      <c r="M8266" s="12" t="str">
        <f t="shared" si="1935"/>
        <v/>
      </c>
      <c r="N8266" s="13"/>
    </row>
    <row r="8267" spans="1:14" hidden="1">
      <c r="A8267" s="23">
        <v>355</v>
      </c>
      <c r="B8267" s="362"/>
      <c r="C8267" s="279">
        <v>4201</v>
      </c>
      <c r="D8267" s="280" t="s">
        <v>231</v>
      </c>
      <c r="E8267" s="281">
        <f t="shared" ref="E8267:E8272" si="1939">F8267+G8267+H8267</f>
        <v>0</v>
      </c>
      <c r="F8267" s="152"/>
      <c r="G8267" s="153"/>
      <c r="H8267" s="1406"/>
      <c r="I8267" s="152"/>
      <c r="J8267" s="153"/>
      <c r="K8267" s="1406"/>
      <c r="L8267" s="281">
        <f t="shared" ref="L8267:L8272" si="1940">I8267+J8267+K8267</f>
        <v>0</v>
      </c>
      <c r="M8267" s="12" t="str">
        <f t="shared" si="1935"/>
        <v/>
      </c>
      <c r="N8267" s="13"/>
    </row>
    <row r="8268" spans="1:14" hidden="1">
      <c r="A8268" s="23">
        <v>375</v>
      </c>
      <c r="B8268" s="362"/>
      <c r="C8268" s="293">
        <v>4202</v>
      </c>
      <c r="D8268" s="363" t="s">
        <v>232</v>
      </c>
      <c r="E8268" s="295">
        <f t="shared" si="1939"/>
        <v>0</v>
      </c>
      <c r="F8268" s="158"/>
      <c r="G8268" s="159"/>
      <c r="H8268" s="1408"/>
      <c r="I8268" s="158"/>
      <c r="J8268" s="159"/>
      <c r="K8268" s="1408"/>
      <c r="L8268" s="295">
        <f t="shared" si="1940"/>
        <v>0</v>
      </c>
      <c r="M8268" s="12" t="str">
        <f t="shared" si="1935"/>
        <v/>
      </c>
      <c r="N8268" s="13"/>
    </row>
    <row r="8269" spans="1:14" hidden="1">
      <c r="A8269" s="23">
        <v>380</v>
      </c>
      <c r="B8269" s="362"/>
      <c r="C8269" s="293">
        <v>4214</v>
      </c>
      <c r="D8269" s="363" t="s">
        <v>233</v>
      </c>
      <c r="E8269" s="295">
        <f t="shared" si="1939"/>
        <v>0</v>
      </c>
      <c r="F8269" s="158">
        <v>0</v>
      </c>
      <c r="G8269" s="159">
        <v>0</v>
      </c>
      <c r="H8269" s="1408">
        <v>0</v>
      </c>
      <c r="I8269" s="158">
        <v>0</v>
      </c>
      <c r="J8269" s="159">
        <v>0</v>
      </c>
      <c r="K8269" s="1408">
        <v>0</v>
      </c>
      <c r="L8269" s="295">
        <f t="shared" si="1940"/>
        <v>0</v>
      </c>
      <c r="M8269" s="12" t="str">
        <f t="shared" si="1935"/>
        <v/>
      </c>
      <c r="N8269" s="13"/>
    </row>
    <row r="8270" spans="1:14" hidden="1">
      <c r="A8270" s="23">
        <v>385</v>
      </c>
      <c r="B8270" s="362"/>
      <c r="C8270" s="293">
        <v>4217</v>
      </c>
      <c r="D8270" s="363" t="s">
        <v>234</v>
      </c>
      <c r="E8270" s="295">
        <f t="shared" si="1939"/>
        <v>0</v>
      </c>
      <c r="F8270" s="158"/>
      <c r="G8270" s="159"/>
      <c r="H8270" s="1408"/>
      <c r="I8270" s="158"/>
      <c r="J8270" s="159"/>
      <c r="K8270" s="1408"/>
      <c r="L8270" s="295">
        <f t="shared" si="1940"/>
        <v>0</v>
      </c>
      <c r="M8270" s="12" t="str">
        <f t="shared" si="1935"/>
        <v/>
      </c>
      <c r="N8270" s="13"/>
    </row>
    <row r="8271" spans="1:14" hidden="1">
      <c r="A8271" s="23">
        <v>390</v>
      </c>
      <c r="B8271" s="362"/>
      <c r="C8271" s="293">
        <v>4218</v>
      </c>
      <c r="D8271" s="294" t="s">
        <v>235</v>
      </c>
      <c r="E8271" s="295">
        <f t="shared" si="1939"/>
        <v>0</v>
      </c>
      <c r="F8271" s="158"/>
      <c r="G8271" s="159"/>
      <c r="H8271" s="1408"/>
      <c r="I8271" s="158"/>
      <c r="J8271" s="159"/>
      <c r="K8271" s="1408"/>
      <c r="L8271" s="295">
        <f t="shared" si="1940"/>
        <v>0</v>
      </c>
      <c r="M8271" s="12" t="str">
        <f t="shared" si="1935"/>
        <v/>
      </c>
      <c r="N8271" s="13"/>
    </row>
    <row r="8272" spans="1:14" hidden="1">
      <c r="A8272" s="23">
        <v>390</v>
      </c>
      <c r="B8272" s="362"/>
      <c r="C8272" s="285">
        <v>4219</v>
      </c>
      <c r="D8272" s="343" t="s">
        <v>236</v>
      </c>
      <c r="E8272" s="287">
        <f t="shared" si="1939"/>
        <v>0</v>
      </c>
      <c r="F8272" s="173">
        <v>0</v>
      </c>
      <c r="G8272" s="174">
        <v>0</v>
      </c>
      <c r="H8272" s="1409">
        <v>0</v>
      </c>
      <c r="I8272" s="173">
        <v>0</v>
      </c>
      <c r="J8272" s="174">
        <v>0</v>
      </c>
      <c r="K8272" s="1409">
        <v>0</v>
      </c>
      <c r="L8272" s="287">
        <f t="shared" si="1940"/>
        <v>0</v>
      </c>
      <c r="M8272" s="12" t="str">
        <f t="shared" si="1935"/>
        <v/>
      </c>
      <c r="N8272" s="13"/>
    </row>
    <row r="8273" spans="1:14" hidden="1">
      <c r="A8273" s="23">
        <v>395</v>
      </c>
      <c r="B8273" s="272">
        <v>4300</v>
      </c>
      <c r="C8273" s="1845" t="s">
        <v>1644</v>
      </c>
      <c r="D8273" s="1846"/>
      <c r="E8273" s="310">
        <f t="shared" ref="E8273:L8273" si="1941">SUM(E8274:E8276)</f>
        <v>0</v>
      </c>
      <c r="F8273" s="274">
        <f t="shared" si="1941"/>
        <v>0</v>
      </c>
      <c r="G8273" s="275">
        <f t="shared" si="1941"/>
        <v>0</v>
      </c>
      <c r="H8273" s="276">
        <f>SUM(H8274:H8276)</f>
        <v>0</v>
      </c>
      <c r="I8273" s="274">
        <f t="shared" si="1941"/>
        <v>0</v>
      </c>
      <c r="J8273" s="275">
        <f t="shared" si="1941"/>
        <v>0</v>
      </c>
      <c r="K8273" s="276">
        <f t="shared" si="1941"/>
        <v>0</v>
      </c>
      <c r="L8273" s="310">
        <f t="shared" si="1941"/>
        <v>0</v>
      </c>
      <c r="M8273" s="12" t="str">
        <f t="shared" si="1935"/>
        <v/>
      </c>
      <c r="N8273" s="13"/>
    </row>
    <row r="8274" spans="1:14" hidden="1">
      <c r="A8274" s="18">
        <v>397</v>
      </c>
      <c r="B8274" s="362"/>
      <c r="C8274" s="279">
        <v>4301</v>
      </c>
      <c r="D8274" s="311" t="s">
        <v>237</v>
      </c>
      <c r="E8274" s="281">
        <f t="shared" ref="E8274:E8279" si="1942">F8274+G8274+H8274</f>
        <v>0</v>
      </c>
      <c r="F8274" s="152">
        <v>0</v>
      </c>
      <c r="G8274" s="153">
        <v>0</v>
      </c>
      <c r="H8274" s="1406">
        <v>0</v>
      </c>
      <c r="I8274" s="152">
        <v>0</v>
      </c>
      <c r="J8274" s="153">
        <v>0</v>
      </c>
      <c r="K8274" s="1406">
        <v>0</v>
      </c>
      <c r="L8274" s="281">
        <f t="shared" ref="L8274:L8279" si="1943">I8274+J8274+K8274</f>
        <v>0</v>
      </c>
      <c r="M8274" s="12" t="str">
        <f t="shared" si="1935"/>
        <v/>
      </c>
      <c r="N8274" s="13"/>
    </row>
    <row r="8275" spans="1:14" hidden="1">
      <c r="A8275" s="14">
        <v>398</v>
      </c>
      <c r="B8275" s="362"/>
      <c r="C8275" s="293">
        <v>4302</v>
      </c>
      <c r="D8275" s="363" t="s">
        <v>238</v>
      </c>
      <c r="E8275" s="295">
        <f t="shared" si="1942"/>
        <v>0</v>
      </c>
      <c r="F8275" s="158"/>
      <c r="G8275" s="159"/>
      <c r="H8275" s="1408"/>
      <c r="I8275" s="158"/>
      <c r="J8275" s="159"/>
      <c r="K8275" s="1408"/>
      <c r="L8275" s="295">
        <f t="shared" si="1943"/>
        <v>0</v>
      </c>
      <c r="M8275" s="12" t="str">
        <f t="shared" si="1935"/>
        <v/>
      </c>
      <c r="N8275" s="13"/>
    </row>
    <row r="8276" spans="1:14" hidden="1">
      <c r="A8276" s="14">
        <v>399</v>
      </c>
      <c r="B8276" s="362"/>
      <c r="C8276" s="285">
        <v>4309</v>
      </c>
      <c r="D8276" s="301" t="s">
        <v>239</v>
      </c>
      <c r="E8276" s="287">
        <f t="shared" si="1942"/>
        <v>0</v>
      </c>
      <c r="F8276" s="173"/>
      <c r="G8276" s="174"/>
      <c r="H8276" s="1409"/>
      <c r="I8276" s="173"/>
      <c r="J8276" s="174"/>
      <c r="K8276" s="1409"/>
      <c r="L8276" s="287">
        <f t="shared" si="1943"/>
        <v>0</v>
      </c>
      <c r="M8276" s="12" t="str">
        <f t="shared" si="1935"/>
        <v/>
      </c>
      <c r="N8276" s="13"/>
    </row>
    <row r="8277" spans="1:14" hidden="1">
      <c r="A8277" s="14">
        <v>400</v>
      </c>
      <c r="B8277" s="272">
        <v>4400</v>
      </c>
      <c r="C8277" s="1845" t="s">
        <v>1641</v>
      </c>
      <c r="D8277" s="1846"/>
      <c r="E8277" s="310">
        <f t="shared" si="1942"/>
        <v>0</v>
      </c>
      <c r="F8277" s="1410">
        <v>0</v>
      </c>
      <c r="G8277" s="1411">
        <v>0</v>
      </c>
      <c r="H8277" s="1412">
        <v>0</v>
      </c>
      <c r="I8277" s="1410">
        <v>0</v>
      </c>
      <c r="J8277" s="1411">
        <v>0</v>
      </c>
      <c r="K8277" s="1412">
        <v>0</v>
      </c>
      <c r="L8277" s="310">
        <f t="shared" si="1943"/>
        <v>0</v>
      </c>
      <c r="M8277" s="12" t="str">
        <f t="shared" si="1935"/>
        <v/>
      </c>
      <c r="N8277" s="13"/>
    </row>
    <row r="8278" spans="1:14" hidden="1">
      <c r="A8278" s="14">
        <v>401</v>
      </c>
      <c r="B8278" s="272">
        <v>4500</v>
      </c>
      <c r="C8278" s="1845" t="s">
        <v>1642</v>
      </c>
      <c r="D8278" s="1846"/>
      <c r="E8278" s="310">
        <f t="shared" si="1942"/>
        <v>0</v>
      </c>
      <c r="F8278" s="1410">
        <v>0</v>
      </c>
      <c r="G8278" s="1411">
        <v>0</v>
      </c>
      <c r="H8278" s="1412">
        <v>0</v>
      </c>
      <c r="I8278" s="1410">
        <v>0</v>
      </c>
      <c r="J8278" s="1411">
        <v>0</v>
      </c>
      <c r="K8278" s="1412">
        <v>0</v>
      </c>
      <c r="L8278" s="310">
        <f t="shared" si="1943"/>
        <v>0</v>
      </c>
      <c r="M8278" s="12" t="str">
        <f t="shared" si="1935"/>
        <v/>
      </c>
      <c r="N8278" s="13"/>
    </row>
    <row r="8279" spans="1:14" hidden="1">
      <c r="A8279" s="40">
        <v>404</v>
      </c>
      <c r="B8279" s="272">
        <v>4600</v>
      </c>
      <c r="C8279" s="1849" t="s">
        <v>240</v>
      </c>
      <c r="D8279" s="1850"/>
      <c r="E8279" s="310">
        <f t="shared" si="1942"/>
        <v>0</v>
      </c>
      <c r="F8279" s="1410">
        <v>0</v>
      </c>
      <c r="G8279" s="1411">
        <v>0</v>
      </c>
      <c r="H8279" s="1412">
        <v>0</v>
      </c>
      <c r="I8279" s="1410">
        <v>0</v>
      </c>
      <c r="J8279" s="1411">
        <v>0</v>
      </c>
      <c r="K8279" s="1412">
        <v>0</v>
      </c>
      <c r="L8279" s="310">
        <f t="shared" si="1943"/>
        <v>0</v>
      </c>
      <c r="M8279" s="12" t="str">
        <f t="shared" si="1935"/>
        <v/>
      </c>
      <c r="N8279" s="13"/>
    </row>
    <row r="8280" spans="1:14" hidden="1">
      <c r="A8280" s="40">
        <v>404</v>
      </c>
      <c r="B8280" s="272">
        <v>4900</v>
      </c>
      <c r="C8280" s="1845" t="s">
        <v>266</v>
      </c>
      <c r="D8280" s="1846"/>
      <c r="E8280" s="310">
        <f t="shared" ref="E8280:L8280" si="1944">+E8281+E8282</f>
        <v>0</v>
      </c>
      <c r="F8280" s="274">
        <f t="shared" si="1944"/>
        <v>0</v>
      </c>
      <c r="G8280" s="275">
        <f t="shared" si="1944"/>
        <v>0</v>
      </c>
      <c r="H8280" s="276">
        <f>+H8281+H8282</f>
        <v>0</v>
      </c>
      <c r="I8280" s="274">
        <f t="shared" si="1944"/>
        <v>0</v>
      </c>
      <c r="J8280" s="275">
        <f t="shared" si="1944"/>
        <v>0</v>
      </c>
      <c r="K8280" s="276">
        <f t="shared" si="1944"/>
        <v>0</v>
      </c>
      <c r="L8280" s="310">
        <f t="shared" si="1944"/>
        <v>0</v>
      </c>
      <c r="M8280" s="12" t="str">
        <f t="shared" si="1935"/>
        <v/>
      </c>
      <c r="N8280" s="13"/>
    </row>
    <row r="8281" spans="1:14" hidden="1">
      <c r="A8281" s="22">
        <v>440</v>
      </c>
      <c r="B8281" s="362"/>
      <c r="C8281" s="279">
        <v>4901</v>
      </c>
      <c r="D8281" s="364" t="s">
        <v>267</v>
      </c>
      <c r="E8281" s="281">
        <f>F8281+G8281+H8281</f>
        <v>0</v>
      </c>
      <c r="F8281" s="152"/>
      <c r="G8281" s="153"/>
      <c r="H8281" s="1406"/>
      <c r="I8281" s="152"/>
      <c r="J8281" s="153"/>
      <c r="K8281" s="1406"/>
      <c r="L8281" s="281">
        <f>I8281+J8281+K8281</f>
        <v>0</v>
      </c>
      <c r="M8281" s="12" t="str">
        <f t="shared" si="1935"/>
        <v/>
      </c>
      <c r="N8281" s="13"/>
    </row>
    <row r="8282" spans="1:14" hidden="1">
      <c r="A8282" s="22">
        <v>450</v>
      </c>
      <c r="B8282" s="362"/>
      <c r="C8282" s="285">
        <v>4902</v>
      </c>
      <c r="D8282" s="301" t="s">
        <v>268</v>
      </c>
      <c r="E8282" s="287">
        <f>F8282+G8282+H8282</f>
        <v>0</v>
      </c>
      <c r="F8282" s="173"/>
      <c r="G8282" s="174"/>
      <c r="H8282" s="1409"/>
      <c r="I8282" s="173"/>
      <c r="J8282" s="174"/>
      <c r="K8282" s="1409"/>
      <c r="L8282" s="287">
        <f>I8282+J8282+K8282</f>
        <v>0</v>
      </c>
      <c r="M8282" s="12" t="str">
        <f t="shared" si="1935"/>
        <v/>
      </c>
      <c r="N8282" s="13"/>
    </row>
    <row r="8283" spans="1:14" hidden="1">
      <c r="A8283" s="22">
        <v>495</v>
      </c>
      <c r="B8283" s="365">
        <v>5100</v>
      </c>
      <c r="C8283" s="1843" t="s">
        <v>241</v>
      </c>
      <c r="D8283" s="1844"/>
      <c r="E8283" s="310">
        <f>F8283+G8283+H8283</f>
        <v>0</v>
      </c>
      <c r="F8283" s="1410">
        <v>0</v>
      </c>
      <c r="G8283" s="1411">
        <v>0</v>
      </c>
      <c r="H8283" s="1412">
        <v>0</v>
      </c>
      <c r="I8283" s="1410">
        <v>0</v>
      </c>
      <c r="J8283" s="1411">
        <v>0</v>
      </c>
      <c r="K8283" s="1412">
        <v>0</v>
      </c>
      <c r="L8283" s="310">
        <f>I8283+J8283+K8283</f>
        <v>0</v>
      </c>
      <c r="M8283" s="12" t="str">
        <f t="shared" si="1935"/>
        <v/>
      </c>
      <c r="N8283" s="13"/>
    </row>
    <row r="8284" spans="1:14" hidden="1">
      <c r="A8284" s="23">
        <v>500</v>
      </c>
      <c r="B8284" s="365">
        <v>5200</v>
      </c>
      <c r="C8284" s="1843" t="s">
        <v>242</v>
      </c>
      <c r="D8284" s="1844"/>
      <c r="E8284" s="310">
        <f t="shared" ref="E8284:L8284" si="1945">SUM(E8285:E8291)</f>
        <v>0</v>
      </c>
      <c r="F8284" s="274">
        <f t="shared" si="1945"/>
        <v>0</v>
      </c>
      <c r="G8284" s="275">
        <f t="shared" si="1945"/>
        <v>0</v>
      </c>
      <c r="H8284" s="276">
        <f>SUM(H8285:H8291)</f>
        <v>0</v>
      </c>
      <c r="I8284" s="274">
        <f t="shared" si="1945"/>
        <v>0</v>
      </c>
      <c r="J8284" s="275">
        <f t="shared" si="1945"/>
        <v>0</v>
      </c>
      <c r="K8284" s="276">
        <f t="shared" si="1945"/>
        <v>0</v>
      </c>
      <c r="L8284" s="310">
        <f t="shared" si="1945"/>
        <v>0</v>
      </c>
      <c r="M8284" s="12" t="str">
        <f t="shared" si="1935"/>
        <v/>
      </c>
      <c r="N8284" s="13"/>
    </row>
    <row r="8285" spans="1:14" hidden="1">
      <c r="A8285" s="23">
        <v>505</v>
      </c>
      <c r="B8285" s="366"/>
      <c r="C8285" s="367">
        <v>5201</v>
      </c>
      <c r="D8285" s="368" t="s">
        <v>243</v>
      </c>
      <c r="E8285" s="281">
        <f t="shared" ref="E8285:E8291" si="1946">F8285+G8285+H8285</f>
        <v>0</v>
      </c>
      <c r="F8285" s="152">
        <v>0</v>
      </c>
      <c r="G8285" s="153">
        <v>0</v>
      </c>
      <c r="H8285" s="1406">
        <v>0</v>
      </c>
      <c r="I8285" s="152">
        <v>0</v>
      </c>
      <c r="J8285" s="153">
        <v>0</v>
      </c>
      <c r="K8285" s="1406">
        <v>0</v>
      </c>
      <c r="L8285" s="281">
        <f t="shared" ref="L8285:L8291" si="1947">I8285+J8285+K8285</f>
        <v>0</v>
      </c>
      <c r="M8285" s="12" t="str">
        <f t="shared" si="1935"/>
        <v/>
      </c>
      <c r="N8285" s="13"/>
    </row>
    <row r="8286" spans="1:14" hidden="1">
      <c r="A8286" s="23">
        <v>510</v>
      </c>
      <c r="B8286" s="366"/>
      <c r="C8286" s="369">
        <v>5202</v>
      </c>
      <c r="D8286" s="370" t="s">
        <v>244</v>
      </c>
      <c r="E8286" s="295">
        <f t="shared" si="1946"/>
        <v>0</v>
      </c>
      <c r="F8286" s="158">
        <v>0</v>
      </c>
      <c r="G8286" s="159">
        <v>0</v>
      </c>
      <c r="H8286" s="1408">
        <v>0</v>
      </c>
      <c r="I8286" s="158">
        <v>0</v>
      </c>
      <c r="J8286" s="159">
        <v>0</v>
      </c>
      <c r="K8286" s="1408">
        <v>0</v>
      </c>
      <c r="L8286" s="295">
        <f t="shared" si="1947"/>
        <v>0</v>
      </c>
      <c r="M8286" s="12" t="str">
        <f t="shared" si="1935"/>
        <v/>
      </c>
      <c r="N8286" s="13"/>
    </row>
    <row r="8287" spans="1:14" hidden="1">
      <c r="A8287" s="23">
        <v>515</v>
      </c>
      <c r="B8287" s="366"/>
      <c r="C8287" s="369">
        <v>5203</v>
      </c>
      <c r="D8287" s="370" t="s">
        <v>608</v>
      </c>
      <c r="E8287" s="295">
        <f t="shared" si="1946"/>
        <v>0</v>
      </c>
      <c r="F8287" s="158">
        <v>0</v>
      </c>
      <c r="G8287" s="159">
        <v>0</v>
      </c>
      <c r="H8287" s="1408">
        <v>0</v>
      </c>
      <c r="I8287" s="158">
        <v>0</v>
      </c>
      <c r="J8287" s="159">
        <v>0</v>
      </c>
      <c r="K8287" s="1408">
        <v>0</v>
      </c>
      <c r="L8287" s="295">
        <f t="shared" si="1947"/>
        <v>0</v>
      </c>
      <c r="M8287" s="12" t="str">
        <f t="shared" si="1935"/>
        <v/>
      </c>
      <c r="N8287" s="13"/>
    </row>
    <row r="8288" spans="1:14" hidden="1">
      <c r="A8288" s="23">
        <v>520</v>
      </c>
      <c r="B8288" s="366"/>
      <c r="C8288" s="369">
        <v>5204</v>
      </c>
      <c r="D8288" s="370" t="s">
        <v>609</v>
      </c>
      <c r="E8288" s="295">
        <f t="shared" si="1946"/>
        <v>0</v>
      </c>
      <c r="F8288" s="158">
        <v>0</v>
      </c>
      <c r="G8288" s="159">
        <v>0</v>
      </c>
      <c r="H8288" s="1408">
        <v>0</v>
      </c>
      <c r="I8288" s="158">
        <v>0</v>
      </c>
      <c r="J8288" s="159">
        <v>0</v>
      </c>
      <c r="K8288" s="1408">
        <v>0</v>
      </c>
      <c r="L8288" s="295">
        <f t="shared" si="1947"/>
        <v>0</v>
      </c>
      <c r="M8288" s="12" t="str">
        <f t="shared" si="1935"/>
        <v/>
      </c>
      <c r="N8288" s="13"/>
    </row>
    <row r="8289" spans="1:14" hidden="1">
      <c r="A8289" s="23">
        <v>525</v>
      </c>
      <c r="B8289" s="366"/>
      <c r="C8289" s="369">
        <v>5205</v>
      </c>
      <c r="D8289" s="370" t="s">
        <v>610</v>
      </c>
      <c r="E8289" s="295">
        <f t="shared" si="1946"/>
        <v>0</v>
      </c>
      <c r="F8289" s="158">
        <v>0</v>
      </c>
      <c r="G8289" s="159">
        <v>0</v>
      </c>
      <c r="H8289" s="1408">
        <v>0</v>
      </c>
      <c r="I8289" s="158">
        <v>0</v>
      </c>
      <c r="J8289" s="159">
        <v>0</v>
      </c>
      <c r="K8289" s="1408">
        <v>0</v>
      </c>
      <c r="L8289" s="295">
        <f t="shared" si="1947"/>
        <v>0</v>
      </c>
      <c r="M8289" s="12" t="str">
        <f t="shared" si="1935"/>
        <v/>
      </c>
      <c r="N8289" s="13"/>
    </row>
    <row r="8290" spans="1:14" hidden="1">
      <c r="A8290" s="22">
        <v>635</v>
      </c>
      <c r="B8290" s="366"/>
      <c r="C8290" s="369">
        <v>5206</v>
      </c>
      <c r="D8290" s="370" t="s">
        <v>611</v>
      </c>
      <c r="E8290" s="295">
        <f t="shared" si="1946"/>
        <v>0</v>
      </c>
      <c r="F8290" s="158">
        <v>0</v>
      </c>
      <c r="G8290" s="159">
        <v>0</v>
      </c>
      <c r="H8290" s="1408">
        <v>0</v>
      </c>
      <c r="I8290" s="158">
        <v>0</v>
      </c>
      <c r="J8290" s="159">
        <v>0</v>
      </c>
      <c r="K8290" s="1408">
        <v>0</v>
      </c>
      <c r="L8290" s="295">
        <f t="shared" si="1947"/>
        <v>0</v>
      </c>
      <c r="M8290" s="12" t="str">
        <f t="shared" si="1935"/>
        <v/>
      </c>
      <c r="N8290" s="13"/>
    </row>
    <row r="8291" spans="1:14" hidden="1">
      <c r="A8291" s="23">
        <v>640</v>
      </c>
      <c r="B8291" s="366"/>
      <c r="C8291" s="371">
        <v>5219</v>
      </c>
      <c r="D8291" s="372" t="s">
        <v>612</v>
      </c>
      <c r="E8291" s="287">
        <f t="shared" si="1946"/>
        <v>0</v>
      </c>
      <c r="F8291" s="173">
        <v>0</v>
      </c>
      <c r="G8291" s="174">
        <v>0</v>
      </c>
      <c r="H8291" s="1409">
        <v>0</v>
      </c>
      <c r="I8291" s="173">
        <v>0</v>
      </c>
      <c r="J8291" s="174">
        <v>0</v>
      </c>
      <c r="K8291" s="1409">
        <v>0</v>
      </c>
      <c r="L8291" s="287">
        <f t="shared" si="1947"/>
        <v>0</v>
      </c>
      <c r="M8291" s="12" t="str">
        <f t="shared" si="1935"/>
        <v/>
      </c>
      <c r="N8291" s="13"/>
    </row>
    <row r="8292" spans="1:14" hidden="1">
      <c r="A8292" s="23">
        <v>645</v>
      </c>
      <c r="B8292" s="365">
        <v>5300</v>
      </c>
      <c r="C8292" s="1843" t="s">
        <v>613</v>
      </c>
      <c r="D8292" s="1844"/>
      <c r="E8292" s="310">
        <f t="shared" ref="E8292:L8292" si="1948">SUM(E8293:E8294)</f>
        <v>0</v>
      </c>
      <c r="F8292" s="274">
        <f t="shared" si="1948"/>
        <v>0</v>
      </c>
      <c r="G8292" s="275">
        <f t="shared" si="1948"/>
        <v>0</v>
      </c>
      <c r="H8292" s="276">
        <f>SUM(H8293:H8294)</f>
        <v>0</v>
      </c>
      <c r="I8292" s="274">
        <f t="shared" si="1948"/>
        <v>0</v>
      </c>
      <c r="J8292" s="275">
        <f t="shared" si="1948"/>
        <v>0</v>
      </c>
      <c r="K8292" s="276">
        <f t="shared" si="1948"/>
        <v>0</v>
      </c>
      <c r="L8292" s="310">
        <f t="shared" si="1948"/>
        <v>0</v>
      </c>
      <c r="M8292" s="12" t="str">
        <f t="shared" si="1935"/>
        <v/>
      </c>
      <c r="N8292" s="13"/>
    </row>
    <row r="8293" spans="1:14" hidden="1">
      <c r="A8293" s="23">
        <v>650</v>
      </c>
      <c r="B8293" s="366"/>
      <c r="C8293" s="367">
        <v>5301</v>
      </c>
      <c r="D8293" s="368" t="s">
        <v>300</v>
      </c>
      <c r="E8293" s="281">
        <f>F8293+G8293+H8293</f>
        <v>0</v>
      </c>
      <c r="F8293" s="152">
        <v>0</v>
      </c>
      <c r="G8293" s="153">
        <v>0</v>
      </c>
      <c r="H8293" s="1406">
        <v>0</v>
      </c>
      <c r="I8293" s="152">
        <v>0</v>
      </c>
      <c r="J8293" s="153">
        <v>0</v>
      </c>
      <c r="K8293" s="1406">
        <v>0</v>
      </c>
      <c r="L8293" s="281">
        <f>I8293+J8293+K8293</f>
        <v>0</v>
      </c>
      <c r="M8293" s="12" t="str">
        <f t="shared" si="1935"/>
        <v/>
      </c>
      <c r="N8293" s="13"/>
    </row>
    <row r="8294" spans="1:14" hidden="1">
      <c r="A8294" s="22">
        <v>655</v>
      </c>
      <c r="B8294" s="366"/>
      <c r="C8294" s="371">
        <v>5309</v>
      </c>
      <c r="D8294" s="372" t="s">
        <v>614</v>
      </c>
      <c r="E8294" s="287">
        <f>F8294+G8294+H8294</f>
        <v>0</v>
      </c>
      <c r="F8294" s="173">
        <v>0</v>
      </c>
      <c r="G8294" s="174">
        <v>0</v>
      </c>
      <c r="H8294" s="1409">
        <v>0</v>
      </c>
      <c r="I8294" s="173">
        <v>0</v>
      </c>
      <c r="J8294" s="174">
        <v>0</v>
      </c>
      <c r="K8294" s="1409">
        <v>0</v>
      </c>
      <c r="L8294" s="287">
        <f>I8294+J8294+K8294</f>
        <v>0</v>
      </c>
      <c r="M8294" s="12" t="str">
        <f t="shared" si="1935"/>
        <v/>
      </c>
      <c r="N8294" s="13"/>
    </row>
    <row r="8295" spans="1:14" hidden="1">
      <c r="A8295" s="22">
        <v>665</v>
      </c>
      <c r="B8295" s="365">
        <v>5400</v>
      </c>
      <c r="C8295" s="1843" t="s">
        <v>671</v>
      </c>
      <c r="D8295" s="1844"/>
      <c r="E8295" s="310">
        <f>F8295+G8295+H8295</f>
        <v>0</v>
      </c>
      <c r="F8295" s="1410"/>
      <c r="G8295" s="1411">
        <v>0</v>
      </c>
      <c r="H8295" s="1412">
        <v>0</v>
      </c>
      <c r="I8295" s="1410">
        <v>0</v>
      </c>
      <c r="J8295" s="1411"/>
      <c r="K8295" s="1412">
        <v>0</v>
      </c>
      <c r="L8295" s="310">
        <f>I8295+J8295+K8295</f>
        <v>0</v>
      </c>
      <c r="M8295" s="12" t="str">
        <f t="shared" si="1935"/>
        <v/>
      </c>
      <c r="N8295" s="13"/>
    </row>
    <row r="8296" spans="1:14" hidden="1">
      <c r="A8296" s="22">
        <v>675</v>
      </c>
      <c r="B8296" s="272">
        <v>5500</v>
      </c>
      <c r="C8296" s="1845" t="s">
        <v>672</v>
      </c>
      <c r="D8296" s="1846"/>
      <c r="E8296" s="310">
        <f t="shared" ref="E8296:L8296" si="1949">SUM(E8297:E8300)</f>
        <v>0</v>
      </c>
      <c r="F8296" s="274">
        <f t="shared" si="1949"/>
        <v>0</v>
      </c>
      <c r="G8296" s="275">
        <f t="shared" si="1949"/>
        <v>0</v>
      </c>
      <c r="H8296" s="276">
        <f>SUM(H8297:H8300)</f>
        <v>0</v>
      </c>
      <c r="I8296" s="274">
        <f t="shared" si="1949"/>
        <v>0</v>
      </c>
      <c r="J8296" s="275">
        <f t="shared" si="1949"/>
        <v>0</v>
      </c>
      <c r="K8296" s="276">
        <f t="shared" si="1949"/>
        <v>0</v>
      </c>
      <c r="L8296" s="310">
        <f t="shared" si="1949"/>
        <v>0</v>
      </c>
      <c r="M8296" s="12" t="str">
        <f t="shared" si="1935"/>
        <v/>
      </c>
      <c r="N8296" s="13"/>
    </row>
    <row r="8297" spans="1:14" hidden="1">
      <c r="A8297" s="22">
        <v>685</v>
      </c>
      <c r="B8297" s="362"/>
      <c r="C8297" s="279">
        <v>5501</v>
      </c>
      <c r="D8297" s="311" t="s">
        <v>673</v>
      </c>
      <c r="E8297" s="281">
        <f>F8297+G8297+H8297</f>
        <v>0</v>
      </c>
      <c r="F8297" s="152"/>
      <c r="G8297" s="153"/>
      <c r="H8297" s="1406"/>
      <c r="I8297" s="152"/>
      <c r="J8297" s="153"/>
      <c r="K8297" s="1406"/>
      <c r="L8297" s="281">
        <f>I8297+J8297+K8297</f>
        <v>0</v>
      </c>
      <c r="M8297" s="12" t="str">
        <f t="shared" si="1935"/>
        <v/>
      </c>
      <c r="N8297" s="13"/>
    </row>
    <row r="8298" spans="1:14" hidden="1">
      <c r="A8298" s="23">
        <v>690</v>
      </c>
      <c r="B8298" s="362"/>
      <c r="C8298" s="293">
        <v>5502</v>
      </c>
      <c r="D8298" s="294" t="s">
        <v>674</v>
      </c>
      <c r="E8298" s="295">
        <f>F8298+G8298+H8298</f>
        <v>0</v>
      </c>
      <c r="F8298" s="158"/>
      <c r="G8298" s="159"/>
      <c r="H8298" s="1408"/>
      <c r="I8298" s="158"/>
      <c r="J8298" s="159"/>
      <c r="K8298" s="1408"/>
      <c r="L8298" s="295">
        <f>I8298+J8298+K8298</f>
        <v>0</v>
      </c>
      <c r="M8298" s="12" t="str">
        <f t="shared" si="1935"/>
        <v/>
      </c>
      <c r="N8298" s="13"/>
    </row>
    <row r="8299" spans="1:14" hidden="1">
      <c r="A8299" s="23">
        <v>695</v>
      </c>
      <c r="B8299" s="362"/>
      <c r="C8299" s="293">
        <v>5503</v>
      </c>
      <c r="D8299" s="363" t="s">
        <v>675</v>
      </c>
      <c r="E8299" s="295">
        <f>F8299+G8299+H8299</f>
        <v>0</v>
      </c>
      <c r="F8299" s="158"/>
      <c r="G8299" s="159"/>
      <c r="H8299" s="1408"/>
      <c r="I8299" s="158"/>
      <c r="J8299" s="159"/>
      <c r="K8299" s="1408"/>
      <c r="L8299" s="295">
        <f>I8299+J8299+K8299</f>
        <v>0</v>
      </c>
      <c r="M8299" s="12" t="str">
        <f t="shared" si="1935"/>
        <v/>
      </c>
      <c r="N8299" s="13"/>
    </row>
    <row r="8300" spans="1:14" hidden="1">
      <c r="A8300" s="22">
        <v>700</v>
      </c>
      <c r="B8300" s="362"/>
      <c r="C8300" s="285">
        <v>5504</v>
      </c>
      <c r="D8300" s="339" t="s">
        <v>676</v>
      </c>
      <c r="E8300" s="287">
        <f>F8300+G8300+H8300</f>
        <v>0</v>
      </c>
      <c r="F8300" s="173"/>
      <c r="G8300" s="174"/>
      <c r="H8300" s="1409"/>
      <c r="I8300" s="173"/>
      <c r="J8300" s="174"/>
      <c r="K8300" s="1409"/>
      <c r="L8300" s="287">
        <f>I8300+J8300+K8300</f>
        <v>0</v>
      </c>
      <c r="M8300" s="12" t="str">
        <f t="shared" si="1935"/>
        <v/>
      </c>
      <c r="N8300" s="13"/>
    </row>
    <row r="8301" spans="1:14" hidden="1">
      <c r="A8301" s="22">
        <v>710</v>
      </c>
      <c r="B8301" s="365">
        <v>5700</v>
      </c>
      <c r="C8301" s="1847" t="s">
        <v>898</v>
      </c>
      <c r="D8301" s="1848"/>
      <c r="E8301" s="310">
        <f>SUM(E8302:E8304)</f>
        <v>0</v>
      </c>
      <c r="F8301" s="1458">
        <v>0</v>
      </c>
      <c r="G8301" s="1458">
        <v>0</v>
      </c>
      <c r="H8301" s="1458">
        <v>0</v>
      </c>
      <c r="I8301" s="1458">
        <v>0</v>
      </c>
      <c r="J8301" s="1458">
        <v>0</v>
      </c>
      <c r="K8301" s="1458">
        <v>0</v>
      </c>
      <c r="L8301" s="310">
        <f>SUM(L8302:L8304)</f>
        <v>0</v>
      </c>
      <c r="M8301" s="12" t="str">
        <f t="shared" si="1935"/>
        <v/>
      </c>
      <c r="N8301" s="13"/>
    </row>
    <row r="8302" spans="1:14" hidden="1">
      <c r="A8302" s="23">
        <v>715</v>
      </c>
      <c r="B8302" s="366"/>
      <c r="C8302" s="367">
        <v>5701</v>
      </c>
      <c r="D8302" s="368" t="s">
        <v>677</v>
      </c>
      <c r="E8302" s="281">
        <f>F8302+G8302+H8302</f>
        <v>0</v>
      </c>
      <c r="F8302" s="1459">
        <v>0</v>
      </c>
      <c r="G8302" s="1459">
        <v>0</v>
      </c>
      <c r="H8302" s="1460">
        <v>0</v>
      </c>
      <c r="I8302" s="1606">
        <v>0</v>
      </c>
      <c r="J8302" s="1459">
        <v>0</v>
      </c>
      <c r="K8302" s="1459">
        <v>0</v>
      </c>
      <c r="L8302" s="281">
        <f>I8302+J8302+K8302</f>
        <v>0</v>
      </c>
      <c r="M8302" s="12" t="str">
        <f t="shared" si="1935"/>
        <v/>
      </c>
      <c r="N8302" s="13"/>
    </row>
    <row r="8303" spans="1:14" hidden="1">
      <c r="A8303" s="23">
        <v>720</v>
      </c>
      <c r="B8303" s="366"/>
      <c r="C8303" s="373">
        <v>5702</v>
      </c>
      <c r="D8303" s="374" t="s">
        <v>678</v>
      </c>
      <c r="E8303" s="314">
        <f>F8303+G8303+H8303</f>
        <v>0</v>
      </c>
      <c r="F8303" s="1459">
        <v>0</v>
      </c>
      <c r="G8303" s="1459">
        <v>0</v>
      </c>
      <c r="H8303" s="1460">
        <v>0</v>
      </c>
      <c r="I8303" s="1606">
        <v>0</v>
      </c>
      <c r="J8303" s="1459">
        <v>0</v>
      </c>
      <c r="K8303" s="1459">
        <v>0</v>
      </c>
      <c r="L8303" s="314">
        <f>I8303+J8303+K8303</f>
        <v>0</v>
      </c>
      <c r="M8303" s="12" t="str">
        <f t="shared" si="1935"/>
        <v/>
      </c>
      <c r="N8303" s="13"/>
    </row>
    <row r="8304" spans="1:14" hidden="1">
      <c r="A8304" s="23">
        <v>725</v>
      </c>
      <c r="B8304" s="292"/>
      <c r="C8304" s="375">
        <v>4071</v>
      </c>
      <c r="D8304" s="376" t="s">
        <v>679</v>
      </c>
      <c r="E8304" s="377">
        <f>F8304+G8304+H8304</f>
        <v>0</v>
      </c>
      <c r="F8304" s="1459">
        <v>0</v>
      </c>
      <c r="G8304" s="1459">
        <v>0</v>
      </c>
      <c r="H8304" s="1460">
        <v>0</v>
      </c>
      <c r="I8304" s="1606">
        <v>0</v>
      </c>
      <c r="J8304" s="1459">
        <v>0</v>
      </c>
      <c r="K8304" s="1459">
        <v>0</v>
      </c>
      <c r="L8304" s="377">
        <f>I8304+J8304+K8304</f>
        <v>0</v>
      </c>
      <c r="M8304" s="12" t="str">
        <f t="shared" si="1935"/>
        <v/>
      </c>
      <c r="N8304" s="13"/>
    </row>
    <row r="8305" spans="1:14" hidden="1">
      <c r="A8305" s="23">
        <v>730</v>
      </c>
      <c r="B8305" s="571"/>
      <c r="C8305" s="1841" t="s">
        <v>680</v>
      </c>
      <c r="D8305" s="1842"/>
      <c r="E8305" s="1426"/>
      <c r="F8305" s="1426"/>
      <c r="G8305" s="1426"/>
      <c r="H8305" s="1426"/>
      <c r="I8305" s="1426"/>
      <c r="J8305" s="1426"/>
      <c r="K8305" s="1426"/>
      <c r="L8305" s="1427"/>
      <c r="M8305" s="12" t="str">
        <f t="shared" si="1935"/>
        <v/>
      </c>
      <c r="N8305" s="13"/>
    </row>
    <row r="8306" spans="1:14" hidden="1">
      <c r="A8306" s="23">
        <v>735</v>
      </c>
      <c r="B8306" s="381">
        <v>98</v>
      </c>
      <c r="C8306" s="1841" t="s">
        <v>680</v>
      </c>
      <c r="D8306" s="1842"/>
      <c r="E8306" s="382">
        <f>F8306+G8306+H8306</f>
        <v>0</v>
      </c>
      <c r="F8306" s="1417"/>
      <c r="G8306" s="1418"/>
      <c r="H8306" s="1419"/>
      <c r="I8306" s="1448">
        <v>0</v>
      </c>
      <c r="J8306" s="1449">
        <v>0</v>
      </c>
      <c r="K8306" s="1450">
        <v>0</v>
      </c>
      <c r="L8306" s="382">
        <f>I8306+J8306+K8306</f>
        <v>0</v>
      </c>
      <c r="M8306" s="12" t="str">
        <f t="shared" si="1935"/>
        <v/>
      </c>
      <c r="N8306" s="13"/>
    </row>
    <row r="8307" spans="1:14" hidden="1">
      <c r="A8307" s="23">
        <v>740</v>
      </c>
      <c r="B8307" s="1421"/>
      <c r="C8307" s="1422"/>
      <c r="D8307" s="1423"/>
      <c r="E8307" s="269"/>
      <c r="F8307" s="269"/>
      <c r="G8307" s="269"/>
      <c r="H8307" s="269"/>
      <c r="I8307" s="269"/>
      <c r="J8307" s="269"/>
      <c r="K8307" s="269"/>
      <c r="L8307" s="270"/>
      <c r="M8307" s="12" t="str">
        <f t="shared" si="1935"/>
        <v/>
      </c>
      <c r="N8307" s="73" t="str">
        <f>LEFT(C8189,1)</f>
        <v>8</v>
      </c>
    </row>
    <row r="8308" spans="1:14" hidden="1">
      <c r="A8308" s="23">
        <v>745</v>
      </c>
      <c r="B8308" s="1424"/>
      <c r="C8308" s="111"/>
      <c r="D8308" s="1425"/>
      <c r="E8308" s="218"/>
      <c r="F8308" s="218"/>
      <c r="G8308" s="218"/>
      <c r="H8308" s="218"/>
      <c r="I8308" s="218"/>
      <c r="J8308" s="218"/>
      <c r="K8308" s="218"/>
      <c r="L8308" s="389"/>
      <c r="M8308" s="7" t="str">
        <f t="shared" si="1935"/>
        <v/>
      </c>
    </row>
    <row r="8309" spans="1:14" hidden="1">
      <c r="A8309" s="22">
        <v>750</v>
      </c>
      <c r="B8309" s="1424"/>
      <c r="C8309" s="111"/>
      <c r="D8309" s="1425"/>
      <c r="E8309" s="218"/>
      <c r="F8309" s="218"/>
      <c r="G8309" s="218"/>
      <c r="H8309" s="218"/>
      <c r="I8309" s="218"/>
      <c r="J8309" s="218"/>
      <c r="K8309" s="218"/>
      <c r="L8309" s="389"/>
      <c r="M8309" s="7" t="str">
        <f t="shared" si="1935"/>
        <v/>
      </c>
    </row>
    <row r="8310" spans="1:14" ht="19.5" hidden="1" thickBot="1">
      <c r="A8310" s="23">
        <v>755</v>
      </c>
      <c r="B8310" s="1451"/>
      <c r="C8310" s="393" t="s">
        <v>726</v>
      </c>
      <c r="D8310" s="1420">
        <f>+B8310</f>
        <v>0</v>
      </c>
      <c r="E8310" s="395">
        <f t="shared" ref="E8310:L8310" si="1950">SUM(E8192,E8195,E8201,E8209,E8210,E8228,E8232,E8238,E8241,E8242,E8243,E8244,E8248,E8257,E8263,E8264,E8265,E8266,E8273,E8277,E8278,E8279,E8280,E8283,E8284,E8292,E8295,E8296,E8301)+E8306</f>
        <v>0</v>
      </c>
      <c r="F8310" s="396">
        <f t="shared" si="1950"/>
        <v>0</v>
      </c>
      <c r="G8310" s="397">
        <f t="shared" si="1950"/>
        <v>0</v>
      </c>
      <c r="H8310" s="398">
        <f t="shared" si="1950"/>
        <v>0</v>
      </c>
      <c r="I8310" s="396">
        <f t="shared" si="1950"/>
        <v>0</v>
      </c>
      <c r="J8310" s="397">
        <f t="shared" si="1950"/>
        <v>0</v>
      </c>
      <c r="K8310" s="398">
        <f t="shared" si="1950"/>
        <v>0</v>
      </c>
      <c r="L8310" s="395">
        <f t="shared" si="1950"/>
        <v>0</v>
      </c>
      <c r="M8310" s="1652" t="str">
        <f t="shared" si="1935"/>
        <v/>
      </c>
      <c r="N8310" s="65"/>
    </row>
    <row r="8311" spans="1:14" ht="18.75" hidden="1">
      <c r="A8311" s="23">
        <v>760</v>
      </c>
      <c r="B8311" s="79" t="s">
        <v>120</v>
      </c>
      <c r="C8311" s="1"/>
      <c r="L8311" s="6"/>
      <c r="M8311" s="1652" t="str">
        <f>(IF($E8310&lt;&gt;0,$M$2,IF($L8310&lt;&gt;0,$M$2,"")))</f>
        <v/>
      </c>
      <c r="N8311" s="65"/>
    </row>
    <row r="8312" spans="1:14" ht="18.75" hidden="1">
      <c r="A8312" s="22">
        <v>765</v>
      </c>
      <c r="B8312" s="1355"/>
      <c r="C8312" s="1355"/>
      <c r="D8312" s="1356"/>
      <c r="E8312" s="1355"/>
      <c r="F8312" s="1355"/>
      <c r="G8312" s="1355"/>
      <c r="H8312" s="1355"/>
      <c r="I8312" s="1355"/>
      <c r="J8312" s="1355"/>
      <c r="K8312" s="1355"/>
      <c r="L8312" s="1357"/>
      <c r="M8312" s="1652" t="str">
        <f>(IF($E8310&lt;&gt;0,$M$2,IF($L8310&lt;&gt;0,$M$2,"")))</f>
        <v/>
      </c>
      <c r="N8312" s="65"/>
    </row>
    <row r="8313" spans="1:14" ht="18.75" hidden="1">
      <c r="A8313" s="22">
        <v>775</v>
      </c>
      <c r="B8313" s="65"/>
      <c r="C8313" s="65"/>
      <c r="D8313" s="65"/>
      <c r="E8313" s="65"/>
      <c r="F8313" s="65"/>
      <c r="G8313" s="65"/>
      <c r="H8313" s="65"/>
      <c r="I8313" s="65"/>
      <c r="J8313" s="65"/>
      <c r="K8313" s="65"/>
      <c r="L8313" s="77"/>
      <c r="M8313" s="74" t="str">
        <f>(IF(E8310&lt;&gt;0,$G$2,IF(L8310&lt;&gt;0,$G$2,"")))</f>
        <v/>
      </c>
      <c r="N8313" s="65"/>
    </row>
    <row r="8314" spans="1:14" hidden="1">
      <c r="A8314" s="23">
        <v>780</v>
      </c>
      <c r="B8314" s="6"/>
      <c r="C8314" s="6"/>
      <c r="D8314" s="517"/>
      <c r="E8314" s="38"/>
      <c r="F8314" s="38"/>
      <c r="G8314" s="38"/>
      <c r="H8314" s="38"/>
      <c r="I8314" s="38"/>
      <c r="J8314" s="38"/>
      <c r="K8314" s="38"/>
      <c r="L8314" s="38"/>
      <c r="M8314" s="7" t="str">
        <f>(IF($E8450&lt;&gt;0,$M$2,IF($L8450&lt;&gt;0,$M$2,"")))</f>
        <v/>
      </c>
    </row>
    <row r="8315" spans="1:14" hidden="1">
      <c r="A8315" s="23">
        <v>785</v>
      </c>
      <c r="B8315" s="6"/>
      <c r="C8315" s="1353"/>
      <c r="D8315" s="1354"/>
      <c r="E8315" s="38"/>
      <c r="F8315" s="38"/>
      <c r="G8315" s="38"/>
      <c r="H8315" s="38"/>
      <c r="I8315" s="38"/>
      <c r="J8315" s="38"/>
      <c r="K8315" s="38"/>
      <c r="L8315" s="38"/>
      <c r="M8315" s="7" t="str">
        <f>(IF($E8450&lt;&gt;0,$M$2,IF($L8450&lt;&gt;0,$M$2,"")))</f>
        <v/>
      </c>
    </row>
    <row r="8316" spans="1:14" hidden="1">
      <c r="A8316" s="23">
        <v>790</v>
      </c>
      <c r="B8316" s="1865" t="str">
        <f>$B$7</f>
        <v>ОТЧЕТНИ ДАННИ ПО ЕБК ЗА ИЗПЪЛНЕНИЕТО НА БЮДЖЕТА</v>
      </c>
      <c r="C8316" s="1866"/>
      <c r="D8316" s="1866"/>
      <c r="E8316" s="242"/>
      <c r="F8316" s="242"/>
      <c r="G8316" s="237"/>
      <c r="H8316" s="237"/>
      <c r="I8316" s="237"/>
      <c r="J8316" s="237"/>
      <c r="K8316" s="237"/>
      <c r="L8316" s="237"/>
      <c r="M8316" s="7" t="str">
        <f>(IF($E8450&lt;&gt;0,$M$2,IF($L8450&lt;&gt;0,$M$2,"")))</f>
        <v/>
      </c>
    </row>
    <row r="8317" spans="1:14" hidden="1">
      <c r="A8317" s="23">
        <v>795</v>
      </c>
      <c r="B8317" s="228"/>
      <c r="C8317" s="391"/>
      <c r="D8317" s="400"/>
      <c r="E8317" s="406" t="s">
        <v>457</v>
      </c>
      <c r="F8317" s="406" t="s">
        <v>819</v>
      </c>
      <c r="G8317" s="237"/>
      <c r="H8317" s="1350" t="s">
        <v>1234</v>
      </c>
      <c r="I8317" s="1351"/>
      <c r="J8317" s="1352"/>
      <c r="K8317" s="237"/>
      <c r="L8317" s="237"/>
      <c r="M8317" s="7" t="str">
        <f>(IF($E8450&lt;&gt;0,$M$2,IF($L8450&lt;&gt;0,$M$2,"")))</f>
        <v/>
      </c>
    </row>
    <row r="8318" spans="1:14" ht="18.75" hidden="1">
      <c r="A8318" s="22">
        <v>805</v>
      </c>
      <c r="B8318" s="1867" t="str">
        <f>$B$9</f>
        <v>ДГ Радост Каблешково</v>
      </c>
      <c r="C8318" s="1868"/>
      <c r="D8318" s="1869"/>
      <c r="E8318" s="115">
        <f>$E$9</f>
        <v>45658</v>
      </c>
      <c r="F8318" s="226">
        <f>$F$9</f>
        <v>45747</v>
      </c>
      <c r="G8318" s="237"/>
      <c r="H8318" s="237"/>
      <c r="I8318" s="237"/>
      <c r="J8318" s="237"/>
      <c r="K8318" s="237"/>
      <c r="L8318" s="237"/>
      <c r="M8318" s="7" t="str">
        <f>(IF($E8450&lt;&gt;0,$M$2,IF($L8450&lt;&gt;0,$M$2,"")))</f>
        <v/>
      </c>
    </row>
    <row r="8319" spans="1:14" hidden="1">
      <c r="A8319" s="23">
        <v>810</v>
      </c>
      <c r="B8319" s="227" t="str">
        <f>$B$10</f>
        <v>(наименование на разпоредителя с бюджет)</v>
      </c>
      <c r="C8319" s="228"/>
      <c r="D8319" s="229"/>
      <c r="E8319" s="237"/>
      <c r="F8319" s="237"/>
      <c r="G8319" s="237"/>
      <c r="H8319" s="237"/>
      <c r="I8319" s="237"/>
      <c r="J8319" s="237"/>
      <c r="K8319" s="237"/>
      <c r="L8319" s="237"/>
      <c r="M8319" s="7" t="str">
        <f>(IF($E8450&lt;&gt;0,$M$2,IF($L8450&lt;&gt;0,$M$2,"")))</f>
        <v/>
      </c>
    </row>
    <row r="8320" spans="1:14" hidden="1">
      <c r="A8320" s="23">
        <v>815</v>
      </c>
      <c r="B8320" s="227"/>
      <c r="C8320" s="228"/>
      <c r="D8320" s="229"/>
      <c r="E8320" s="237"/>
      <c r="F8320" s="237"/>
      <c r="G8320" s="237"/>
      <c r="H8320" s="237"/>
      <c r="I8320" s="237"/>
      <c r="J8320" s="237"/>
      <c r="K8320" s="237"/>
      <c r="L8320" s="237"/>
      <c r="M8320" s="7" t="str">
        <f>(IF($E8450&lt;&gt;0,$M$2,IF($L8450&lt;&gt;0,$M$2,"")))</f>
        <v/>
      </c>
    </row>
    <row r="8321" spans="1:14" ht="19.5" hidden="1">
      <c r="A8321" s="28">
        <v>525</v>
      </c>
      <c r="B8321" s="1870" t="str">
        <f>$B$12</f>
        <v>Поморие</v>
      </c>
      <c r="C8321" s="1871"/>
      <c r="D8321" s="1872"/>
      <c r="E8321" s="410" t="s">
        <v>874</v>
      </c>
      <c r="F8321" s="1348" t="str">
        <f>$F$12</f>
        <v>5207</v>
      </c>
      <c r="G8321" s="237"/>
      <c r="H8321" s="237"/>
      <c r="I8321" s="237"/>
      <c r="J8321" s="237"/>
      <c r="K8321" s="237"/>
      <c r="L8321" s="237"/>
      <c r="M8321" s="7" t="str">
        <f>(IF($E8450&lt;&gt;0,$M$2,IF($L8450&lt;&gt;0,$M$2,"")))</f>
        <v/>
      </c>
    </row>
    <row r="8322" spans="1:14" hidden="1">
      <c r="A8322" s="22">
        <v>820</v>
      </c>
      <c r="B8322" s="233" t="str">
        <f>$B$13</f>
        <v>(наименование на първостепенния разпоредител с бюджет)</v>
      </c>
      <c r="C8322" s="228"/>
      <c r="D8322" s="229"/>
      <c r="E8322" s="1349"/>
      <c r="F8322" s="242"/>
      <c r="G8322" s="237"/>
      <c r="H8322" s="237"/>
      <c r="I8322" s="237"/>
      <c r="J8322" s="237"/>
      <c r="K8322" s="237"/>
      <c r="L8322" s="237"/>
      <c r="M8322" s="7" t="str">
        <f>(IF($E8450&lt;&gt;0,$M$2,IF($L8450&lt;&gt;0,$M$2,"")))</f>
        <v/>
      </c>
    </row>
    <row r="8323" spans="1:14" ht="19.5" hidden="1">
      <c r="A8323" s="23">
        <v>821</v>
      </c>
      <c r="B8323" s="236"/>
      <c r="C8323" s="237"/>
      <c r="D8323" s="124" t="s">
        <v>875</v>
      </c>
      <c r="E8323" s="238">
        <f>$E$15</f>
        <v>0</v>
      </c>
      <c r="F8323" s="414" t="str">
        <f>$F$15</f>
        <v>БЮДЖЕТ</v>
      </c>
      <c r="G8323" s="218"/>
      <c r="H8323" s="218"/>
      <c r="I8323" s="218"/>
      <c r="J8323" s="218"/>
      <c r="K8323" s="218"/>
      <c r="L8323" s="218"/>
      <c r="M8323" s="7" t="str">
        <f>(IF($E8450&lt;&gt;0,$M$2,IF($L8450&lt;&gt;0,$M$2,"")))</f>
        <v/>
      </c>
    </row>
    <row r="8324" spans="1:14" hidden="1">
      <c r="A8324" s="23">
        <v>822</v>
      </c>
      <c r="B8324" s="228"/>
      <c r="C8324" s="391"/>
      <c r="D8324" s="400"/>
      <c r="E8324" s="237"/>
      <c r="F8324" s="409"/>
      <c r="G8324" s="409"/>
      <c r="H8324" s="409"/>
      <c r="I8324" s="409"/>
      <c r="J8324" s="409"/>
      <c r="K8324" s="409"/>
      <c r="L8324" s="1365" t="s">
        <v>458</v>
      </c>
      <c r="M8324" s="7" t="str">
        <f>(IF($E8450&lt;&gt;0,$M$2,IF($L8450&lt;&gt;0,$M$2,"")))</f>
        <v/>
      </c>
    </row>
    <row r="8325" spans="1:14" ht="24.95" hidden="1" customHeight="1">
      <c r="A8325" s="23">
        <v>823</v>
      </c>
      <c r="B8325" s="247"/>
      <c r="C8325" s="248"/>
      <c r="D8325" s="249" t="s">
        <v>698</v>
      </c>
      <c r="E8325" s="1853" t="str">
        <f>CONCATENATE("Уточнен план ",$C$3)</f>
        <v>Уточнен план 2025</v>
      </c>
      <c r="F8325" s="1854"/>
      <c r="G8325" s="1854"/>
      <c r="H8325" s="1855"/>
      <c r="I8325" s="1856" t="str">
        <f>CONCATENATE("Отчет ",$C$3)</f>
        <v>Отчет 2025</v>
      </c>
      <c r="J8325" s="1857"/>
      <c r="K8325" s="1857"/>
      <c r="L8325" s="1858"/>
      <c r="M8325" s="7" t="str">
        <f>(IF($E8450&lt;&gt;0,$M$2,IF($L8450&lt;&gt;0,$M$2,"")))</f>
        <v/>
      </c>
    </row>
    <row r="8326" spans="1:14" ht="54.95" hidden="1" customHeight="1" thickBot="1">
      <c r="A8326" s="23">
        <v>825</v>
      </c>
      <c r="B8326" s="250" t="s">
        <v>62</v>
      </c>
      <c r="C8326" s="251" t="s">
        <v>459</v>
      </c>
      <c r="D8326" s="252" t="s">
        <v>699</v>
      </c>
      <c r="E8326" s="1391" t="str">
        <f>$E$20</f>
        <v>Уточнен план                Общо</v>
      </c>
      <c r="F8326" s="1395" t="str">
        <f>$F$20</f>
        <v>държавни дейности</v>
      </c>
      <c r="G8326" s="1396" t="str">
        <f>$G$20</f>
        <v>местни дейности</v>
      </c>
      <c r="H8326" s="1397" t="str">
        <f>$H$20</f>
        <v>дофинансиране</v>
      </c>
      <c r="I8326" s="253" t="str">
        <f>$I$20</f>
        <v>държавни дейности -ОТЧЕТ</v>
      </c>
      <c r="J8326" s="254" t="str">
        <f>$J$20</f>
        <v>местни дейности - ОТЧЕТ</v>
      </c>
      <c r="K8326" s="255" t="str">
        <f>$K$20</f>
        <v>дофинансиране - ОТЧЕТ</v>
      </c>
      <c r="L8326" s="1570" t="str">
        <f>$L$20</f>
        <v>ОТЧЕТ                                    ОБЩО</v>
      </c>
      <c r="M8326" s="7" t="str">
        <f>(IF($E8450&lt;&gt;0,$M$2,IF($L8450&lt;&gt;0,$M$2,"")))</f>
        <v/>
      </c>
    </row>
    <row r="8327" spans="1:14" ht="18.75" hidden="1">
      <c r="A8327" s="23"/>
      <c r="B8327" s="258"/>
      <c r="C8327" s="259"/>
      <c r="D8327" s="260" t="s">
        <v>728</v>
      </c>
      <c r="E8327" s="1442" t="str">
        <f>$E$21</f>
        <v>(1)</v>
      </c>
      <c r="F8327" s="143" t="str">
        <f>$F$21</f>
        <v>(2)</v>
      </c>
      <c r="G8327" s="144" t="str">
        <f>$G$21</f>
        <v>(3)</v>
      </c>
      <c r="H8327" s="145" t="str">
        <f>$H$21</f>
        <v>(4)</v>
      </c>
      <c r="I8327" s="261" t="str">
        <f>$I$21</f>
        <v>(5)</v>
      </c>
      <c r="J8327" s="262" t="str">
        <f>$J$21</f>
        <v>(6)</v>
      </c>
      <c r="K8327" s="263" t="str">
        <f>$K$21</f>
        <v>(7)</v>
      </c>
      <c r="L8327" s="264" t="str">
        <f>$L$21</f>
        <v>(8)</v>
      </c>
      <c r="M8327" s="7" t="str">
        <f>(IF($E8450&lt;&gt;0,$M$2,IF($L8450&lt;&gt;0,$M$2,"")))</f>
        <v/>
      </c>
    </row>
    <row r="8328" spans="1:14" hidden="1">
      <c r="A8328" s="23"/>
      <c r="B8328" s="1439"/>
      <c r="C8328" s="1540" t="e">
        <f>VLOOKUP(D8328,OP_LIST2,2,FALSE)</f>
        <v>#N/A</v>
      </c>
      <c r="D8328" s="1445"/>
      <c r="E8328" s="389"/>
      <c r="F8328" s="1429"/>
      <c r="G8328" s="1430"/>
      <c r="H8328" s="1431"/>
      <c r="I8328" s="1429"/>
      <c r="J8328" s="1430"/>
      <c r="K8328" s="1431"/>
      <c r="L8328" s="1428"/>
      <c r="M8328" s="7" t="str">
        <f>(IF($E8450&lt;&gt;0,$M$2,IF($L8450&lt;&gt;0,$M$2,"")))</f>
        <v/>
      </c>
    </row>
    <row r="8329" spans="1:14" hidden="1">
      <c r="A8329" s="23"/>
      <c r="B8329" s="1608" t="s">
        <v>2003</v>
      </c>
      <c r="C8329" s="1446">
        <f>VLOOKUP(D8330,EBK_DEIN2,2,FALSE)</f>
        <v>8837</v>
      </c>
      <c r="D8329" s="1445" t="s">
        <v>777</v>
      </c>
      <c r="E8329" s="389"/>
      <c r="F8329" s="1432"/>
      <c r="G8329" s="1433"/>
      <c r="H8329" s="1434"/>
      <c r="I8329" s="1432"/>
      <c r="J8329" s="1433"/>
      <c r="K8329" s="1434"/>
      <c r="L8329" s="1428"/>
      <c r="M8329" s="7" t="str">
        <f>(IF($E8450&lt;&gt;0,$M$2,IF($L8450&lt;&gt;0,$M$2,"")))</f>
        <v/>
      </c>
    </row>
    <row r="8330" spans="1:14" hidden="1">
      <c r="A8330" s="23"/>
      <c r="B8330" s="1438"/>
      <c r="C8330" s="1531">
        <f>+C8329</f>
        <v>8837</v>
      </c>
      <c r="D8330" s="1440" t="s">
        <v>591</v>
      </c>
      <c r="E8330" s="389"/>
      <c r="F8330" s="1432"/>
      <c r="G8330" s="1433"/>
      <c r="H8330" s="1434"/>
      <c r="I8330" s="1432"/>
      <c r="J8330" s="1433"/>
      <c r="K8330" s="1434"/>
      <c r="L8330" s="1428"/>
      <c r="M8330" s="7" t="str">
        <f>(IF($E8450&lt;&gt;0,$M$2,IF($L8450&lt;&gt;0,$M$2,"")))</f>
        <v/>
      </c>
    </row>
    <row r="8331" spans="1:14" hidden="1">
      <c r="A8331" s="23"/>
      <c r="B8331" s="1443"/>
      <c r="C8331" s="1441"/>
      <c r="D8331" s="1444" t="s">
        <v>700</v>
      </c>
      <c r="E8331" s="389"/>
      <c r="F8331" s="1435"/>
      <c r="G8331" s="1436"/>
      <c r="H8331" s="1437"/>
      <c r="I8331" s="1435"/>
      <c r="J8331" s="1436"/>
      <c r="K8331" s="1437"/>
      <c r="L8331" s="1428"/>
      <c r="M8331" s="7" t="str">
        <f>(IF($E8450&lt;&gt;0,$M$2,IF($L8450&lt;&gt;0,$M$2,"")))</f>
        <v/>
      </c>
    </row>
    <row r="8332" spans="1:14" hidden="1">
      <c r="A8332" s="23"/>
      <c r="B8332" s="272">
        <v>100</v>
      </c>
      <c r="C8332" s="1859" t="s">
        <v>729</v>
      </c>
      <c r="D8332" s="1860"/>
      <c r="E8332" s="273">
        <f t="shared" ref="E8332:L8332" si="1951">SUM(E8333:E8334)</f>
        <v>0</v>
      </c>
      <c r="F8332" s="274">
        <f t="shared" si="1951"/>
        <v>0</v>
      </c>
      <c r="G8332" s="275">
        <f t="shared" si="1951"/>
        <v>0</v>
      </c>
      <c r="H8332" s="276">
        <f>SUM(H8333:H8334)</f>
        <v>0</v>
      </c>
      <c r="I8332" s="274">
        <f t="shared" si="1951"/>
        <v>0</v>
      </c>
      <c r="J8332" s="275">
        <f t="shared" si="1951"/>
        <v>0</v>
      </c>
      <c r="K8332" s="276">
        <f t="shared" si="1951"/>
        <v>0</v>
      </c>
      <c r="L8332" s="273">
        <f t="shared" si="1951"/>
        <v>0</v>
      </c>
      <c r="M8332" s="12" t="str">
        <f>(IF($E8332&lt;&gt;0,$M$2,IF($L8332&lt;&gt;0,$M$2,"")))</f>
        <v/>
      </c>
      <c r="N8332" s="13"/>
    </row>
    <row r="8333" spans="1:14" hidden="1">
      <c r="A8333" s="23"/>
      <c r="B8333" s="278"/>
      <c r="C8333" s="279">
        <v>101</v>
      </c>
      <c r="D8333" s="280" t="s">
        <v>730</v>
      </c>
      <c r="E8333" s="281">
        <f>F8333+G8333+H8333</f>
        <v>0</v>
      </c>
      <c r="F8333" s="152">
        <v>0</v>
      </c>
      <c r="G8333" s="153">
        <v>0</v>
      </c>
      <c r="H8333" s="1406">
        <v>0</v>
      </c>
      <c r="I8333" s="152">
        <v>0</v>
      </c>
      <c r="J8333" s="153">
        <v>0</v>
      </c>
      <c r="K8333" s="1406">
        <v>0</v>
      </c>
      <c r="L8333" s="281">
        <f>I8333+J8333+K8333</f>
        <v>0</v>
      </c>
      <c r="M8333" s="12" t="str">
        <f t="shared" ref="M8333:M8396" si="1952">(IF($E8333&lt;&gt;0,$M$2,IF($L8333&lt;&gt;0,$M$2,"")))</f>
        <v/>
      </c>
      <c r="N8333" s="13"/>
    </row>
    <row r="8334" spans="1:14" hidden="1">
      <c r="A8334" s="10"/>
      <c r="B8334" s="278"/>
      <c r="C8334" s="285">
        <v>102</v>
      </c>
      <c r="D8334" s="286" t="s">
        <v>731</v>
      </c>
      <c r="E8334" s="287">
        <f>F8334+G8334+H8334</f>
        <v>0</v>
      </c>
      <c r="F8334" s="173">
        <v>0</v>
      </c>
      <c r="G8334" s="174">
        <v>0</v>
      </c>
      <c r="H8334" s="1409">
        <v>0</v>
      </c>
      <c r="I8334" s="173">
        <v>0</v>
      </c>
      <c r="J8334" s="174">
        <v>0</v>
      </c>
      <c r="K8334" s="1409">
        <v>0</v>
      </c>
      <c r="L8334" s="287">
        <f>I8334+J8334+K8334</f>
        <v>0</v>
      </c>
      <c r="M8334" s="12" t="str">
        <f t="shared" si="1952"/>
        <v/>
      </c>
      <c r="N8334" s="13"/>
    </row>
    <row r="8335" spans="1:14" hidden="1">
      <c r="A8335" s="10"/>
      <c r="B8335" s="272">
        <v>200</v>
      </c>
      <c r="C8335" s="1851" t="s">
        <v>732</v>
      </c>
      <c r="D8335" s="1852"/>
      <c r="E8335" s="273">
        <f t="shared" ref="E8335:L8335" si="1953">SUM(E8336:E8340)</f>
        <v>0</v>
      </c>
      <c r="F8335" s="274">
        <f t="shared" si="1953"/>
        <v>0</v>
      </c>
      <c r="G8335" s="275">
        <f t="shared" si="1953"/>
        <v>0</v>
      </c>
      <c r="H8335" s="276">
        <f>SUM(H8336:H8340)</f>
        <v>0</v>
      </c>
      <c r="I8335" s="274">
        <f t="shared" si="1953"/>
        <v>0</v>
      </c>
      <c r="J8335" s="275">
        <f t="shared" si="1953"/>
        <v>0</v>
      </c>
      <c r="K8335" s="276">
        <f t="shared" si="1953"/>
        <v>0</v>
      </c>
      <c r="L8335" s="273">
        <f t="shared" si="1953"/>
        <v>0</v>
      </c>
      <c r="M8335" s="12" t="str">
        <f t="shared" si="1952"/>
        <v/>
      </c>
      <c r="N8335" s="13"/>
    </row>
    <row r="8336" spans="1:14" hidden="1">
      <c r="A8336" s="10"/>
      <c r="B8336" s="291"/>
      <c r="C8336" s="279">
        <v>201</v>
      </c>
      <c r="D8336" s="280" t="s">
        <v>733</v>
      </c>
      <c r="E8336" s="281">
        <f>F8336+G8336+H8336</f>
        <v>0</v>
      </c>
      <c r="F8336" s="152">
        <v>0</v>
      </c>
      <c r="G8336" s="153">
        <v>0</v>
      </c>
      <c r="H8336" s="1406">
        <v>0</v>
      </c>
      <c r="I8336" s="152">
        <v>0</v>
      </c>
      <c r="J8336" s="153">
        <v>0</v>
      </c>
      <c r="K8336" s="1406">
        <v>0</v>
      </c>
      <c r="L8336" s="281">
        <f>I8336+J8336+K8336</f>
        <v>0</v>
      </c>
      <c r="M8336" s="12" t="str">
        <f t="shared" si="1952"/>
        <v/>
      </c>
      <c r="N8336" s="13"/>
    </row>
    <row r="8337" spans="1:14" hidden="1">
      <c r="A8337" s="10"/>
      <c r="B8337" s="292"/>
      <c r="C8337" s="293">
        <v>202</v>
      </c>
      <c r="D8337" s="294" t="s">
        <v>734</v>
      </c>
      <c r="E8337" s="295">
        <f>F8337+G8337+H8337</f>
        <v>0</v>
      </c>
      <c r="F8337" s="158">
        <v>0</v>
      </c>
      <c r="G8337" s="159">
        <v>0</v>
      </c>
      <c r="H8337" s="1408">
        <v>0</v>
      </c>
      <c r="I8337" s="158">
        <v>0</v>
      </c>
      <c r="J8337" s="159">
        <v>0</v>
      </c>
      <c r="K8337" s="1408">
        <v>0</v>
      </c>
      <c r="L8337" s="295">
        <f>I8337+J8337+K8337</f>
        <v>0</v>
      </c>
      <c r="M8337" s="12" t="str">
        <f t="shared" si="1952"/>
        <v/>
      </c>
      <c r="N8337" s="13"/>
    </row>
    <row r="8338" spans="1:14" ht="31.5" hidden="1">
      <c r="A8338" s="10"/>
      <c r="B8338" s="299"/>
      <c r="C8338" s="293">
        <v>205</v>
      </c>
      <c r="D8338" s="294" t="s">
        <v>585</v>
      </c>
      <c r="E8338" s="295">
        <f>F8338+G8338+H8338</f>
        <v>0</v>
      </c>
      <c r="F8338" s="158">
        <v>0</v>
      </c>
      <c r="G8338" s="159">
        <v>0</v>
      </c>
      <c r="H8338" s="1408">
        <v>0</v>
      </c>
      <c r="I8338" s="158">
        <v>0</v>
      </c>
      <c r="J8338" s="159">
        <v>0</v>
      </c>
      <c r="K8338" s="1408">
        <v>0</v>
      </c>
      <c r="L8338" s="295">
        <f>I8338+J8338+K8338</f>
        <v>0</v>
      </c>
      <c r="M8338" s="12" t="str">
        <f t="shared" si="1952"/>
        <v/>
      </c>
      <c r="N8338" s="13"/>
    </row>
    <row r="8339" spans="1:14" hidden="1">
      <c r="A8339" s="10"/>
      <c r="B8339" s="299"/>
      <c r="C8339" s="293">
        <v>208</v>
      </c>
      <c r="D8339" s="300" t="s">
        <v>586</v>
      </c>
      <c r="E8339" s="295">
        <f>F8339+G8339+H8339</f>
        <v>0</v>
      </c>
      <c r="F8339" s="158">
        <v>0</v>
      </c>
      <c r="G8339" s="159">
        <v>0</v>
      </c>
      <c r="H8339" s="1408">
        <v>0</v>
      </c>
      <c r="I8339" s="158">
        <v>0</v>
      </c>
      <c r="J8339" s="159">
        <v>0</v>
      </c>
      <c r="K8339" s="1408">
        <v>0</v>
      </c>
      <c r="L8339" s="295">
        <f>I8339+J8339+K8339</f>
        <v>0</v>
      </c>
      <c r="M8339" s="12" t="str">
        <f t="shared" si="1952"/>
        <v/>
      </c>
      <c r="N8339" s="13"/>
    </row>
    <row r="8340" spans="1:14" hidden="1">
      <c r="A8340" s="10"/>
      <c r="B8340" s="291"/>
      <c r="C8340" s="285">
        <v>209</v>
      </c>
      <c r="D8340" s="301" t="s">
        <v>587</v>
      </c>
      <c r="E8340" s="287">
        <f>F8340+G8340+H8340</f>
        <v>0</v>
      </c>
      <c r="F8340" s="173">
        <v>0</v>
      </c>
      <c r="G8340" s="174">
        <v>0</v>
      </c>
      <c r="H8340" s="1409">
        <v>0</v>
      </c>
      <c r="I8340" s="173">
        <v>0</v>
      </c>
      <c r="J8340" s="174">
        <v>0</v>
      </c>
      <c r="K8340" s="1409">
        <v>0</v>
      </c>
      <c r="L8340" s="287">
        <f>I8340+J8340+K8340</f>
        <v>0</v>
      </c>
      <c r="M8340" s="12" t="str">
        <f t="shared" si="1952"/>
        <v/>
      </c>
      <c r="N8340" s="13"/>
    </row>
    <row r="8341" spans="1:14" hidden="1">
      <c r="A8341" s="10"/>
      <c r="B8341" s="272">
        <v>500</v>
      </c>
      <c r="C8341" s="1861" t="s">
        <v>188</v>
      </c>
      <c r="D8341" s="1862"/>
      <c r="E8341" s="273">
        <f t="shared" ref="E8341:L8341" si="1954">SUM(E8342:E8348)</f>
        <v>0</v>
      </c>
      <c r="F8341" s="274">
        <f t="shared" si="1954"/>
        <v>0</v>
      </c>
      <c r="G8341" s="275">
        <f t="shared" si="1954"/>
        <v>0</v>
      </c>
      <c r="H8341" s="276">
        <f>SUM(H8342:H8348)</f>
        <v>0</v>
      </c>
      <c r="I8341" s="274">
        <f t="shared" si="1954"/>
        <v>0</v>
      </c>
      <c r="J8341" s="275">
        <f t="shared" si="1954"/>
        <v>0</v>
      </c>
      <c r="K8341" s="276">
        <f t="shared" si="1954"/>
        <v>0</v>
      </c>
      <c r="L8341" s="273">
        <f t="shared" si="1954"/>
        <v>0</v>
      </c>
      <c r="M8341" s="12" t="str">
        <f t="shared" si="1952"/>
        <v/>
      </c>
      <c r="N8341" s="13"/>
    </row>
    <row r="8342" spans="1:14" ht="18" hidden="1" customHeight="1">
      <c r="A8342" s="10"/>
      <c r="B8342" s="291"/>
      <c r="C8342" s="302">
        <v>551</v>
      </c>
      <c r="D8342" s="303" t="s">
        <v>189</v>
      </c>
      <c r="E8342" s="281">
        <f t="shared" ref="E8342:E8349" si="1955">F8342+G8342+H8342</f>
        <v>0</v>
      </c>
      <c r="F8342" s="152">
        <v>0</v>
      </c>
      <c r="G8342" s="153">
        <v>0</v>
      </c>
      <c r="H8342" s="1406">
        <v>0</v>
      </c>
      <c r="I8342" s="152">
        <v>0</v>
      </c>
      <c r="J8342" s="153">
        <v>0</v>
      </c>
      <c r="K8342" s="1406">
        <v>0</v>
      </c>
      <c r="L8342" s="281">
        <f t="shared" ref="L8342:L8349" si="1956">I8342+J8342+K8342</f>
        <v>0</v>
      </c>
      <c r="M8342" s="12" t="str">
        <f t="shared" si="1952"/>
        <v/>
      </c>
      <c r="N8342" s="13"/>
    </row>
    <row r="8343" spans="1:14" hidden="1">
      <c r="A8343" s="10"/>
      <c r="B8343" s="291"/>
      <c r="C8343" s="304">
        <v>552</v>
      </c>
      <c r="D8343" s="305" t="s">
        <v>893</v>
      </c>
      <c r="E8343" s="295">
        <f t="shared" si="1955"/>
        <v>0</v>
      </c>
      <c r="F8343" s="158">
        <v>0</v>
      </c>
      <c r="G8343" s="159">
        <v>0</v>
      </c>
      <c r="H8343" s="1408">
        <v>0</v>
      </c>
      <c r="I8343" s="158">
        <v>0</v>
      </c>
      <c r="J8343" s="159">
        <v>0</v>
      </c>
      <c r="K8343" s="1408">
        <v>0</v>
      </c>
      <c r="L8343" s="295">
        <f t="shared" si="1956"/>
        <v>0</v>
      </c>
      <c r="M8343" s="12" t="str">
        <f t="shared" si="1952"/>
        <v/>
      </c>
      <c r="N8343" s="13"/>
    </row>
    <row r="8344" spans="1:14" hidden="1">
      <c r="A8344" s="10"/>
      <c r="B8344" s="306"/>
      <c r="C8344" s="304">
        <v>558</v>
      </c>
      <c r="D8344" s="307" t="s">
        <v>855</v>
      </c>
      <c r="E8344" s="295">
        <f>F8344+G8344+H8344</f>
        <v>0</v>
      </c>
      <c r="F8344" s="484">
        <v>0</v>
      </c>
      <c r="G8344" s="485">
        <v>0</v>
      </c>
      <c r="H8344" s="160">
        <v>0</v>
      </c>
      <c r="I8344" s="484">
        <v>0</v>
      </c>
      <c r="J8344" s="485">
        <v>0</v>
      </c>
      <c r="K8344" s="160">
        <v>0</v>
      </c>
      <c r="L8344" s="295">
        <f>I8344+J8344+K8344</f>
        <v>0</v>
      </c>
      <c r="M8344" s="12" t="str">
        <f t="shared" si="1952"/>
        <v/>
      </c>
      <c r="N8344" s="13"/>
    </row>
    <row r="8345" spans="1:14" hidden="1">
      <c r="A8345" s="10"/>
      <c r="B8345" s="306"/>
      <c r="C8345" s="304">
        <v>560</v>
      </c>
      <c r="D8345" s="307" t="s">
        <v>190</v>
      </c>
      <c r="E8345" s="295">
        <f t="shared" si="1955"/>
        <v>0</v>
      </c>
      <c r="F8345" s="158">
        <v>0</v>
      </c>
      <c r="G8345" s="159">
        <v>0</v>
      </c>
      <c r="H8345" s="1408">
        <v>0</v>
      </c>
      <c r="I8345" s="158">
        <v>0</v>
      </c>
      <c r="J8345" s="159">
        <v>0</v>
      </c>
      <c r="K8345" s="1408">
        <v>0</v>
      </c>
      <c r="L8345" s="295">
        <f t="shared" si="1956"/>
        <v>0</v>
      </c>
      <c r="M8345" s="12" t="str">
        <f t="shared" si="1952"/>
        <v/>
      </c>
      <c r="N8345" s="13"/>
    </row>
    <row r="8346" spans="1:14" hidden="1">
      <c r="A8346" s="10"/>
      <c r="B8346" s="306"/>
      <c r="C8346" s="304">
        <v>580</v>
      </c>
      <c r="D8346" s="305" t="s">
        <v>191</v>
      </c>
      <c r="E8346" s="295">
        <f t="shared" si="1955"/>
        <v>0</v>
      </c>
      <c r="F8346" s="158">
        <v>0</v>
      </c>
      <c r="G8346" s="159">
        <v>0</v>
      </c>
      <c r="H8346" s="1408">
        <v>0</v>
      </c>
      <c r="I8346" s="158">
        <v>0</v>
      </c>
      <c r="J8346" s="159">
        <v>0</v>
      </c>
      <c r="K8346" s="1408">
        <v>0</v>
      </c>
      <c r="L8346" s="295">
        <f t="shared" si="1956"/>
        <v>0</v>
      </c>
      <c r="M8346" s="12" t="str">
        <f t="shared" si="1952"/>
        <v/>
      </c>
      <c r="N8346" s="13"/>
    </row>
    <row r="8347" spans="1:14" hidden="1">
      <c r="A8347" s="10"/>
      <c r="B8347" s="291"/>
      <c r="C8347" s="304">
        <v>588</v>
      </c>
      <c r="D8347" s="305" t="s">
        <v>857</v>
      </c>
      <c r="E8347" s="295">
        <f>F8347+G8347+H8347</f>
        <v>0</v>
      </c>
      <c r="F8347" s="484">
        <v>0</v>
      </c>
      <c r="G8347" s="485">
        <v>0</v>
      </c>
      <c r="H8347" s="160">
        <v>0</v>
      </c>
      <c r="I8347" s="484">
        <v>0</v>
      </c>
      <c r="J8347" s="485">
        <v>0</v>
      </c>
      <c r="K8347" s="160">
        <v>0</v>
      </c>
      <c r="L8347" s="295">
        <f>I8347+J8347+K8347</f>
        <v>0</v>
      </c>
      <c r="M8347" s="12" t="str">
        <f t="shared" si="1952"/>
        <v/>
      </c>
      <c r="N8347" s="13"/>
    </row>
    <row r="8348" spans="1:14" ht="31.5" hidden="1">
      <c r="A8348" s="10"/>
      <c r="B8348" s="291"/>
      <c r="C8348" s="308">
        <v>590</v>
      </c>
      <c r="D8348" s="309" t="s">
        <v>192</v>
      </c>
      <c r="E8348" s="287">
        <f t="shared" si="1955"/>
        <v>0</v>
      </c>
      <c r="F8348" s="173"/>
      <c r="G8348" s="174"/>
      <c r="H8348" s="1409"/>
      <c r="I8348" s="173"/>
      <c r="J8348" s="174"/>
      <c r="K8348" s="1409"/>
      <c r="L8348" s="287">
        <f t="shared" si="1956"/>
        <v>0</v>
      </c>
      <c r="M8348" s="12" t="str">
        <f t="shared" si="1952"/>
        <v/>
      </c>
      <c r="N8348" s="13"/>
    </row>
    <row r="8349" spans="1:14" hidden="1">
      <c r="A8349" s="22">
        <v>5</v>
      </c>
      <c r="B8349" s="272">
        <v>800</v>
      </c>
      <c r="C8349" s="1863" t="s">
        <v>193</v>
      </c>
      <c r="D8349" s="1864"/>
      <c r="E8349" s="310">
        <f t="shared" si="1955"/>
        <v>0</v>
      </c>
      <c r="F8349" s="1410"/>
      <c r="G8349" s="1411"/>
      <c r="H8349" s="1412"/>
      <c r="I8349" s="1410"/>
      <c r="J8349" s="1411"/>
      <c r="K8349" s="1412"/>
      <c r="L8349" s="310">
        <f t="shared" si="1956"/>
        <v>0</v>
      </c>
      <c r="M8349" s="12" t="str">
        <f t="shared" si="1952"/>
        <v/>
      </c>
      <c r="N8349" s="13"/>
    </row>
    <row r="8350" spans="1:14" hidden="1">
      <c r="A8350" s="23">
        <v>10</v>
      </c>
      <c r="B8350" s="272">
        <v>1000</v>
      </c>
      <c r="C8350" s="1851" t="s">
        <v>194</v>
      </c>
      <c r="D8350" s="1852"/>
      <c r="E8350" s="310">
        <f t="shared" ref="E8350:L8350" si="1957">SUM(E8351:E8367)</f>
        <v>0</v>
      </c>
      <c r="F8350" s="274">
        <f t="shared" si="1957"/>
        <v>0</v>
      </c>
      <c r="G8350" s="275">
        <f t="shared" si="1957"/>
        <v>0</v>
      </c>
      <c r="H8350" s="276">
        <f>SUM(H8351:H8367)</f>
        <v>0</v>
      </c>
      <c r="I8350" s="274">
        <f t="shared" si="1957"/>
        <v>0</v>
      </c>
      <c r="J8350" s="275">
        <f t="shared" si="1957"/>
        <v>0</v>
      </c>
      <c r="K8350" s="276">
        <f t="shared" si="1957"/>
        <v>0</v>
      </c>
      <c r="L8350" s="310">
        <f t="shared" si="1957"/>
        <v>0</v>
      </c>
      <c r="M8350" s="12" t="str">
        <f t="shared" si="1952"/>
        <v/>
      </c>
      <c r="N8350" s="13"/>
    </row>
    <row r="8351" spans="1:14" hidden="1">
      <c r="A8351" s="23">
        <v>15</v>
      </c>
      <c r="B8351" s="292"/>
      <c r="C8351" s="279">
        <v>1011</v>
      </c>
      <c r="D8351" s="311" t="s">
        <v>195</v>
      </c>
      <c r="E8351" s="281">
        <f t="shared" ref="E8351:E8367" si="1958">F8351+G8351+H8351</f>
        <v>0</v>
      </c>
      <c r="F8351" s="152">
        <v>0</v>
      </c>
      <c r="G8351" s="153">
        <v>0</v>
      </c>
      <c r="H8351" s="1406">
        <v>0</v>
      </c>
      <c r="I8351" s="152">
        <v>0</v>
      </c>
      <c r="J8351" s="153">
        <v>0</v>
      </c>
      <c r="K8351" s="1406">
        <v>0</v>
      </c>
      <c r="L8351" s="281">
        <f t="shared" ref="L8351:L8367" si="1959">I8351+J8351+K8351</f>
        <v>0</v>
      </c>
      <c r="M8351" s="12" t="str">
        <f t="shared" si="1952"/>
        <v/>
      </c>
      <c r="N8351" s="13"/>
    </row>
    <row r="8352" spans="1:14" hidden="1">
      <c r="A8352" s="22">
        <v>35</v>
      </c>
      <c r="B8352" s="292"/>
      <c r="C8352" s="293">
        <v>1012</v>
      </c>
      <c r="D8352" s="294" t="s">
        <v>196</v>
      </c>
      <c r="E8352" s="295">
        <f t="shared" si="1958"/>
        <v>0</v>
      </c>
      <c r="F8352" s="158">
        <v>0</v>
      </c>
      <c r="G8352" s="159">
        <v>0</v>
      </c>
      <c r="H8352" s="1408">
        <v>0</v>
      </c>
      <c r="I8352" s="158">
        <v>0</v>
      </c>
      <c r="J8352" s="159">
        <v>0</v>
      </c>
      <c r="K8352" s="1408">
        <v>0</v>
      </c>
      <c r="L8352" s="295">
        <f t="shared" si="1959"/>
        <v>0</v>
      </c>
      <c r="M8352" s="12" t="str">
        <f t="shared" si="1952"/>
        <v/>
      </c>
      <c r="N8352" s="13"/>
    </row>
    <row r="8353" spans="1:14" hidden="1">
      <c r="A8353" s="23">
        <v>40</v>
      </c>
      <c r="B8353" s="292"/>
      <c r="C8353" s="293">
        <v>1013</v>
      </c>
      <c r="D8353" s="294" t="s">
        <v>197</v>
      </c>
      <c r="E8353" s="295">
        <f t="shared" si="1958"/>
        <v>0</v>
      </c>
      <c r="F8353" s="158">
        <v>0</v>
      </c>
      <c r="G8353" s="159">
        <v>0</v>
      </c>
      <c r="H8353" s="1408">
        <v>0</v>
      </c>
      <c r="I8353" s="158">
        <v>0</v>
      </c>
      <c r="J8353" s="159">
        <v>0</v>
      </c>
      <c r="K8353" s="1408">
        <v>0</v>
      </c>
      <c r="L8353" s="295">
        <f t="shared" si="1959"/>
        <v>0</v>
      </c>
      <c r="M8353" s="12" t="str">
        <f t="shared" si="1952"/>
        <v/>
      </c>
      <c r="N8353" s="13"/>
    </row>
    <row r="8354" spans="1:14" hidden="1">
      <c r="A8354" s="23">
        <v>45</v>
      </c>
      <c r="B8354" s="292"/>
      <c r="C8354" s="293">
        <v>1014</v>
      </c>
      <c r="D8354" s="294" t="s">
        <v>198</v>
      </c>
      <c r="E8354" s="295">
        <f t="shared" si="1958"/>
        <v>0</v>
      </c>
      <c r="F8354" s="158">
        <v>0</v>
      </c>
      <c r="G8354" s="159">
        <v>0</v>
      </c>
      <c r="H8354" s="1408">
        <v>0</v>
      </c>
      <c r="I8354" s="158">
        <v>0</v>
      </c>
      <c r="J8354" s="159">
        <v>0</v>
      </c>
      <c r="K8354" s="1408">
        <v>0</v>
      </c>
      <c r="L8354" s="295">
        <f t="shared" si="1959"/>
        <v>0</v>
      </c>
      <c r="M8354" s="12" t="str">
        <f t="shared" si="1952"/>
        <v/>
      </c>
      <c r="N8354" s="13"/>
    </row>
    <row r="8355" spans="1:14" hidden="1">
      <c r="A8355" s="23">
        <v>50</v>
      </c>
      <c r="B8355" s="292"/>
      <c r="C8355" s="293">
        <v>1015</v>
      </c>
      <c r="D8355" s="294" t="s">
        <v>199</v>
      </c>
      <c r="E8355" s="295">
        <f t="shared" si="1958"/>
        <v>0</v>
      </c>
      <c r="F8355" s="158">
        <v>0</v>
      </c>
      <c r="G8355" s="159">
        <v>0</v>
      </c>
      <c r="H8355" s="1408">
        <v>0</v>
      </c>
      <c r="I8355" s="158">
        <v>0</v>
      </c>
      <c r="J8355" s="159">
        <v>0</v>
      </c>
      <c r="K8355" s="1408">
        <v>0</v>
      </c>
      <c r="L8355" s="295">
        <f t="shared" si="1959"/>
        <v>0</v>
      </c>
      <c r="M8355" s="12" t="str">
        <f t="shared" si="1952"/>
        <v/>
      </c>
      <c r="N8355" s="13"/>
    </row>
    <row r="8356" spans="1:14" hidden="1">
      <c r="A8356" s="23">
        <v>55</v>
      </c>
      <c r="B8356" s="292"/>
      <c r="C8356" s="312">
        <v>1016</v>
      </c>
      <c r="D8356" s="313" t="s">
        <v>200</v>
      </c>
      <c r="E8356" s="314">
        <f t="shared" si="1958"/>
        <v>0</v>
      </c>
      <c r="F8356" s="164">
        <v>0</v>
      </c>
      <c r="G8356" s="165">
        <v>0</v>
      </c>
      <c r="H8356" s="1407">
        <v>0</v>
      </c>
      <c r="I8356" s="164">
        <v>0</v>
      </c>
      <c r="J8356" s="165">
        <v>0</v>
      </c>
      <c r="K8356" s="1407">
        <v>0</v>
      </c>
      <c r="L8356" s="314">
        <f t="shared" si="1959"/>
        <v>0</v>
      </c>
      <c r="M8356" s="12" t="str">
        <f t="shared" si="1952"/>
        <v/>
      </c>
      <c r="N8356" s="13"/>
    </row>
    <row r="8357" spans="1:14" hidden="1">
      <c r="A8357" s="23">
        <v>60</v>
      </c>
      <c r="B8357" s="278"/>
      <c r="C8357" s="318">
        <v>1020</v>
      </c>
      <c r="D8357" s="319" t="s">
        <v>201</v>
      </c>
      <c r="E8357" s="320">
        <f t="shared" si="1958"/>
        <v>0</v>
      </c>
      <c r="F8357" s="450">
        <v>0</v>
      </c>
      <c r="G8357" s="451">
        <v>0</v>
      </c>
      <c r="H8357" s="1416">
        <v>0</v>
      </c>
      <c r="I8357" s="450">
        <v>0</v>
      </c>
      <c r="J8357" s="451">
        <v>0</v>
      </c>
      <c r="K8357" s="1416">
        <v>0</v>
      </c>
      <c r="L8357" s="320">
        <f t="shared" si="1959"/>
        <v>0</v>
      </c>
      <c r="M8357" s="12" t="str">
        <f t="shared" si="1952"/>
        <v/>
      </c>
      <c r="N8357" s="13"/>
    </row>
    <row r="8358" spans="1:14" hidden="1">
      <c r="A8358" s="22">
        <v>65</v>
      </c>
      <c r="B8358" s="292"/>
      <c r="C8358" s="324">
        <v>1030</v>
      </c>
      <c r="D8358" s="325" t="s">
        <v>202</v>
      </c>
      <c r="E8358" s="326">
        <f t="shared" si="1958"/>
        <v>0</v>
      </c>
      <c r="F8358" s="445">
        <v>0</v>
      </c>
      <c r="G8358" s="446">
        <v>0</v>
      </c>
      <c r="H8358" s="1413">
        <v>0</v>
      </c>
      <c r="I8358" s="445">
        <v>0</v>
      </c>
      <c r="J8358" s="446">
        <v>0</v>
      </c>
      <c r="K8358" s="1413">
        <v>0</v>
      </c>
      <c r="L8358" s="326">
        <f t="shared" si="1959"/>
        <v>0</v>
      </c>
      <c r="M8358" s="12" t="str">
        <f t="shared" si="1952"/>
        <v/>
      </c>
      <c r="N8358" s="13"/>
    </row>
    <row r="8359" spans="1:14" hidden="1">
      <c r="A8359" s="23">
        <v>70</v>
      </c>
      <c r="B8359" s="292"/>
      <c r="C8359" s="318">
        <v>1051</v>
      </c>
      <c r="D8359" s="331" t="s">
        <v>203</v>
      </c>
      <c r="E8359" s="320">
        <f t="shared" si="1958"/>
        <v>0</v>
      </c>
      <c r="F8359" s="450">
        <v>0</v>
      </c>
      <c r="G8359" s="451">
        <v>0</v>
      </c>
      <c r="H8359" s="1416">
        <v>0</v>
      </c>
      <c r="I8359" s="450">
        <v>0</v>
      </c>
      <c r="J8359" s="451">
        <v>0</v>
      </c>
      <c r="K8359" s="1416">
        <v>0</v>
      </c>
      <c r="L8359" s="320">
        <f t="shared" si="1959"/>
        <v>0</v>
      </c>
      <c r="M8359" s="12" t="str">
        <f t="shared" si="1952"/>
        <v/>
      </c>
      <c r="N8359" s="13"/>
    </row>
    <row r="8360" spans="1:14" hidden="1">
      <c r="A8360" s="23">
        <v>75</v>
      </c>
      <c r="B8360" s="292"/>
      <c r="C8360" s="293">
        <v>1052</v>
      </c>
      <c r="D8360" s="294" t="s">
        <v>204</v>
      </c>
      <c r="E8360" s="295">
        <f t="shared" si="1958"/>
        <v>0</v>
      </c>
      <c r="F8360" s="158">
        <v>0</v>
      </c>
      <c r="G8360" s="159"/>
      <c r="H8360" s="1408"/>
      <c r="I8360" s="158">
        <v>0</v>
      </c>
      <c r="J8360" s="159"/>
      <c r="K8360" s="1408"/>
      <c r="L8360" s="295">
        <f t="shared" si="1959"/>
        <v>0</v>
      </c>
      <c r="M8360" s="12" t="str">
        <f t="shared" si="1952"/>
        <v/>
      </c>
      <c r="N8360" s="13"/>
    </row>
    <row r="8361" spans="1:14" hidden="1">
      <c r="A8361" s="23">
        <v>80</v>
      </c>
      <c r="B8361" s="292"/>
      <c r="C8361" s="324">
        <v>1053</v>
      </c>
      <c r="D8361" s="325" t="s">
        <v>858</v>
      </c>
      <c r="E8361" s="326">
        <f t="shared" si="1958"/>
        <v>0</v>
      </c>
      <c r="F8361" s="445"/>
      <c r="G8361" s="446"/>
      <c r="H8361" s="1413"/>
      <c r="I8361" s="445"/>
      <c r="J8361" s="446"/>
      <c r="K8361" s="1413"/>
      <c r="L8361" s="326">
        <f t="shared" si="1959"/>
        <v>0</v>
      </c>
      <c r="M8361" s="12" t="str">
        <f t="shared" si="1952"/>
        <v/>
      </c>
      <c r="N8361" s="13"/>
    </row>
    <row r="8362" spans="1:14" hidden="1">
      <c r="A8362" s="23">
        <v>80</v>
      </c>
      <c r="B8362" s="292"/>
      <c r="C8362" s="318">
        <v>1062</v>
      </c>
      <c r="D8362" s="319" t="s">
        <v>205</v>
      </c>
      <c r="E8362" s="320">
        <f t="shared" si="1958"/>
        <v>0</v>
      </c>
      <c r="F8362" s="450">
        <v>0</v>
      </c>
      <c r="G8362" s="451">
        <v>0</v>
      </c>
      <c r="H8362" s="1416">
        <v>0</v>
      </c>
      <c r="I8362" s="450">
        <v>0</v>
      </c>
      <c r="J8362" s="451">
        <v>0</v>
      </c>
      <c r="K8362" s="1416">
        <v>0</v>
      </c>
      <c r="L8362" s="320">
        <f t="shared" si="1959"/>
        <v>0</v>
      </c>
      <c r="M8362" s="12" t="str">
        <f t="shared" si="1952"/>
        <v/>
      </c>
      <c r="N8362" s="13"/>
    </row>
    <row r="8363" spans="1:14" hidden="1">
      <c r="A8363" s="23">
        <v>85</v>
      </c>
      <c r="B8363" s="292"/>
      <c r="C8363" s="324">
        <v>1063</v>
      </c>
      <c r="D8363" s="332" t="s">
        <v>786</v>
      </c>
      <c r="E8363" s="326">
        <f t="shared" si="1958"/>
        <v>0</v>
      </c>
      <c r="F8363" s="445">
        <v>0</v>
      </c>
      <c r="G8363" s="446">
        <v>0</v>
      </c>
      <c r="H8363" s="1413">
        <v>0</v>
      </c>
      <c r="I8363" s="445">
        <v>0</v>
      </c>
      <c r="J8363" s="446">
        <v>0</v>
      </c>
      <c r="K8363" s="1413">
        <v>0</v>
      </c>
      <c r="L8363" s="326">
        <f t="shared" si="1959"/>
        <v>0</v>
      </c>
      <c r="M8363" s="12" t="str">
        <f t="shared" si="1952"/>
        <v/>
      </c>
      <c r="N8363" s="13"/>
    </row>
    <row r="8364" spans="1:14" hidden="1">
      <c r="A8364" s="23">
        <v>90</v>
      </c>
      <c r="B8364" s="292"/>
      <c r="C8364" s="333">
        <v>1069</v>
      </c>
      <c r="D8364" s="334" t="s">
        <v>206</v>
      </c>
      <c r="E8364" s="335">
        <f t="shared" si="1958"/>
        <v>0</v>
      </c>
      <c r="F8364" s="589">
        <v>0</v>
      </c>
      <c r="G8364" s="590">
        <v>0</v>
      </c>
      <c r="H8364" s="1415">
        <v>0</v>
      </c>
      <c r="I8364" s="589">
        <v>0</v>
      </c>
      <c r="J8364" s="590">
        <v>0</v>
      </c>
      <c r="K8364" s="1415">
        <v>0</v>
      </c>
      <c r="L8364" s="335">
        <f t="shared" si="1959"/>
        <v>0</v>
      </c>
      <c r="M8364" s="12" t="str">
        <f t="shared" si="1952"/>
        <v/>
      </c>
      <c r="N8364" s="13"/>
    </row>
    <row r="8365" spans="1:14" hidden="1">
      <c r="A8365" s="23">
        <v>90</v>
      </c>
      <c r="B8365" s="278"/>
      <c r="C8365" s="318">
        <v>1091</v>
      </c>
      <c r="D8365" s="331" t="s">
        <v>894</v>
      </c>
      <c r="E8365" s="320">
        <f t="shared" si="1958"/>
        <v>0</v>
      </c>
      <c r="F8365" s="450">
        <v>0</v>
      </c>
      <c r="G8365" s="451">
        <v>0</v>
      </c>
      <c r="H8365" s="1416">
        <v>0</v>
      </c>
      <c r="I8365" s="450">
        <v>0</v>
      </c>
      <c r="J8365" s="451">
        <v>0</v>
      </c>
      <c r="K8365" s="1416">
        <v>0</v>
      </c>
      <c r="L8365" s="320">
        <f t="shared" si="1959"/>
        <v>0</v>
      </c>
      <c r="M8365" s="12" t="str">
        <f t="shared" si="1952"/>
        <v/>
      </c>
      <c r="N8365" s="13"/>
    </row>
    <row r="8366" spans="1:14" hidden="1">
      <c r="A8366" s="22">
        <v>115</v>
      </c>
      <c r="B8366" s="292"/>
      <c r="C8366" s="293">
        <v>1092</v>
      </c>
      <c r="D8366" s="294" t="s">
        <v>298</v>
      </c>
      <c r="E8366" s="295">
        <f t="shared" si="1958"/>
        <v>0</v>
      </c>
      <c r="F8366" s="158">
        <v>0</v>
      </c>
      <c r="G8366" s="159">
        <v>0</v>
      </c>
      <c r="H8366" s="1408">
        <v>0</v>
      </c>
      <c r="I8366" s="158">
        <v>0</v>
      </c>
      <c r="J8366" s="159">
        <v>0</v>
      </c>
      <c r="K8366" s="1408">
        <v>0</v>
      </c>
      <c r="L8366" s="295">
        <f t="shared" si="1959"/>
        <v>0</v>
      </c>
      <c r="M8366" s="12" t="str">
        <f t="shared" si="1952"/>
        <v/>
      </c>
      <c r="N8366" s="13"/>
    </row>
    <row r="8367" spans="1:14" hidden="1">
      <c r="A8367" s="22">
        <v>125</v>
      </c>
      <c r="B8367" s="292"/>
      <c r="C8367" s="285">
        <v>1098</v>
      </c>
      <c r="D8367" s="339" t="s">
        <v>207</v>
      </c>
      <c r="E8367" s="287">
        <f t="shared" si="1958"/>
        <v>0</v>
      </c>
      <c r="F8367" s="173">
        <v>0</v>
      </c>
      <c r="G8367" s="174">
        <v>0</v>
      </c>
      <c r="H8367" s="1409">
        <v>0</v>
      </c>
      <c r="I8367" s="173">
        <v>0</v>
      </c>
      <c r="J8367" s="174">
        <v>0</v>
      </c>
      <c r="K8367" s="1409">
        <v>0</v>
      </c>
      <c r="L8367" s="287">
        <f t="shared" si="1959"/>
        <v>0</v>
      </c>
      <c r="M8367" s="12" t="str">
        <f t="shared" si="1952"/>
        <v/>
      </c>
      <c r="N8367" s="13"/>
    </row>
    <row r="8368" spans="1:14" hidden="1">
      <c r="A8368" s="23">
        <v>130</v>
      </c>
      <c r="B8368" s="272">
        <v>1900</v>
      </c>
      <c r="C8368" s="1845" t="s">
        <v>265</v>
      </c>
      <c r="D8368" s="1846"/>
      <c r="E8368" s="310">
        <f t="shared" ref="E8368:L8368" si="1960">SUM(E8369:E8371)</f>
        <v>0</v>
      </c>
      <c r="F8368" s="274">
        <f t="shared" si="1960"/>
        <v>0</v>
      </c>
      <c r="G8368" s="275">
        <f t="shared" si="1960"/>
        <v>0</v>
      </c>
      <c r="H8368" s="276">
        <f>SUM(H8369:H8371)</f>
        <v>0</v>
      </c>
      <c r="I8368" s="274">
        <f t="shared" si="1960"/>
        <v>0</v>
      </c>
      <c r="J8368" s="275">
        <f t="shared" si="1960"/>
        <v>0</v>
      </c>
      <c r="K8368" s="276">
        <f t="shared" si="1960"/>
        <v>0</v>
      </c>
      <c r="L8368" s="310">
        <f t="shared" si="1960"/>
        <v>0</v>
      </c>
      <c r="M8368" s="12" t="str">
        <f t="shared" si="1952"/>
        <v/>
      </c>
      <c r="N8368" s="13"/>
    </row>
    <row r="8369" spans="1:14" hidden="1">
      <c r="A8369" s="23">
        <v>135</v>
      </c>
      <c r="B8369" s="292"/>
      <c r="C8369" s="279">
        <v>1901</v>
      </c>
      <c r="D8369" s="340" t="s">
        <v>895</v>
      </c>
      <c r="E8369" s="281">
        <f>F8369+G8369+H8369</f>
        <v>0</v>
      </c>
      <c r="F8369" s="152">
        <v>0</v>
      </c>
      <c r="G8369" s="153">
        <v>0</v>
      </c>
      <c r="H8369" s="1406">
        <v>0</v>
      </c>
      <c r="I8369" s="152">
        <v>0</v>
      </c>
      <c r="J8369" s="153">
        <v>0</v>
      </c>
      <c r="K8369" s="1406">
        <v>0</v>
      </c>
      <c r="L8369" s="281">
        <f>I8369+J8369+K8369</f>
        <v>0</v>
      </c>
      <c r="M8369" s="12" t="str">
        <f t="shared" si="1952"/>
        <v/>
      </c>
      <c r="N8369" s="13"/>
    </row>
    <row r="8370" spans="1:14" hidden="1">
      <c r="A8370" s="23">
        <v>140</v>
      </c>
      <c r="B8370" s="341"/>
      <c r="C8370" s="293">
        <v>1981</v>
      </c>
      <c r="D8370" s="342" t="s">
        <v>896</v>
      </c>
      <c r="E8370" s="295">
        <f>F8370+G8370+H8370</f>
        <v>0</v>
      </c>
      <c r="F8370" s="158">
        <v>0</v>
      </c>
      <c r="G8370" s="159">
        <v>0</v>
      </c>
      <c r="H8370" s="1408">
        <v>0</v>
      </c>
      <c r="I8370" s="158">
        <v>0</v>
      </c>
      <c r="J8370" s="159">
        <v>0</v>
      </c>
      <c r="K8370" s="1408">
        <v>0</v>
      </c>
      <c r="L8370" s="295">
        <f>I8370+J8370+K8370</f>
        <v>0</v>
      </c>
      <c r="M8370" s="12" t="str">
        <f t="shared" si="1952"/>
        <v/>
      </c>
      <c r="N8370" s="13"/>
    </row>
    <row r="8371" spans="1:14" hidden="1">
      <c r="A8371" s="23">
        <v>145</v>
      </c>
      <c r="B8371" s="292"/>
      <c r="C8371" s="285">
        <v>1991</v>
      </c>
      <c r="D8371" s="343" t="s">
        <v>897</v>
      </c>
      <c r="E8371" s="287">
        <f>F8371+G8371+H8371</f>
        <v>0</v>
      </c>
      <c r="F8371" s="173"/>
      <c r="G8371" s="174">
        <v>0</v>
      </c>
      <c r="H8371" s="1409">
        <v>0</v>
      </c>
      <c r="I8371" s="173"/>
      <c r="J8371" s="174">
        <v>0</v>
      </c>
      <c r="K8371" s="1409">
        <v>0</v>
      </c>
      <c r="L8371" s="287">
        <f>I8371+J8371+K8371</f>
        <v>0</v>
      </c>
      <c r="M8371" s="12" t="str">
        <f t="shared" si="1952"/>
        <v/>
      </c>
      <c r="N8371" s="13"/>
    </row>
    <row r="8372" spans="1:14" hidden="1">
      <c r="A8372" s="23">
        <v>150</v>
      </c>
      <c r="B8372" s="272">
        <v>2100</v>
      </c>
      <c r="C8372" s="1845" t="s">
        <v>707</v>
      </c>
      <c r="D8372" s="1846"/>
      <c r="E8372" s="310">
        <f t="shared" ref="E8372:L8372" si="1961">SUM(E8373:E8377)</f>
        <v>0</v>
      </c>
      <c r="F8372" s="274">
        <f t="shared" si="1961"/>
        <v>0</v>
      </c>
      <c r="G8372" s="275">
        <f t="shared" si="1961"/>
        <v>0</v>
      </c>
      <c r="H8372" s="276">
        <f>SUM(H8373:H8377)</f>
        <v>0</v>
      </c>
      <c r="I8372" s="274">
        <f t="shared" si="1961"/>
        <v>0</v>
      </c>
      <c r="J8372" s="275">
        <f t="shared" si="1961"/>
        <v>0</v>
      </c>
      <c r="K8372" s="276">
        <f t="shared" si="1961"/>
        <v>0</v>
      </c>
      <c r="L8372" s="310">
        <f t="shared" si="1961"/>
        <v>0</v>
      </c>
      <c r="M8372" s="12" t="str">
        <f t="shared" si="1952"/>
        <v/>
      </c>
      <c r="N8372" s="13"/>
    </row>
    <row r="8373" spans="1:14" hidden="1">
      <c r="A8373" s="23">
        <v>155</v>
      </c>
      <c r="B8373" s="292"/>
      <c r="C8373" s="279">
        <v>2110</v>
      </c>
      <c r="D8373" s="344" t="s">
        <v>208</v>
      </c>
      <c r="E8373" s="281">
        <f>F8373+G8373+H8373</f>
        <v>0</v>
      </c>
      <c r="F8373" s="152">
        <v>0</v>
      </c>
      <c r="G8373" s="153">
        <v>0</v>
      </c>
      <c r="H8373" s="1406">
        <v>0</v>
      </c>
      <c r="I8373" s="152">
        <v>0</v>
      </c>
      <c r="J8373" s="153">
        <v>0</v>
      </c>
      <c r="K8373" s="1406">
        <v>0</v>
      </c>
      <c r="L8373" s="281">
        <f>I8373+J8373+K8373</f>
        <v>0</v>
      </c>
      <c r="M8373" s="12" t="str">
        <f t="shared" si="1952"/>
        <v/>
      </c>
      <c r="N8373" s="13"/>
    </row>
    <row r="8374" spans="1:14" hidden="1">
      <c r="A8374" s="23">
        <v>160</v>
      </c>
      <c r="B8374" s="341"/>
      <c r="C8374" s="293">
        <v>2120</v>
      </c>
      <c r="D8374" s="300" t="s">
        <v>209</v>
      </c>
      <c r="E8374" s="295">
        <f>F8374+G8374+H8374</f>
        <v>0</v>
      </c>
      <c r="F8374" s="158">
        <v>0</v>
      </c>
      <c r="G8374" s="159">
        <v>0</v>
      </c>
      <c r="H8374" s="1408">
        <v>0</v>
      </c>
      <c r="I8374" s="158">
        <v>0</v>
      </c>
      <c r="J8374" s="159">
        <v>0</v>
      </c>
      <c r="K8374" s="1408">
        <v>0</v>
      </c>
      <c r="L8374" s="295">
        <f>I8374+J8374+K8374</f>
        <v>0</v>
      </c>
      <c r="M8374" s="12" t="str">
        <f t="shared" si="1952"/>
        <v/>
      </c>
      <c r="N8374" s="13"/>
    </row>
    <row r="8375" spans="1:14" hidden="1">
      <c r="A8375" s="23">
        <v>165</v>
      </c>
      <c r="B8375" s="341"/>
      <c r="C8375" s="293">
        <v>2125</v>
      </c>
      <c r="D8375" s="300" t="s">
        <v>210</v>
      </c>
      <c r="E8375" s="295">
        <f>F8375+G8375+H8375</f>
        <v>0</v>
      </c>
      <c r="F8375" s="484">
        <v>0</v>
      </c>
      <c r="G8375" s="485">
        <v>0</v>
      </c>
      <c r="H8375" s="160">
        <v>0</v>
      </c>
      <c r="I8375" s="484">
        <v>0</v>
      </c>
      <c r="J8375" s="485">
        <v>0</v>
      </c>
      <c r="K8375" s="160">
        <v>0</v>
      </c>
      <c r="L8375" s="295">
        <f>I8375+J8375+K8375</f>
        <v>0</v>
      </c>
      <c r="M8375" s="12" t="str">
        <f t="shared" si="1952"/>
        <v/>
      </c>
      <c r="N8375" s="13"/>
    </row>
    <row r="8376" spans="1:14" hidden="1">
      <c r="A8376" s="23">
        <v>175</v>
      </c>
      <c r="B8376" s="291"/>
      <c r="C8376" s="293">
        <v>2140</v>
      </c>
      <c r="D8376" s="300" t="s">
        <v>211</v>
      </c>
      <c r="E8376" s="295">
        <f>F8376+G8376+H8376</f>
        <v>0</v>
      </c>
      <c r="F8376" s="484">
        <v>0</v>
      </c>
      <c r="G8376" s="485">
        <v>0</v>
      </c>
      <c r="H8376" s="160">
        <v>0</v>
      </c>
      <c r="I8376" s="484">
        <v>0</v>
      </c>
      <c r="J8376" s="485">
        <v>0</v>
      </c>
      <c r="K8376" s="160">
        <v>0</v>
      </c>
      <c r="L8376" s="295">
        <f>I8376+J8376+K8376</f>
        <v>0</v>
      </c>
      <c r="M8376" s="12" t="str">
        <f t="shared" si="1952"/>
        <v/>
      </c>
      <c r="N8376" s="13"/>
    </row>
    <row r="8377" spans="1:14" hidden="1">
      <c r="A8377" s="23">
        <v>180</v>
      </c>
      <c r="B8377" s="292"/>
      <c r="C8377" s="285">
        <v>2190</v>
      </c>
      <c r="D8377" s="345" t="s">
        <v>212</v>
      </c>
      <c r="E8377" s="287">
        <f>F8377+G8377+H8377</f>
        <v>0</v>
      </c>
      <c r="F8377" s="173">
        <v>0</v>
      </c>
      <c r="G8377" s="174">
        <v>0</v>
      </c>
      <c r="H8377" s="1409">
        <v>0</v>
      </c>
      <c r="I8377" s="173">
        <v>0</v>
      </c>
      <c r="J8377" s="174">
        <v>0</v>
      </c>
      <c r="K8377" s="1409">
        <v>0</v>
      </c>
      <c r="L8377" s="287">
        <f>I8377+J8377+K8377</f>
        <v>0</v>
      </c>
      <c r="M8377" s="12" t="str">
        <f t="shared" si="1952"/>
        <v/>
      </c>
      <c r="N8377" s="13"/>
    </row>
    <row r="8378" spans="1:14" hidden="1">
      <c r="A8378" s="23">
        <v>185</v>
      </c>
      <c r="B8378" s="272">
        <v>2200</v>
      </c>
      <c r="C8378" s="1845" t="s">
        <v>213</v>
      </c>
      <c r="D8378" s="1846"/>
      <c r="E8378" s="310">
        <f t="shared" ref="E8378:L8378" si="1962">SUM(E8379:E8380)</f>
        <v>0</v>
      </c>
      <c r="F8378" s="274">
        <f t="shared" si="1962"/>
        <v>0</v>
      </c>
      <c r="G8378" s="275">
        <f t="shared" si="1962"/>
        <v>0</v>
      </c>
      <c r="H8378" s="276">
        <f>SUM(H8379:H8380)</f>
        <v>0</v>
      </c>
      <c r="I8378" s="274">
        <f t="shared" si="1962"/>
        <v>0</v>
      </c>
      <c r="J8378" s="275">
        <f t="shared" si="1962"/>
        <v>0</v>
      </c>
      <c r="K8378" s="276">
        <f t="shared" si="1962"/>
        <v>0</v>
      </c>
      <c r="L8378" s="310">
        <f t="shared" si="1962"/>
        <v>0</v>
      </c>
      <c r="M8378" s="12" t="str">
        <f t="shared" si="1952"/>
        <v/>
      </c>
      <c r="N8378" s="13"/>
    </row>
    <row r="8379" spans="1:14" hidden="1">
      <c r="A8379" s="23">
        <v>190</v>
      </c>
      <c r="B8379" s="292"/>
      <c r="C8379" s="279">
        <v>2221</v>
      </c>
      <c r="D8379" s="280" t="s">
        <v>299</v>
      </c>
      <c r="E8379" s="281">
        <f>F8379+G8379+H8379</f>
        <v>0</v>
      </c>
      <c r="F8379" s="152">
        <v>0</v>
      </c>
      <c r="G8379" s="153">
        <v>0</v>
      </c>
      <c r="H8379" s="1406">
        <v>0</v>
      </c>
      <c r="I8379" s="152">
        <v>0</v>
      </c>
      <c r="J8379" s="153">
        <v>0</v>
      </c>
      <c r="K8379" s="1406">
        <v>0</v>
      </c>
      <c r="L8379" s="281">
        <f>I8379+J8379+K8379</f>
        <v>0</v>
      </c>
      <c r="M8379" s="12" t="str">
        <f t="shared" si="1952"/>
        <v/>
      </c>
      <c r="N8379" s="13"/>
    </row>
    <row r="8380" spans="1:14" hidden="1">
      <c r="A8380" s="23">
        <v>200</v>
      </c>
      <c r="B8380" s="292"/>
      <c r="C8380" s="285">
        <v>2224</v>
      </c>
      <c r="D8380" s="286" t="s">
        <v>214</v>
      </c>
      <c r="E8380" s="287">
        <f>F8380+G8380+H8380</f>
        <v>0</v>
      </c>
      <c r="F8380" s="173">
        <v>0</v>
      </c>
      <c r="G8380" s="174">
        <v>0</v>
      </c>
      <c r="H8380" s="1409">
        <v>0</v>
      </c>
      <c r="I8380" s="173">
        <v>0</v>
      </c>
      <c r="J8380" s="174">
        <v>0</v>
      </c>
      <c r="K8380" s="1409">
        <v>0</v>
      </c>
      <c r="L8380" s="287">
        <f>I8380+J8380+K8380</f>
        <v>0</v>
      </c>
      <c r="M8380" s="12" t="str">
        <f t="shared" si="1952"/>
        <v/>
      </c>
      <c r="N8380" s="13"/>
    </row>
    <row r="8381" spans="1:14" hidden="1">
      <c r="A8381" s="23">
        <v>200</v>
      </c>
      <c r="B8381" s="272">
        <v>2500</v>
      </c>
      <c r="C8381" s="1845" t="s">
        <v>215</v>
      </c>
      <c r="D8381" s="1846"/>
      <c r="E8381" s="310">
        <f>F8381+G8381+H8381</f>
        <v>0</v>
      </c>
      <c r="F8381" s="1410"/>
      <c r="G8381" s="1411"/>
      <c r="H8381" s="1412"/>
      <c r="I8381" s="1410"/>
      <c r="J8381" s="1411"/>
      <c r="K8381" s="1412"/>
      <c r="L8381" s="310">
        <f>I8381+J8381+K8381</f>
        <v>0</v>
      </c>
      <c r="M8381" s="12" t="str">
        <f t="shared" si="1952"/>
        <v/>
      </c>
      <c r="N8381" s="13"/>
    </row>
    <row r="8382" spans="1:14" hidden="1">
      <c r="A8382" s="23">
        <v>205</v>
      </c>
      <c r="B8382" s="272">
        <v>2600</v>
      </c>
      <c r="C8382" s="1849" t="s">
        <v>216</v>
      </c>
      <c r="D8382" s="1850"/>
      <c r="E8382" s="310">
        <f>F8382+G8382+H8382</f>
        <v>0</v>
      </c>
      <c r="F8382" s="1410"/>
      <c r="G8382" s="1411"/>
      <c r="H8382" s="1412"/>
      <c r="I8382" s="1410"/>
      <c r="J8382" s="1411"/>
      <c r="K8382" s="1412"/>
      <c r="L8382" s="310">
        <f>I8382+J8382+K8382</f>
        <v>0</v>
      </c>
      <c r="M8382" s="12" t="str">
        <f t="shared" si="1952"/>
        <v/>
      </c>
      <c r="N8382" s="13"/>
    </row>
    <row r="8383" spans="1:14" hidden="1">
      <c r="A8383" s="23">
        <v>210</v>
      </c>
      <c r="B8383" s="272">
        <v>2700</v>
      </c>
      <c r="C8383" s="1849" t="s">
        <v>217</v>
      </c>
      <c r="D8383" s="1850"/>
      <c r="E8383" s="310">
        <f>F8383+G8383+H8383</f>
        <v>0</v>
      </c>
      <c r="F8383" s="1410"/>
      <c r="G8383" s="1411"/>
      <c r="H8383" s="1412"/>
      <c r="I8383" s="1410"/>
      <c r="J8383" s="1411"/>
      <c r="K8383" s="1412"/>
      <c r="L8383" s="310">
        <f>I8383+J8383+K8383</f>
        <v>0</v>
      </c>
      <c r="M8383" s="12" t="str">
        <f t="shared" si="1952"/>
        <v/>
      </c>
      <c r="N8383" s="13"/>
    </row>
    <row r="8384" spans="1:14" ht="36" hidden="1" customHeight="1">
      <c r="A8384" s="23">
        <v>215</v>
      </c>
      <c r="B8384" s="272">
        <v>2800</v>
      </c>
      <c r="C8384" s="1849" t="s">
        <v>1643</v>
      </c>
      <c r="D8384" s="1850"/>
      <c r="E8384" s="310">
        <f t="shared" ref="E8384:L8384" si="1963">SUM(E8385:E8387)</f>
        <v>0</v>
      </c>
      <c r="F8384" s="274">
        <f t="shared" si="1963"/>
        <v>0</v>
      </c>
      <c r="G8384" s="275">
        <f t="shared" si="1963"/>
        <v>0</v>
      </c>
      <c r="H8384" s="276">
        <f>SUM(H8385:H8387)</f>
        <v>0</v>
      </c>
      <c r="I8384" s="274">
        <f t="shared" si="1963"/>
        <v>0</v>
      </c>
      <c r="J8384" s="275">
        <f t="shared" si="1963"/>
        <v>0</v>
      </c>
      <c r="K8384" s="276">
        <f t="shared" si="1963"/>
        <v>0</v>
      </c>
      <c r="L8384" s="310">
        <f t="shared" si="1963"/>
        <v>0</v>
      </c>
      <c r="M8384" s="12" t="str">
        <f t="shared" si="1952"/>
        <v/>
      </c>
      <c r="N8384" s="13"/>
    </row>
    <row r="8385" spans="1:14" hidden="1">
      <c r="A8385" s="22">
        <v>220</v>
      </c>
      <c r="B8385" s="292"/>
      <c r="C8385" s="279">
        <v>2810</v>
      </c>
      <c r="D8385" s="340" t="s">
        <v>2078</v>
      </c>
      <c r="E8385" s="281">
        <f>F8385+G8385+H8385</f>
        <v>0</v>
      </c>
      <c r="F8385" s="152"/>
      <c r="G8385" s="153"/>
      <c r="H8385" s="1406"/>
      <c r="I8385" s="152"/>
      <c r="J8385" s="153"/>
      <c r="K8385" s="1406"/>
      <c r="L8385" s="281">
        <f>I8385+J8385+K8385</f>
        <v>0</v>
      </c>
      <c r="M8385" s="12" t="str">
        <f t="shared" si="1952"/>
        <v/>
      </c>
      <c r="N8385" s="13"/>
    </row>
    <row r="8386" spans="1:14" hidden="1">
      <c r="A8386" s="23">
        <v>225</v>
      </c>
      <c r="B8386" s="341"/>
      <c r="C8386" s="293">
        <v>2820</v>
      </c>
      <c r="D8386" s="342" t="s">
        <v>2079</v>
      </c>
      <c r="E8386" s="295">
        <f>F8386+G8386+H8386</f>
        <v>0</v>
      </c>
      <c r="F8386" s="158"/>
      <c r="G8386" s="159"/>
      <c r="H8386" s="1408"/>
      <c r="I8386" s="158"/>
      <c r="J8386" s="159"/>
      <c r="K8386" s="1408"/>
      <c r="L8386" s="295">
        <f>I8386+J8386+K8386</f>
        <v>0</v>
      </c>
      <c r="M8386" s="12" t="str">
        <f t="shared" si="1952"/>
        <v/>
      </c>
      <c r="N8386" s="13"/>
    </row>
    <row r="8387" spans="1:14" ht="31.5" hidden="1">
      <c r="A8387" s="23">
        <v>230</v>
      </c>
      <c r="B8387" s="292"/>
      <c r="C8387" s="285">
        <v>2890</v>
      </c>
      <c r="D8387" s="343" t="s">
        <v>2080</v>
      </c>
      <c r="E8387" s="287">
        <f>F8387+G8387+H8387</f>
        <v>0</v>
      </c>
      <c r="F8387" s="173"/>
      <c r="G8387" s="174"/>
      <c r="H8387" s="1409"/>
      <c r="I8387" s="173"/>
      <c r="J8387" s="174"/>
      <c r="K8387" s="1409"/>
      <c r="L8387" s="287">
        <f>I8387+J8387+K8387</f>
        <v>0</v>
      </c>
      <c r="M8387" s="12" t="str">
        <f t="shared" si="1952"/>
        <v/>
      </c>
      <c r="N8387" s="13"/>
    </row>
    <row r="8388" spans="1:14" hidden="1">
      <c r="A8388" s="23">
        <v>245</v>
      </c>
      <c r="B8388" s="272">
        <v>2900</v>
      </c>
      <c r="C8388" s="1845" t="s">
        <v>218</v>
      </c>
      <c r="D8388" s="1846"/>
      <c r="E8388" s="310">
        <f>SUM(E8389:E8396)</f>
        <v>0</v>
      </c>
      <c r="F8388" s="274">
        <f>SUM(F8389:F8396)</f>
        <v>0</v>
      </c>
      <c r="G8388" s="274">
        <f t="shared" ref="G8388:L8388" si="1964">SUM(G8389:G8396)</f>
        <v>0</v>
      </c>
      <c r="H8388" s="274">
        <f t="shared" si="1964"/>
        <v>0</v>
      </c>
      <c r="I8388" s="274">
        <f t="shared" si="1964"/>
        <v>0</v>
      </c>
      <c r="J8388" s="274">
        <f t="shared" si="1964"/>
        <v>0</v>
      </c>
      <c r="K8388" s="274">
        <f t="shared" si="1964"/>
        <v>0</v>
      </c>
      <c r="L8388" s="274">
        <f t="shared" si="1964"/>
        <v>0</v>
      </c>
      <c r="M8388" s="12" t="str">
        <f t="shared" si="1952"/>
        <v/>
      </c>
      <c r="N8388" s="13"/>
    </row>
    <row r="8389" spans="1:14" hidden="1">
      <c r="A8389" s="22">
        <v>220</v>
      </c>
      <c r="B8389" s="346"/>
      <c r="C8389" s="279">
        <v>2910</v>
      </c>
      <c r="D8389" s="347" t="s">
        <v>1935</v>
      </c>
      <c r="E8389" s="281">
        <f>F8389+G8389+H8389</f>
        <v>0</v>
      </c>
      <c r="F8389" s="152">
        <v>0</v>
      </c>
      <c r="G8389" s="153"/>
      <c r="H8389" s="1406"/>
      <c r="I8389" s="152">
        <v>0</v>
      </c>
      <c r="J8389" s="153"/>
      <c r="K8389" s="1406"/>
      <c r="L8389" s="281">
        <f>I8389+J8389+K8389</f>
        <v>0</v>
      </c>
      <c r="M8389" s="12" t="str">
        <f t="shared" si="1952"/>
        <v/>
      </c>
      <c r="N8389" s="13"/>
    </row>
    <row r="8390" spans="1:14" hidden="1">
      <c r="A8390" s="23">
        <v>225</v>
      </c>
      <c r="B8390" s="346"/>
      <c r="C8390" s="279">
        <v>2920</v>
      </c>
      <c r="D8390" s="347" t="s">
        <v>219</v>
      </c>
      <c r="E8390" s="281">
        <f t="shared" ref="E8390:E8396" si="1965">F8390+G8390+H8390</f>
        <v>0</v>
      </c>
      <c r="F8390" s="152"/>
      <c r="G8390" s="153"/>
      <c r="H8390" s="1406"/>
      <c r="I8390" s="152"/>
      <c r="J8390" s="153"/>
      <c r="K8390" s="1406"/>
      <c r="L8390" s="281">
        <f t="shared" ref="L8390:L8396" si="1966">I8390+J8390+K8390</f>
        <v>0</v>
      </c>
      <c r="M8390" s="12" t="str">
        <f t="shared" si="1952"/>
        <v/>
      </c>
      <c r="N8390" s="13"/>
    </row>
    <row r="8391" spans="1:14" ht="31.5" hidden="1">
      <c r="A8391" s="23">
        <v>230</v>
      </c>
      <c r="B8391" s="346"/>
      <c r="C8391" s="324">
        <v>2969</v>
      </c>
      <c r="D8391" s="348" t="s">
        <v>220</v>
      </c>
      <c r="E8391" s="326">
        <f t="shared" si="1965"/>
        <v>0</v>
      </c>
      <c r="F8391" s="445"/>
      <c r="G8391" s="446"/>
      <c r="H8391" s="1413"/>
      <c r="I8391" s="445"/>
      <c r="J8391" s="446"/>
      <c r="K8391" s="1413"/>
      <c r="L8391" s="326">
        <f t="shared" si="1966"/>
        <v>0</v>
      </c>
      <c r="M8391" s="12" t="str">
        <f t="shared" si="1952"/>
        <v/>
      </c>
      <c r="N8391" s="13"/>
    </row>
    <row r="8392" spans="1:14" ht="31.5" hidden="1">
      <c r="A8392" s="23">
        <v>235</v>
      </c>
      <c r="B8392" s="346"/>
      <c r="C8392" s="349">
        <v>2970</v>
      </c>
      <c r="D8392" s="350" t="s">
        <v>221</v>
      </c>
      <c r="E8392" s="351">
        <f t="shared" si="1965"/>
        <v>0</v>
      </c>
      <c r="F8392" s="624"/>
      <c r="G8392" s="625"/>
      <c r="H8392" s="1414"/>
      <c r="I8392" s="624"/>
      <c r="J8392" s="625"/>
      <c r="K8392" s="1414"/>
      <c r="L8392" s="351">
        <f t="shared" si="1966"/>
        <v>0</v>
      </c>
      <c r="M8392" s="12" t="str">
        <f t="shared" si="1952"/>
        <v/>
      </c>
      <c r="N8392" s="13"/>
    </row>
    <row r="8393" spans="1:14" hidden="1">
      <c r="A8393" s="23">
        <v>240</v>
      </c>
      <c r="B8393" s="346"/>
      <c r="C8393" s="333">
        <v>2989</v>
      </c>
      <c r="D8393" s="355" t="s">
        <v>222</v>
      </c>
      <c r="E8393" s="335">
        <f t="shared" si="1965"/>
        <v>0</v>
      </c>
      <c r="F8393" s="589"/>
      <c r="G8393" s="590"/>
      <c r="H8393" s="1415"/>
      <c r="I8393" s="589"/>
      <c r="J8393" s="590"/>
      <c r="K8393" s="1415"/>
      <c r="L8393" s="335">
        <f t="shared" si="1966"/>
        <v>0</v>
      </c>
      <c r="M8393" s="12" t="str">
        <f t="shared" si="1952"/>
        <v/>
      </c>
      <c r="N8393" s="13"/>
    </row>
    <row r="8394" spans="1:14" hidden="1">
      <c r="A8394" s="23">
        <v>245</v>
      </c>
      <c r="B8394" s="292"/>
      <c r="C8394" s="318">
        <v>2990</v>
      </c>
      <c r="D8394" s="356" t="s">
        <v>1954</v>
      </c>
      <c r="E8394" s="320">
        <f>F8394+G8394+H8394</f>
        <v>0</v>
      </c>
      <c r="F8394" s="450"/>
      <c r="G8394" s="451"/>
      <c r="H8394" s="1416"/>
      <c r="I8394" s="450"/>
      <c r="J8394" s="451"/>
      <c r="K8394" s="1416"/>
      <c r="L8394" s="320">
        <f>I8394+J8394+K8394</f>
        <v>0</v>
      </c>
      <c r="M8394" s="12" t="str">
        <f t="shared" si="1952"/>
        <v/>
      </c>
      <c r="N8394" s="13"/>
    </row>
    <row r="8395" spans="1:14" hidden="1">
      <c r="A8395" s="22">
        <v>250</v>
      </c>
      <c r="B8395" s="292"/>
      <c r="C8395" s="318">
        <v>2991</v>
      </c>
      <c r="D8395" s="356" t="s">
        <v>223</v>
      </c>
      <c r="E8395" s="320">
        <f t="shared" si="1965"/>
        <v>0</v>
      </c>
      <c r="F8395" s="450"/>
      <c r="G8395" s="451"/>
      <c r="H8395" s="1416"/>
      <c r="I8395" s="450"/>
      <c r="J8395" s="451"/>
      <c r="K8395" s="1416"/>
      <c r="L8395" s="320">
        <f t="shared" si="1966"/>
        <v>0</v>
      </c>
      <c r="M8395" s="12" t="str">
        <f t="shared" si="1952"/>
        <v/>
      </c>
      <c r="N8395" s="13"/>
    </row>
    <row r="8396" spans="1:14" hidden="1">
      <c r="A8396" s="23">
        <v>255</v>
      </c>
      <c r="B8396" s="292"/>
      <c r="C8396" s="285">
        <v>2992</v>
      </c>
      <c r="D8396" s="357" t="s">
        <v>224</v>
      </c>
      <c r="E8396" s="287">
        <f t="shared" si="1965"/>
        <v>0</v>
      </c>
      <c r="F8396" s="173"/>
      <c r="G8396" s="174"/>
      <c r="H8396" s="1409"/>
      <c r="I8396" s="173"/>
      <c r="J8396" s="174"/>
      <c r="K8396" s="1409"/>
      <c r="L8396" s="287">
        <f t="shared" si="1966"/>
        <v>0</v>
      </c>
      <c r="M8396" s="12" t="str">
        <f t="shared" si="1952"/>
        <v/>
      </c>
      <c r="N8396" s="13"/>
    </row>
    <row r="8397" spans="1:14" hidden="1">
      <c r="A8397" s="23">
        <v>265</v>
      </c>
      <c r="B8397" s="272">
        <v>3300</v>
      </c>
      <c r="C8397" s="358" t="s">
        <v>1985</v>
      </c>
      <c r="D8397" s="1759"/>
      <c r="E8397" s="310">
        <f t="shared" ref="E8397:L8397" si="1967">SUM(E8398:E8402)</f>
        <v>0</v>
      </c>
      <c r="F8397" s="274">
        <f t="shared" si="1967"/>
        <v>0</v>
      </c>
      <c r="G8397" s="275">
        <f t="shared" si="1967"/>
        <v>0</v>
      </c>
      <c r="H8397" s="276">
        <f t="shared" si="1967"/>
        <v>0</v>
      </c>
      <c r="I8397" s="274">
        <f t="shared" si="1967"/>
        <v>0</v>
      </c>
      <c r="J8397" s="275">
        <f t="shared" si="1967"/>
        <v>0</v>
      </c>
      <c r="K8397" s="276">
        <f t="shared" si="1967"/>
        <v>0</v>
      </c>
      <c r="L8397" s="310">
        <f t="shared" si="1967"/>
        <v>0</v>
      </c>
      <c r="M8397" s="12" t="str">
        <f t="shared" ref="M8397:M8450" si="1968">(IF($E8397&lt;&gt;0,$M$2,IF($L8397&lt;&gt;0,$M$2,"")))</f>
        <v/>
      </c>
      <c r="N8397" s="13"/>
    </row>
    <row r="8398" spans="1:14" hidden="1">
      <c r="A8398" s="22">
        <v>270</v>
      </c>
      <c r="B8398" s="291"/>
      <c r="C8398" s="279">
        <v>3301</v>
      </c>
      <c r="D8398" s="359" t="s">
        <v>225</v>
      </c>
      <c r="E8398" s="281">
        <f t="shared" ref="E8398:E8405" si="1969">F8398+G8398+H8398</f>
        <v>0</v>
      </c>
      <c r="F8398" s="482">
        <v>0</v>
      </c>
      <c r="G8398" s="483">
        <v>0</v>
      </c>
      <c r="H8398" s="154">
        <v>0</v>
      </c>
      <c r="I8398" s="482">
        <v>0</v>
      </c>
      <c r="J8398" s="483">
        <v>0</v>
      </c>
      <c r="K8398" s="154">
        <v>0</v>
      </c>
      <c r="L8398" s="281">
        <f t="shared" ref="L8398:L8405" si="1970">I8398+J8398+K8398</f>
        <v>0</v>
      </c>
      <c r="M8398" s="12" t="str">
        <f t="shared" si="1968"/>
        <v/>
      </c>
      <c r="N8398" s="13"/>
    </row>
    <row r="8399" spans="1:14" hidden="1">
      <c r="A8399" s="22">
        <v>290</v>
      </c>
      <c r="B8399" s="291"/>
      <c r="C8399" s="293">
        <v>3302</v>
      </c>
      <c r="D8399" s="360" t="s">
        <v>701</v>
      </c>
      <c r="E8399" s="295">
        <f t="shared" si="1969"/>
        <v>0</v>
      </c>
      <c r="F8399" s="484">
        <v>0</v>
      </c>
      <c r="G8399" s="485">
        <v>0</v>
      </c>
      <c r="H8399" s="160">
        <v>0</v>
      </c>
      <c r="I8399" s="484">
        <v>0</v>
      </c>
      <c r="J8399" s="485">
        <v>0</v>
      </c>
      <c r="K8399" s="160">
        <v>0</v>
      </c>
      <c r="L8399" s="295">
        <f t="shared" si="1970"/>
        <v>0</v>
      </c>
      <c r="M8399" s="12" t="str">
        <f t="shared" si="1968"/>
        <v/>
      </c>
      <c r="N8399" s="13"/>
    </row>
    <row r="8400" spans="1:14" hidden="1">
      <c r="A8400" s="39">
        <v>320</v>
      </c>
      <c r="B8400" s="291"/>
      <c r="C8400" s="293">
        <v>3304</v>
      </c>
      <c r="D8400" s="360" t="s">
        <v>226</v>
      </c>
      <c r="E8400" s="295">
        <f t="shared" si="1969"/>
        <v>0</v>
      </c>
      <c r="F8400" s="484">
        <v>0</v>
      </c>
      <c r="G8400" s="485">
        <v>0</v>
      </c>
      <c r="H8400" s="160">
        <v>0</v>
      </c>
      <c r="I8400" s="484">
        <v>0</v>
      </c>
      <c r="J8400" s="485">
        <v>0</v>
      </c>
      <c r="K8400" s="160">
        <v>0</v>
      </c>
      <c r="L8400" s="295">
        <f t="shared" si="1970"/>
        <v>0</v>
      </c>
      <c r="M8400" s="12" t="str">
        <f t="shared" si="1968"/>
        <v/>
      </c>
      <c r="N8400" s="13"/>
    </row>
    <row r="8401" spans="1:14" ht="47.25" hidden="1">
      <c r="A8401" s="22">
        <v>330</v>
      </c>
      <c r="B8401" s="291"/>
      <c r="C8401" s="285">
        <v>3306</v>
      </c>
      <c r="D8401" s="361" t="s">
        <v>2081</v>
      </c>
      <c r="E8401" s="295">
        <f t="shared" si="1969"/>
        <v>0</v>
      </c>
      <c r="F8401" s="484">
        <v>0</v>
      </c>
      <c r="G8401" s="485">
        <v>0</v>
      </c>
      <c r="H8401" s="160">
        <v>0</v>
      </c>
      <c r="I8401" s="484">
        <v>0</v>
      </c>
      <c r="J8401" s="485">
        <v>0</v>
      </c>
      <c r="K8401" s="160">
        <v>0</v>
      </c>
      <c r="L8401" s="295">
        <f t="shared" si="1970"/>
        <v>0</v>
      </c>
      <c r="M8401" s="12" t="str">
        <f t="shared" si="1968"/>
        <v/>
      </c>
      <c r="N8401" s="13"/>
    </row>
    <row r="8402" spans="1:14" hidden="1">
      <c r="A8402" s="23">
        <v>225</v>
      </c>
      <c r="B8402" s="291"/>
      <c r="C8402" s="285">
        <v>3307</v>
      </c>
      <c r="D8402" s="361" t="s">
        <v>1996</v>
      </c>
      <c r="E8402" s="287">
        <f t="shared" si="1969"/>
        <v>0</v>
      </c>
      <c r="F8402" s="486">
        <v>0</v>
      </c>
      <c r="G8402" s="487">
        <v>0</v>
      </c>
      <c r="H8402" s="175">
        <v>0</v>
      </c>
      <c r="I8402" s="486">
        <v>0</v>
      </c>
      <c r="J8402" s="487">
        <v>0</v>
      </c>
      <c r="K8402" s="175">
        <v>0</v>
      </c>
      <c r="L8402" s="287">
        <f t="shared" si="1970"/>
        <v>0</v>
      </c>
      <c r="M8402" s="12" t="str">
        <f t="shared" si="1968"/>
        <v/>
      </c>
      <c r="N8402" s="13"/>
    </row>
    <row r="8403" spans="1:14" hidden="1">
      <c r="A8403" s="23">
        <v>230</v>
      </c>
      <c r="B8403" s="272">
        <v>3900</v>
      </c>
      <c r="C8403" s="1845" t="s">
        <v>227</v>
      </c>
      <c r="D8403" s="1846"/>
      <c r="E8403" s="310">
        <f t="shared" si="1969"/>
        <v>0</v>
      </c>
      <c r="F8403" s="1458">
        <v>0</v>
      </c>
      <c r="G8403" s="1459">
        <v>0</v>
      </c>
      <c r="H8403" s="1460">
        <v>0</v>
      </c>
      <c r="I8403" s="1458">
        <v>0</v>
      </c>
      <c r="J8403" s="1459">
        <v>0</v>
      </c>
      <c r="K8403" s="1460">
        <v>0</v>
      </c>
      <c r="L8403" s="310">
        <f t="shared" si="1970"/>
        <v>0</v>
      </c>
      <c r="M8403" s="12" t="str">
        <f t="shared" si="1968"/>
        <v/>
      </c>
      <c r="N8403" s="13"/>
    </row>
    <row r="8404" spans="1:14" hidden="1">
      <c r="A8404" s="23">
        <v>245</v>
      </c>
      <c r="B8404" s="272">
        <v>4000</v>
      </c>
      <c r="C8404" s="1845" t="s">
        <v>228</v>
      </c>
      <c r="D8404" s="1846"/>
      <c r="E8404" s="310">
        <f t="shared" si="1969"/>
        <v>0</v>
      </c>
      <c r="F8404" s="1410">
        <v>0</v>
      </c>
      <c r="G8404" s="1411">
        <v>0</v>
      </c>
      <c r="H8404" s="1412">
        <v>0</v>
      </c>
      <c r="I8404" s="1410">
        <v>0</v>
      </c>
      <c r="J8404" s="1411">
        <v>0</v>
      </c>
      <c r="K8404" s="1412">
        <v>0</v>
      </c>
      <c r="L8404" s="310">
        <f t="shared" si="1970"/>
        <v>0</v>
      </c>
      <c r="M8404" s="12" t="str">
        <f t="shared" si="1968"/>
        <v/>
      </c>
      <c r="N8404" s="13"/>
    </row>
    <row r="8405" spans="1:14" hidden="1">
      <c r="A8405" s="22">
        <v>350</v>
      </c>
      <c r="B8405" s="272">
        <v>4100</v>
      </c>
      <c r="C8405" s="1845" t="s">
        <v>229</v>
      </c>
      <c r="D8405" s="1846"/>
      <c r="E8405" s="310">
        <f t="shared" si="1969"/>
        <v>0</v>
      </c>
      <c r="F8405" s="1459">
        <v>0</v>
      </c>
      <c r="G8405" s="1459">
        <v>0</v>
      </c>
      <c r="H8405" s="1460">
        <v>0</v>
      </c>
      <c r="I8405" s="1606">
        <v>0</v>
      </c>
      <c r="J8405" s="1459">
        <v>0</v>
      </c>
      <c r="K8405" s="1459">
        <v>0</v>
      </c>
      <c r="L8405" s="310">
        <f t="shared" si="1970"/>
        <v>0</v>
      </c>
      <c r="M8405" s="12" t="str">
        <f t="shared" si="1968"/>
        <v/>
      </c>
      <c r="N8405" s="13"/>
    </row>
    <row r="8406" spans="1:14" hidden="1">
      <c r="A8406" s="23">
        <v>355</v>
      </c>
      <c r="B8406" s="272">
        <v>4200</v>
      </c>
      <c r="C8406" s="1845" t="s">
        <v>230</v>
      </c>
      <c r="D8406" s="1846"/>
      <c r="E8406" s="310">
        <f t="shared" ref="E8406:L8406" si="1971">SUM(E8407:E8412)</f>
        <v>0</v>
      </c>
      <c r="F8406" s="274">
        <f t="shared" si="1971"/>
        <v>0</v>
      </c>
      <c r="G8406" s="275">
        <f t="shared" si="1971"/>
        <v>0</v>
      </c>
      <c r="H8406" s="276">
        <f>SUM(H8407:H8412)</f>
        <v>0</v>
      </c>
      <c r="I8406" s="274">
        <f t="shared" si="1971"/>
        <v>0</v>
      </c>
      <c r="J8406" s="275">
        <f t="shared" si="1971"/>
        <v>0</v>
      </c>
      <c r="K8406" s="276">
        <f t="shared" si="1971"/>
        <v>0</v>
      </c>
      <c r="L8406" s="310">
        <f t="shared" si="1971"/>
        <v>0</v>
      </c>
      <c r="M8406" s="12" t="str">
        <f t="shared" si="1968"/>
        <v/>
      </c>
      <c r="N8406" s="13"/>
    </row>
    <row r="8407" spans="1:14" hidden="1">
      <c r="A8407" s="23">
        <v>355</v>
      </c>
      <c r="B8407" s="362"/>
      <c r="C8407" s="279">
        <v>4201</v>
      </c>
      <c r="D8407" s="280" t="s">
        <v>231</v>
      </c>
      <c r="E8407" s="281">
        <f t="shared" ref="E8407:E8412" si="1972">F8407+G8407+H8407</f>
        <v>0</v>
      </c>
      <c r="F8407" s="152"/>
      <c r="G8407" s="153"/>
      <c r="H8407" s="1406"/>
      <c r="I8407" s="152"/>
      <c r="J8407" s="153"/>
      <c r="K8407" s="1406"/>
      <c r="L8407" s="281">
        <f t="shared" ref="L8407:L8412" si="1973">I8407+J8407+K8407</f>
        <v>0</v>
      </c>
      <c r="M8407" s="12" t="str">
        <f t="shared" si="1968"/>
        <v/>
      </c>
      <c r="N8407" s="13"/>
    </row>
    <row r="8408" spans="1:14" hidden="1">
      <c r="A8408" s="23">
        <v>375</v>
      </c>
      <c r="B8408" s="362"/>
      <c r="C8408" s="293">
        <v>4202</v>
      </c>
      <c r="D8408" s="363" t="s">
        <v>232</v>
      </c>
      <c r="E8408" s="295">
        <f t="shared" si="1972"/>
        <v>0</v>
      </c>
      <c r="F8408" s="158"/>
      <c r="G8408" s="159"/>
      <c r="H8408" s="1408"/>
      <c r="I8408" s="158"/>
      <c r="J8408" s="159"/>
      <c r="K8408" s="1408"/>
      <c r="L8408" s="295">
        <f t="shared" si="1973"/>
        <v>0</v>
      </c>
      <c r="M8408" s="12" t="str">
        <f t="shared" si="1968"/>
        <v/>
      </c>
      <c r="N8408" s="13"/>
    </row>
    <row r="8409" spans="1:14" hidden="1">
      <c r="A8409" s="23">
        <v>380</v>
      </c>
      <c r="B8409" s="362"/>
      <c r="C8409" s="293">
        <v>4214</v>
      </c>
      <c r="D8409" s="363" t="s">
        <v>233</v>
      </c>
      <c r="E8409" s="295">
        <f t="shared" si="1972"/>
        <v>0</v>
      </c>
      <c r="F8409" s="158">
        <v>0</v>
      </c>
      <c r="G8409" s="159">
        <v>0</v>
      </c>
      <c r="H8409" s="1408">
        <v>0</v>
      </c>
      <c r="I8409" s="158">
        <v>0</v>
      </c>
      <c r="J8409" s="159">
        <v>0</v>
      </c>
      <c r="K8409" s="1408">
        <v>0</v>
      </c>
      <c r="L8409" s="295">
        <f t="shared" si="1973"/>
        <v>0</v>
      </c>
      <c r="M8409" s="12" t="str">
        <f t="shared" si="1968"/>
        <v/>
      </c>
      <c r="N8409" s="13"/>
    </row>
    <row r="8410" spans="1:14" hidden="1">
      <c r="A8410" s="23">
        <v>385</v>
      </c>
      <c r="B8410" s="362"/>
      <c r="C8410" s="293">
        <v>4217</v>
      </c>
      <c r="D8410" s="363" t="s">
        <v>234</v>
      </c>
      <c r="E8410" s="295">
        <f t="shared" si="1972"/>
        <v>0</v>
      </c>
      <c r="F8410" s="158"/>
      <c r="G8410" s="159"/>
      <c r="H8410" s="1408"/>
      <c r="I8410" s="158"/>
      <c r="J8410" s="159"/>
      <c r="K8410" s="1408"/>
      <c r="L8410" s="295">
        <f t="shared" si="1973"/>
        <v>0</v>
      </c>
      <c r="M8410" s="12" t="str">
        <f t="shared" si="1968"/>
        <v/>
      </c>
      <c r="N8410" s="13"/>
    </row>
    <row r="8411" spans="1:14" hidden="1">
      <c r="A8411" s="23">
        <v>390</v>
      </c>
      <c r="B8411" s="362"/>
      <c r="C8411" s="293">
        <v>4218</v>
      </c>
      <c r="D8411" s="294" t="s">
        <v>235</v>
      </c>
      <c r="E8411" s="295">
        <f t="shared" si="1972"/>
        <v>0</v>
      </c>
      <c r="F8411" s="158"/>
      <c r="G8411" s="159"/>
      <c r="H8411" s="1408"/>
      <c r="I8411" s="158"/>
      <c r="J8411" s="159"/>
      <c r="K8411" s="1408"/>
      <c r="L8411" s="295">
        <f t="shared" si="1973"/>
        <v>0</v>
      </c>
      <c r="M8411" s="12" t="str">
        <f t="shared" si="1968"/>
        <v/>
      </c>
      <c r="N8411" s="13"/>
    </row>
    <row r="8412" spans="1:14" hidden="1">
      <c r="A8412" s="23">
        <v>390</v>
      </c>
      <c r="B8412" s="362"/>
      <c r="C8412" s="285">
        <v>4219</v>
      </c>
      <c r="D8412" s="343" t="s">
        <v>236</v>
      </c>
      <c r="E8412" s="287">
        <f t="shared" si="1972"/>
        <v>0</v>
      </c>
      <c r="F8412" s="173">
        <v>0</v>
      </c>
      <c r="G8412" s="174">
        <v>0</v>
      </c>
      <c r="H8412" s="1409">
        <v>0</v>
      </c>
      <c r="I8412" s="173">
        <v>0</v>
      </c>
      <c r="J8412" s="174">
        <v>0</v>
      </c>
      <c r="K8412" s="1409">
        <v>0</v>
      </c>
      <c r="L8412" s="287">
        <f t="shared" si="1973"/>
        <v>0</v>
      </c>
      <c r="M8412" s="12" t="str">
        <f t="shared" si="1968"/>
        <v/>
      </c>
      <c r="N8412" s="13"/>
    </row>
    <row r="8413" spans="1:14" hidden="1">
      <c r="A8413" s="23">
        <v>395</v>
      </c>
      <c r="B8413" s="272">
        <v>4300</v>
      </c>
      <c r="C8413" s="1845" t="s">
        <v>1644</v>
      </c>
      <c r="D8413" s="1846"/>
      <c r="E8413" s="310">
        <f t="shared" ref="E8413:L8413" si="1974">SUM(E8414:E8416)</f>
        <v>0</v>
      </c>
      <c r="F8413" s="274">
        <f t="shared" si="1974"/>
        <v>0</v>
      </c>
      <c r="G8413" s="275">
        <f t="shared" si="1974"/>
        <v>0</v>
      </c>
      <c r="H8413" s="276">
        <f>SUM(H8414:H8416)</f>
        <v>0</v>
      </c>
      <c r="I8413" s="274">
        <f t="shared" si="1974"/>
        <v>0</v>
      </c>
      <c r="J8413" s="275">
        <f t="shared" si="1974"/>
        <v>0</v>
      </c>
      <c r="K8413" s="276">
        <f t="shared" si="1974"/>
        <v>0</v>
      </c>
      <c r="L8413" s="310">
        <f t="shared" si="1974"/>
        <v>0</v>
      </c>
      <c r="M8413" s="12" t="str">
        <f t="shared" si="1968"/>
        <v/>
      </c>
      <c r="N8413" s="13"/>
    </row>
    <row r="8414" spans="1:14" hidden="1">
      <c r="A8414" s="18">
        <v>397</v>
      </c>
      <c r="B8414" s="362"/>
      <c r="C8414" s="279">
        <v>4301</v>
      </c>
      <c r="D8414" s="311" t="s">
        <v>237</v>
      </c>
      <c r="E8414" s="281">
        <f t="shared" ref="E8414:E8419" si="1975">F8414+G8414+H8414</f>
        <v>0</v>
      </c>
      <c r="F8414" s="152">
        <v>0</v>
      </c>
      <c r="G8414" s="153">
        <v>0</v>
      </c>
      <c r="H8414" s="1406">
        <v>0</v>
      </c>
      <c r="I8414" s="152">
        <v>0</v>
      </c>
      <c r="J8414" s="153">
        <v>0</v>
      </c>
      <c r="K8414" s="1406">
        <v>0</v>
      </c>
      <c r="L8414" s="281">
        <f t="shared" ref="L8414:L8419" si="1976">I8414+J8414+K8414</f>
        <v>0</v>
      </c>
      <c r="M8414" s="12" t="str">
        <f t="shared" si="1968"/>
        <v/>
      </c>
      <c r="N8414" s="13"/>
    </row>
    <row r="8415" spans="1:14" hidden="1">
      <c r="A8415" s="14">
        <v>398</v>
      </c>
      <c r="B8415" s="362"/>
      <c r="C8415" s="293">
        <v>4302</v>
      </c>
      <c r="D8415" s="363" t="s">
        <v>238</v>
      </c>
      <c r="E8415" s="295">
        <f t="shared" si="1975"/>
        <v>0</v>
      </c>
      <c r="F8415" s="158"/>
      <c r="G8415" s="159"/>
      <c r="H8415" s="1408"/>
      <c r="I8415" s="158"/>
      <c r="J8415" s="159"/>
      <c r="K8415" s="1408"/>
      <c r="L8415" s="295">
        <f t="shared" si="1976"/>
        <v>0</v>
      </c>
      <c r="M8415" s="12" t="str">
        <f t="shared" si="1968"/>
        <v/>
      </c>
      <c r="N8415" s="13"/>
    </row>
    <row r="8416" spans="1:14" hidden="1">
      <c r="A8416" s="14">
        <v>399</v>
      </c>
      <c r="B8416" s="362"/>
      <c r="C8416" s="285">
        <v>4309</v>
      </c>
      <c r="D8416" s="301" t="s">
        <v>239</v>
      </c>
      <c r="E8416" s="287">
        <f t="shared" si="1975"/>
        <v>0</v>
      </c>
      <c r="F8416" s="173"/>
      <c r="G8416" s="174"/>
      <c r="H8416" s="1409"/>
      <c r="I8416" s="173"/>
      <c r="J8416" s="174"/>
      <c r="K8416" s="1409"/>
      <c r="L8416" s="287">
        <f t="shared" si="1976"/>
        <v>0</v>
      </c>
      <c r="M8416" s="12" t="str">
        <f t="shared" si="1968"/>
        <v/>
      </c>
      <c r="N8416" s="13"/>
    </row>
    <row r="8417" spans="1:14" hidden="1">
      <c r="A8417" s="14">
        <v>400</v>
      </c>
      <c r="B8417" s="272">
        <v>4400</v>
      </c>
      <c r="C8417" s="1845" t="s">
        <v>1641</v>
      </c>
      <c r="D8417" s="1846"/>
      <c r="E8417" s="310">
        <f t="shared" si="1975"/>
        <v>0</v>
      </c>
      <c r="F8417" s="1410">
        <v>0</v>
      </c>
      <c r="G8417" s="1411">
        <v>0</v>
      </c>
      <c r="H8417" s="1412">
        <v>0</v>
      </c>
      <c r="I8417" s="1410">
        <v>0</v>
      </c>
      <c r="J8417" s="1411">
        <v>0</v>
      </c>
      <c r="K8417" s="1412">
        <v>0</v>
      </c>
      <c r="L8417" s="310">
        <f t="shared" si="1976"/>
        <v>0</v>
      </c>
      <c r="M8417" s="12" t="str">
        <f t="shared" si="1968"/>
        <v/>
      </c>
      <c r="N8417" s="13"/>
    </row>
    <row r="8418" spans="1:14" hidden="1">
      <c r="A8418" s="14">
        <v>401</v>
      </c>
      <c r="B8418" s="272">
        <v>4500</v>
      </c>
      <c r="C8418" s="1845" t="s">
        <v>1642</v>
      </c>
      <c r="D8418" s="1846"/>
      <c r="E8418" s="310">
        <f t="shared" si="1975"/>
        <v>0</v>
      </c>
      <c r="F8418" s="1410">
        <v>0</v>
      </c>
      <c r="G8418" s="1411">
        <v>0</v>
      </c>
      <c r="H8418" s="1412">
        <v>0</v>
      </c>
      <c r="I8418" s="1410">
        <v>0</v>
      </c>
      <c r="J8418" s="1411">
        <v>0</v>
      </c>
      <c r="K8418" s="1412">
        <v>0</v>
      </c>
      <c r="L8418" s="310">
        <f t="shared" si="1976"/>
        <v>0</v>
      </c>
      <c r="M8418" s="12" t="str">
        <f t="shared" si="1968"/>
        <v/>
      </c>
      <c r="N8418" s="13"/>
    </row>
    <row r="8419" spans="1:14" hidden="1">
      <c r="A8419" s="40">
        <v>404</v>
      </c>
      <c r="B8419" s="272">
        <v>4600</v>
      </c>
      <c r="C8419" s="1849" t="s">
        <v>240</v>
      </c>
      <c r="D8419" s="1850"/>
      <c r="E8419" s="310">
        <f t="shared" si="1975"/>
        <v>0</v>
      </c>
      <c r="F8419" s="1410">
        <v>0</v>
      </c>
      <c r="G8419" s="1411">
        <v>0</v>
      </c>
      <c r="H8419" s="1412">
        <v>0</v>
      </c>
      <c r="I8419" s="1410">
        <v>0</v>
      </c>
      <c r="J8419" s="1411">
        <v>0</v>
      </c>
      <c r="K8419" s="1412">
        <v>0</v>
      </c>
      <c r="L8419" s="310">
        <f t="shared" si="1976"/>
        <v>0</v>
      </c>
      <c r="M8419" s="12" t="str">
        <f t="shared" si="1968"/>
        <v/>
      </c>
      <c r="N8419" s="13"/>
    </row>
    <row r="8420" spans="1:14" hidden="1">
      <c r="A8420" s="40">
        <v>404</v>
      </c>
      <c r="B8420" s="272">
        <v>4900</v>
      </c>
      <c r="C8420" s="1845" t="s">
        <v>266</v>
      </c>
      <c r="D8420" s="1846"/>
      <c r="E8420" s="310">
        <f t="shared" ref="E8420:L8420" si="1977">+E8421+E8422</f>
        <v>0</v>
      </c>
      <c r="F8420" s="274">
        <f t="shared" si="1977"/>
        <v>0</v>
      </c>
      <c r="G8420" s="275">
        <f t="shared" si="1977"/>
        <v>0</v>
      </c>
      <c r="H8420" s="276">
        <f>+H8421+H8422</f>
        <v>0</v>
      </c>
      <c r="I8420" s="274">
        <f t="shared" si="1977"/>
        <v>0</v>
      </c>
      <c r="J8420" s="275">
        <f t="shared" si="1977"/>
        <v>0</v>
      </c>
      <c r="K8420" s="276">
        <f t="shared" si="1977"/>
        <v>0</v>
      </c>
      <c r="L8420" s="310">
        <f t="shared" si="1977"/>
        <v>0</v>
      </c>
      <c r="M8420" s="12" t="str">
        <f t="shared" si="1968"/>
        <v/>
      </c>
      <c r="N8420" s="13"/>
    </row>
    <row r="8421" spans="1:14" hidden="1">
      <c r="A8421" s="22">
        <v>440</v>
      </c>
      <c r="B8421" s="362"/>
      <c r="C8421" s="279">
        <v>4901</v>
      </c>
      <c r="D8421" s="364" t="s">
        <v>267</v>
      </c>
      <c r="E8421" s="281">
        <f>F8421+G8421+H8421</f>
        <v>0</v>
      </c>
      <c r="F8421" s="152"/>
      <c r="G8421" s="153"/>
      <c r="H8421" s="1406"/>
      <c r="I8421" s="152"/>
      <c r="J8421" s="153"/>
      <c r="K8421" s="1406"/>
      <c r="L8421" s="281">
        <f>I8421+J8421+K8421</f>
        <v>0</v>
      </c>
      <c r="M8421" s="12" t="str">
        <f t="shared" si="1968"/>
        <v/>
      </c>
      <c r="N8421" s="13"/>
    </row>
    <row r="8422" spans="1:14" hidden="1">
      <c r="A8422" s="22">
        <v>450</v>
      </c>
      <c r="B8422" s="362"/>
      <c r="C8422" s="285">
        <v>4902</v>
      </c>
      <c r="D8422" s="301" t="s">
        <v>268</v>
      </c>
      <c r="E8422" s="287">
        <f>F8422+G8422+H8422</f>
        <v>0</v>
      </c>
      <c r="F8422" s="173"/>
      <c r="G8422" s="174"/>
      <c r="H8422" s="1409"/>
      <c r="I8422" s="173"/>
      <c r="J8422" s="174"/>
      <c r="K8422" s="1409"/>
      <c r="L8422" s="287">
        <f>I8422+J8422+K8422</f>
        <v>0</v>
      </c>
      <c r="M8422" s="12" t="str">
        <f t="shared" si="1968"/>
        <v/>
      </c>
      <c r="N8422" s="13"/>
    </row>
    <row r="8423" spans="1:14" hidden="1">
      <c r="A8423" s="22">
        <v>495</v>
      </c>
      <c r="B8423" s="365">
        <v>5100</v>
      </c>
      <c r="C8423" s="1843" t="s">
        <v>241</v>
      </c>
      <c r="D8423" s="1844"/>
      <c r="E8423" s="310">
        <f>F8423+G8423+H8423</f>
        <v>0</v>
      </c>
      <c r="F8423" s="1410">
        <v>0</v>
      </c>
      <c r="G8423" s="1411">
        <v>0</v>
      </c>
      <c r="H8423" s="1412">
        <v>0</v>
      </c>
      <c r="I8423" s="1410">
        <v>0</v>
      </c>
      <c r="J8423" s="1411">
        <v>0</v>
      </c>
      <c r="K8423" s="1412">
        <v>0</v>
      </c>
      <c r="L8423" s="310">
        <f>I8423+J8423+K8423</f>
        <v>0</v>
      </c>
      <c r="M8423" s="12" t="str">
        <f t="shared" si="1968"/>
        <v/>
      </c>
      <c r="N8423" s="13"/>
    </row>
    <row r="8424" spans="1:14" hidden="1">
      <c r="A8424" s="23">
        <v>500</v>
      </c>
      <c r="B8424" s="365">
        <v>5200</v>
      </c>
      <c r="C8424" s="1843" t="s">
        <v>242</v>
      </c>
      <c r="D8424" s="1844"/>
      <c r="E8424" s="310">
        <f t="shared" ref="E8424:L8424" si="1978">SUM(E8425:E8431)</f>
        <v>0</v>
      </c>
      <c r="F8424" s="274">
        <f t="shared" si="1978"/>
        <v>0</v>
      </c>
      <c r="G8424" s="275">
        <f t="shared" si="1978"/>
        <v>0</v>
      </c>
      <c r="H8424" s="276">
        <f>SUM(H8425:H8431)</f>
        <v>0</v>
      </c>
      <c r="I8424" s="274">
        <f t="shared" si="1978"/>
        <v>0</v>
      </c>
      <c r="J8424" s="275">
        <f t="shared" si="1978"/>
        <v>0</v>
      </c>
      <c r="K8424" s="276">
        <f t="shared" si="1978"/>
        <v>0</v>
      </c>
      <c r="L8424" s="310">
        <f t="shared" si="1978"/>
        <v>0</v>
      </c>
      <c r="M8424" s="12" t="str">
        <f t="shared" si="1968"/>
        <v/>
      </c>
      <c r="N8424" s="13"/>
    </row>
    <row r="8425" spans="1:14" hidden="1">
      <c r="A8425" s="23">
        <v>505</v>
      </c>
      <c r="B8425" s="366"/>
      <c r="C8425" s="367">
        <v>5201</v>
      </c>
      <c r="D8425" s="368" t="s">
        <v>243</v>
      </c>
      <c r="E8425" s="281">
        <f t="shared" ref="E8425:E8431" si="1979">F8425+G8425+H8425</f>
        <v>0</v>
      </c>
      <c r="F8425" s="152">
        <v>0</v>
      </c>
      <c r="G8425" s="153">
        <v>0</v>
      </c>
      <c r="H8425" s="1406">
        <v>0</v>
      </c>
      <c r="I8425" s="152">
        <v>0</v>
      </c>
      <c r="J8425" s="153">
        <v>0</v>
      </c>
      <c r="K8425" s="1406">
        <v>0</v>
      </c>
      <c r="L8425" s="281">
        <f t="shared" ref="L8425:L8431" si="1980">I8425+J8425+K8425</f>
        <v>0</v>
      </c>
      <c r="M8425" s="12" t="str">
        <f t="shared" si="1968"/>
        <v/>
      </c>
      <c r="N8425" s="13"/>
    </row>
    <row r="8426" spans="1:14" hidden="1">
      <c r="A8426" s="23">
        <v>510</v>
      </c>
      <c r="B8426" s="366"/>
      <c r="C8426" s="369">
        <v>5202</v>
      </c>
      <c r="D8426" s="370" t="s">
        <v>244</v>
      </c>
      <c r="E8426" s="295">
        <f t="shared" si="1979"/>
        <v>0</v>
      </c>
      <c r="F8426" s="158">
        <v>0</v>
      </c>
      <c r="G8426" s="159">
        <v>0</v>
      </c>
      <c r="H8426" s="1408">
        <v>0</v>
      </c>
      <c r="I8426" s="158">
        <v>0</v>
      </c>
      <c r="J8426" s="159">
        <v>0</v>
      </c>
      <c r="K8426" s="1408">
        <v>0</v>
      </c>
      <c r="L8426" s="295">
        <f t="shared" si="1980"/>
        <v>0</v>
      </c>
      <c r="M8426" s="12" t="str">
        <f t="shared" si="1968"/>
        <v/>
      </c>
      <c r="N8426" s="13"/>
    </row>
    <row r="8427" spans="1:14" hidden="1">
      <c r="A8427" s="23">
        <v>515</v>
      </c>
      <c r="B8427" s="366"/>
      <c r="C8427" s="369">
        <v>5203</v>
      </c>
      <c r="D8427" s="370" t="s">
        <v>608</v>
      </c>
      <c r="E8427" s="295">
        <f t="shared" si="1979"/>
        <v>0</v>
      </c>
      <c r="F8427" s="158">
        <v>0</v>
      </c>
      <c r="G8427" s="159">
        <v>0</v>
      </c>
      <c r="H8427" s="1408">
        <v>0</v>
      </c>
      <c r="I8427" s="158">
        <v>0</v>
      </c>
      <c r="J8427" s="159">
        <v>0</v>
      </c>
      <c r="K8427" s="1408">
        <v>0</v>
      </c>
      <c r="L8427" s="295">
        <f t="shared" si="1980"/>
        <v>0</v>
      </c>
      <c r="M8427" s="12" t="str">
        <f t="shared" si="1968"/>
        <v/>
      </c>
      <c r="N8427" s="13"/>
    </row>
    <row r="8428" spans="1:14" hidden="1">
      <c r="A8428" s="23">
        <v>520</v>
      </c>
      <c r="B8428" s="366"/>
      <c r="C8428" s="369">
        <v>5204</v>
      </c>
      <c r="D8428" s="370" t="s">
        <v>609</v>
      </c>
      <c r="E8428" s="295">
        <f t="shared" si="1979"/>
        <v>0</v>
      </c>
      <c r="F8428" s="158">
        <v>0</v>
      </c>
      <c r="G8428" s="159">
        <v>0</v>
      </c>
      <c r="H8428" s="1408">
        <v>0</v>
      </c>
      <c r="I8428" s="158">
        <v>0</v>
      </c>
      <c r="J8428" s="159">
        <v>0</v>
      </c>
      <c r="K8428" s="1408">
        <v>0</v>
      </c>
      <c r="L8428" s="295">
        <f t="shared" si="1980"/>
        <v>0</v>
      </c>
      <c r="M8428" s="12" t="str">
        <f t="shared" si="1968"/>
        <v/>
      </c>
      <c r="N8428" s="13"/>
    </row>
    <row r="8429" spans="1:14" hidden="1">
      <c r="A8429" s="23">
        <v>525</v>
      </c>
      <c r="B8429" s="366"/>
      <c r="C8429" s="369">
        <v>5205</v>
      </c>
      <c r="D8429" s="370" t="s">
        <v>610</v>
      </c>
      <c r="E8429" s="295">
        <f t="shared" si="1979"/>
        <v>0</v>
      </c>
      <c r="F8429" s="158">
        <v>0</v>
      </c>
      <c r="G8429" s="159">
        <v>0</v>
      </c>
      <c r="H8429" s="1408">
        <v>0</v>
      </c>
      <c r="I8429" s="158">
        <v>0</v>
      </c>
      <c r="J8429" s="159">
        <v>0</v>
      </c>
      <c r="K8429" s="1408">
        <v>0</v>
      </c>
      <c r="L8429" s="295">
        <f t="shared" si="1980"/>
        <v>0</v>
      </c>
      <c r="M8429" s="12" t="str">
        <f t="shared" si="1968"/>
        <v/>
      </c>
      <c r="N8429" s="13"/>
    </row>
    <row r="8430" spans="1:14" hidden="1">
      <c r="A8430" s="22">
        <v>635</v>
      </c>
      <c r="B8430" s="366"/>
      <c r="C8430" s="369">
        <v>5206</v>
      </c>
      <c r="D8430" s="370" t="s">
        <v>611</v>
      </c>
      <c r="E8430" s="295">
        <f t="shared" si="1979"/>
        <v>0</v>
      </c>
      <c r="F8430" s="158">
        <v>0</v>
      </c>
      <c r="G8430" s="159">
        <v>0</v>
      </c>
      <c r="H8430" s="1408">
        <v>0</v>
      </c>
      <c r="I8430" s="158">
        <v>0</v>
      </c>
      <c r="J8430" s="159">
        <v>0</v>
      </c>
      <c r="K8430" s="1408">
        <v>0</v>
      </c>
      <c r="L8430" s="295">
        <f t="shared" si="1980"/>
        <v>0</v>
      </c>
      <c r="M8430" s="12" t="str">
        <f t="shared" si="1968"/>
        <v/>
      </c>
      <c r="N8430" s="13"/>
    </row>
    <row r="8431" spans="1:14" hidden="1">
      <c r="A8431" s="23">
        <v>640</v>
      </c>
      <c r="B8431" s="366"/>
      <c r="C8431" s="371">
        <v>5219</v>
      </c>
      <c r="D8431" s="372" t="s">
        <v>612</v>
      </c>
      <c r="E8431" s="287">
        <f t="shared" si="1979"/>
        <v>0</v>
      </c>
      <c r="F8431" s="173">
        <v>0</v>
      </c>
      <c r="G8431" s="174">
        <v>0</v>
      </c>
      <c r="H8431" s="1409">
        <v>0</v>
      </c>
      <c r="I8431" s="173">
        <v>0</v>
      </c>
      <c r="J8431" s="174">
        <v>0</v>
      </c>
      <c r="K8431" s="1409">
        <v>0</v>
      </c>
      <c r="L8431" s="287">
        <f t="shared" si="1980"/>
        <v>0</v>
      </c>
      <c r="M8431" s="12" t="str">
        <f t="shared" si="1968"/>
        <v/>
      </c>
      <c r="N8431" s="13"/>
    </row>
    <row r="8432" spans="1:14" hidden="1">
      <c r="A8432" s="23">
        <v>645</v>
      </c>
      <c r="B8432" s="365">
        <v>5300</v>
      </c>
      <c r="C8432" s="1843" t="s">
        <v>613</v>
      </c>
      <c r="D8432" s="1844"/>
      <c r="E8432" s="310">
        <f t="shared" ref="E8432:L8432" si="1981">SUM(E8433:E8434)</f>
        <v>0</v>
      </c>
      <c r="F8432" s="274">
        <f t="shared" si="1981"/>
        <v>0</v>
      </c>
      <c r="G8432" s="275">
        <f t="shared" si="1981"/>
        <v>0</v>
      </c>
      <c r="H8432" s="276">
        <f>SUM(H8433:H8434)</f>
        <v>0</v>
      </c>
      <c r="I8432" s="274">
        <f t="shared" si="1981"/>
        <v>0</v>
      </c>
      <c r="J8432" s="275">
        <f t="shared" si="1981"/>
        <v>0</v>
      </c>
      <c r="K8432" s="276">
        <f t="shared" si="1981"/>
        <v>0</v>
      </c>
      <c r="L8432" s="310">
        <f t="shared" si="1981"/>
        <v>0</v>
      </c>
      <c r="M8432" s="12" t="str">
        <f t="shared" si="1968"/>
        <v/>
      </c>
      <c r="N8432" s="13"/>
    </row>
    <row r="8433" spans="1:14" hidden="1">
      <c r="A8433" s="23">
        <v>650</v>
      </c>
      <c r="B8433" s="366"/>
      <c r="C8433" s="367">
        <v>5301</v>
      </c>
      <c r="D8433" s="368" t="s">
        <v>300</v>
      </c>
      <c r="E8433" s="281">
        <f>F8433+G8433+H8433</f>
        <v>0</v>
      </c>
      <c r="F8433" s="152">
        <v>0</v>
      </c>
      <c r="G8433" s="153">
        <v>0</v>
      </c>
      <c r="H8433" s="1406">
        <v>0</v>
      </c>
      <c r="I8433" s="152">
        <v>0</v>
      </c>
      <c r="J8433" s="153">
        <v>0</v>
      </c>
      <c r="K8433" s="1406">
        <v>0</v>
      </c>
      <c r="L8433" s="281">
        <f>I8433+J8433+K8433</f>
        <v>0</v>
      </c>
      <c r="M8433" s="12" t="str">
        <f t="shared" si="1968"/>
        <v/>
      </c>
      <c r="N8433" s="13"/>
    </row>
    <row r="8434" spans="1:14" hidden="1">
      <c r="A8434" s="22">
        <v>655</v>
      </c>
      <c r="B8434" s="366"/>
      <c r="C8434" s="371">
        <v>5309</v>
      </c>
      <c r="D8434" s="372" t="s">
        <v>614</v>
      </c>
      <c r="E8434" s="287">
        <f>F8434+G8434+H8434</f>
        <v>0</v>
      </c>
      <c r="F8434" s="173">
        <v>0</v>
      </c>
      <c r="G8434" s="174">
        <v>0</v>
      </c>
      <c r="H8434" s="1409">
        <v>0</v>
      </c>
      <c r="I8434" s="173">
        <v>0</v>
      </c>
      <c r="J8434" s="174">
        <v>0</v>
      </c>
      <c r="K8434" s="1409">
        <v>0</v>
      </c>
      <c r="L8434" s="287">
        <f>I8434+J8434+K8434</f>
        <v>0</v>
      </c>
      <c r="M8434" s="12" t="str">
        <f t="shared" si="1968"/>
        <v/>
      </c>
      <c r="N8434" s="13"/>
    </row>
    <row r="8435" spans="1:14" hidden="1">
      <c r="A8435" s="22">
        <v>665</v>
      </c>
      <c r="B8435" s="365">
        <v>5400</v>
      </c>
      <c r="C8435" s="1843" t="s">
        <v>671</v>
      </c>
      <c r="D8435" s="1844"/>
      <c r="E8435" s="310">
        <f>F8435+G8435+H8435</f>
        <v>0</v>
      </c>
      <c r="F8435" s="1410"/>
      <c r="G8435" s="1411">
        <v>0</v>
      </c>
      <c r="H8435" s="1412">
        <v>0</v>
      </c>
      <c r="I8435" s="1410">
        <v>0</v>
      </c>
      <c r="J8435" s="1411"/>
      <c r="K8435" s="1412">
        <v>0</v>
      </c>
      <c r="L8435" s="310">
        <f>I8435+J8435+K8435</f>
        <v>0</v>
      </c>
      <c r="M8435" s="12" t="str">
        <f t="shared" si="1968"/>
        <v/>
      </c>
      <c r="N8435" s="13"/>
    </row>
    <row r="8436" spans="1:14" hidden="1">
      <c r="A8436" s="22">
        <v>675</v>
      </c>
      <c r="B8436" s="272">
        <v>5500</v>
      </c>
      <c r="C8436" s="1845" t="s">
        <v>672</v>
      </c>
      <c r="D8436" s="1846"/>
      <c r="E8436" s="310">
        <f t="shared" ref="E8436:L8436" si="1982">SUM(E8437:E8440)</f>
        <v>0</v>
      </c>
      <c r="F8436" s="274">
        <f t="shared" si="1982"/>
        <v>0</v>
      </c>
      <c r="G8436" s="275">
        <f t="shared" si="1982"/>
        <v>0</v>
      </c>
      <c r="H8436" s="276">
        <f>SUM(H8437:H8440)</f>
        <v>0</v>
      </c>
      <c r="I8436" s="274">
        <f t="shared" si="1982"/>
        <v>0</v>
      </c>
      <c r="J8436" s="275">
        <f t="shared" si="1982"/>
        <v>0</v>
      </c>
      <c r="K8436" s="276">
        <f t="shared" si="1982"/>
        <v>0</v>
      </c>
      <c r="L8436" s="310">
        <f t="shared" si="1982"/>
        <v>0</v>
      </c>
      <c r="M8436" s="12" t="str">
        <f t="shared" si="1968"/>
        <v/>
      </c>
      <c r="N8436" s="13"/>
    </row>
    <row r="8437" spans="1:14" hidden="1">
      <c r="A8437" s="22">
        <v>685</v>
      </c>
      <c r="B8437" s="362"/>
      <c r="C8437" s="279">
        <v>5501</v>
      </c>
      <c r="D8437" s="311" t="s">
        <v>673</v>
      </c>
      <c r="E8437" s="281">
        <f>F8437+G8437+H8437</f>
        <v>0</v>
      </c>
      <c r="F8437" s="152"/>
      <c r="G8437" s="153"/>
      <c r="H8437" s="1406"/>
      <c r="I8437" s="152"/>
      <c r="J8437" s="153"/>
      <c r="K8437" s="1406"/>
      <c r="L8437" s="281">
        <f>I8437+J8437+K8437</f>
        <v>0</v>
      </c>
      <c r="M8437" s="12" t="str">
        <f t="shared" si="1968"/>
        <v/>
      </c>
      <c r="N8437" s="13"/>
    </row>
    <row r="8438" spans="1:14" hidden="1">
      <c r="A8438" s="23">
        <v>690</v>
      </c>
      <c r="B8438" s="362"/>
      <c r="C8438" s="293">
        <v>5502</v>
      </c>
      <c r="D8438" s="294" t="s">
        <v>674</v>
      </c>
      <c r="E8438" s="295">
        <f>F8438+G8438+H8438</f>
        <v>0</v>
      </c>
      <c r="F8438" s="158"/>
      <c r="G8438" s="159"/>
      <c r="H8438" s="1408"/>
      <c r="I8438" s="158"/>
      <c r="J8438" s="159"/>
      <c r="K8438" s="1408"/>
      <c r="L8438" s="295">
        <f>I8438+J8438+K8438</f>
        <v>0</v>
      </c>
      <c r="M8438" s="12" t="str">
        <f t="shared" si="1968"/>
        <v/>
      </c>
      <c r="N8438" s="13"/>
    </row>
    <row r="8439" spans="1:14" hidden="1">
      <c r="A8439" s="23">
        <v>695</v>
      </c>
      <c r="B8439" s="362"/>
      <c r="C8439" s="293">
        <v>5503</v>
      </c>
      <c r="D8439" s="363" t="s">
        <v>675</v>
      </c>
      <c r="E8439" s="295">
        <f>F8439+G8439+H8439</f>
        <v>0</v>
      </c>
      <c r="F8439" s="158"/>
      <c r="G8439" s="159"/>
      <c r="H8439" s="1408"/>
      <c r="I8439" s="158"/>
      <c r="J8439" s="159"/>
      <c r="K8439" s="1408"/>
      <c r="L8439" s="295">
        <f>I8439+J8439+K8439</f>
        <v>0</v>
      </c>
      <c r="M8439" s="12" t="str">
        <f t="shared" si="1968"/>
        <v/>
      </c>
      <c r="N8439" s="13"/>
    </row>
    <row r="8440" spans="1:14" hidden="1">
      <c r="A8440" s="22">
        <v>700</v>
      </c>
      <c r="B8440" s="362"/>
      <c r="C8440" s="285">
        <v>5504</v>
      </c>
      <c r="D8440" s="339" t="s">
        <v>676</v>
      </c>
      <c r="E8440" s="287">
        <f>F8440+G8440+H8440</f>
        <v>0</v>
      </c>
      <c r="F8440" s="173"/>
      <c r="G8440" s="174"/>
      <c r="H8440" s="1409"/>
      <c r="I8440" s="173"/>
      <c r="J8440" s="174"/>
      <c r="K8440" s="1409"/>
      <c r="L8440" s="287">
        <f>I8440+J8440+K8440</f>
        <v>0</v>
      </c>
      <c r="M8440" s="12" t="str">
        <f t="shared" si="1968"/>
        <v/>
      </c>
      <c r="N8440" s="13"/>
    </row>
    <row r="8441" spans="1:14" hidden="1">
      <c r="A8441" s="22">
        <v>710</v>
      </c>
      <c r="B8441" s="365">
        <v>5700</v>
      </c>
      <c r="C8441" s="1847" t="s">
        <v>898</v>
      </c>
      <c r="D8441" s="1848"/>
      <c r="E8441" s="310">
        <f>SUM(E8442:E8444)</f>
        <v>0</v>
      </c>
      <c r="F8441" s="1458">
        <v>0</v>
      </c>
      <c r="G8441" s="1458">
        <v>0</v>
      </c>
      <c r="H8441" s="1458">
        <v>0</v>
      </c>
      <c r="I8441" s="1458">
        <v>0</v>
      </c>
      <c r="J8441" s="1458">
        <v>0</v>
      </c>
      <c r="K8441" s="1458">
        <v>0</v>
      </c>
      <c r="L8441" s="310">
        <f>SUM(L8442:L8444)</f>
        <v>0</v>
      </c>
      <c r="M8441" s="12" t="str">
        <f t="shared" si="1968"/>
        <v/>
      </c>
      <c r="N8441" s="13"/>
    </row>
    <row r="8442" spans="1:14" hidden="1">
      <c r="A8442" s="23">
        <v>715</v>
      </c>
      <c r="B8442" s="366"/>
      <c r="C8442" s="367">
        <v>5701</v>
      </c>
      <c r="D8442" s="368" t="s">
        <v>677</v>
      </c>
      <c r="E8442" s="281">
        <f>F8442+G8442+H8442</f>
        <v>0</v>
      </c>
      <c r="F8442" s="1459">
        <v>0</v>
      </c>
      <c r="G8442" s="1459">
        <v>0</v>
      </c>
      <c r="H8442" s="1460">
        <v>0</v>
      </c>
      <c r="I8442" s="1606">
        <v>0</v>
      </c>
      <c r="J8442" s="1459">
        <v>0</v>
      </c>
      <c r="K8442" s="1459">
        <v>0</v>
      </c>
      <c r="L8442" s="281">
        <f>I8442+J8442+K8442</f>
        <v>0</v>
      </c>
      <c r="M8442" s="12" t="str">
        <f t="shared" si="1968"/>
        <v/>
      </c>
      <c r="N8442" s="13"/>
    </row>
    <row r="8443" spans="1:14" hidden="1">
      <c r="A8443" s="23">
        <v>720</v>
      </c>
      <c r="B8443" s="366"/>
      <c r="C8443" s="373">
        <v>5702</v>
      </c>
      <c r="D8443" s="374" t="s">
        <v>678</v>
      </c>
      <c r="E8443" s="314">
        <f>F8443+G8443+H8443</f>
        <v>0</v>
      </c>
      <c r="F8443" s="1459">
        <v>0</v>
      </c>
      <c r="G8443" s="1459">
        <v>0</v>
      </c>
      <c r="H8443" s="1460">
        <v>0</v>
      </c>
      <c r="I8443" s="1606">
        <v>0</v>
      </c>
      <c r="J8443" s="1459">
        <v>0</v>
      </c>
      <c r="K8443" s="1459">
        <v>0</v>
      </c>
      <c r="L8443" s="314">
        <f>I8443+J8443+K8443</f>
        <v>0</v>
      </c>
      <c r="M8443" s="12" t="str">
        <f t="shared" si="1968"/>
        <v/>
      </c>
      <c r="N8443" s="13"/>
    </row>
    <row r="8444" spans="1:14" hidden="1">
      <c r="A8444" s="23">
        <v>725</v>
      </c>
      <c r="B8444" s="292"/>
      <c r="C8444" s="375">
        <v>4071</v>
      </c>
      <c r="D8444" s="376" t="s">
        <v>679</v>
      </c>
      <c r="E8444" s="377">
        <f>F8444+G8444+H8444</f>
        <v>0</v>
      </c>
      <c r="F8444" s="1459">
        <v>0</v>
      </c>
      <c r="G8444" s="1459">
        <v>0</v>
      </c>
      <c r="H8444" s="1460">
        <v>0</v>
      </c>
      <c r="I8444" s="1606">
        <v>0</v>
      </c>
      <c r="J8444" s="1459">
        <v>0</v>
      </c>
      <c r="K8444" s="1459">
        <v>0</v>
      </c>
      <c r="L8444" s="377">
        <f>I8444+J8444+K8444</f>
        <v>0</v>
      </c>
      <c r="M8444" s="12" t="str">
        <f t="shared" si="1968"/>
        <v/>
      </c>
      <c r="N8444" s="13"/>
    </row>
    <row r="8445" spans="1:14" hidden="1">
      <c r="A8445" s="23">
        <v>730</v>
      </c>
      <c r="B8445" s="571"/>
      <c r="C8445" s="1841" t="s">
        <v>680</v>
      </c>
      <c r="D8445" s="1842"/>
      <c r="E8445" s="1426"/>
      <c r="F8445" s="1426"/>
      <c r="G8445" s="1426"/>
      <c r="H8445" s="1426"/>
      <c r="I8445" s="1426"/>
      <c r="J8445" s="1426"/>
      <c r="K8445" s="1426"/>
      <c r="L8445" s="1427"/>
      <c r="M8445" s="12" t="str">
        <f t="shared" si="1968"/>
        <v/>
      </c>
      <c r="N8445" s="13"/>
    </row>
    <row r="8446" spans="1:14" hidden="1">
      <c r="A8446" s="23">
        <v>735</v>
      </c>
      <c r="B8446" s="381">
        <v>98</v>
      </c>
      <c r="C8446" s="1841" t="s">
        <v>680</v>
      </c>
      <c r="D8446" s="1842"/>
      <c r="E8446" s="382">
        <f>F8446+G8446+H8446</f>
        <v>0</v>
      </c>
      <c r="F8446" s="1417"/>
      <c r="G8446" s="1418"/>
      <c r="H8446" s="1419"/>
      <c r="I8446" s="1448">
        <v>0</v>
      </c>
      <c r="J8446" s="1449">
        <v>0</v>
      </c>
      <c r="K8446" s="1450">
        <v>0</v>
      </c>
      <c r="L8446" s="382">
        <f>I8446+J8446+K8446</f>
        <v>0</v>
      </c>
      <c r="M8446" s="12" t="str">
        <f t="shared" si="1968"/>
        <v/>
      </c>
      <c r="N8446" s="13"/>
    </row>
    <row r="8447" spans="1:14" hidden="1">
      <c r="A8447" s="23">
        <v>740</v>
      </c>
      <c r="B8447" s="1421"/>
      <c r="C8447" s="1422"/>
      <c r="D8447" s="1423"/>
      <c r="E8447" s="269"/>
      <c r="F8447" s="269"/>
      <c r="G8447" s="269"/>
      <c r="H8447" s="269"/>
      <c r="I8447" s="269"/>
      <c r="J8447" s="269"/>
      <c r="K8447" s="269"/>
      <c r="L8447" s="270"/>
      <c r="M8447" s="12" t="str">
        <f t="shared" si="1968"/>
        <v/>
      </c>
      <c r="N8447" s="73" t="str">
        <f>LEFT(C8329,1)</f>
        <v>8</v>
      </c>
    </row>
    <row r="8448" spans="1:14" hidden="1">
      <c r="A8448" s="23">
        <v>745</v>
      </c>
      <c r="B8448" s="1424"/>
      <c r="C8448" s="111"/>
      <c r="D8448" s="1425"/>
      <c r="E8448" s="218"/>
      <c r="F8448" s="218"/>
      <c r="G8448" s="218"/>
      <c r="H8448" s="218"/>
      <c r="I8448" s="218"/>
      <c r="J8448" s="218"/>
      <c r="K8448" s="218"/>
      <c r="L8448" s="389"/>
      <c r="M8448" s="7" t="str">
        <f t="shared" si="1968"/>
        <v/>
      </c>
    </row>
    <row r="8449" spans="1:14" hidden="1">
      <c r="A8449" s="22">
        <v>750</v>
      </c>
      <c r="B8449" s="1424"/>
      <c r="C8449" s="111"/>
      <c r="D8449" s="1425"/>
      <c r="E8449" s="218"/>
      <c r="F8449" s="218"/>
      <c r="G8449" s="218"/>
      <c r="H8449" s="218"/>
      <c r="I8449" s="218"/>
      <c r="J8449" s="218"/>
      <c r="K8449" s="218"/>
      <c r="L8449" s="389"/>
      <c r="M8449" s="7" t="str">
        <f t="shared" si="1968"/>
        <v/>
      </c>
    </row>
    <row r="8450" spans="1:14" ht="19.5" hidden="1" thickBot="1">
      <c r="A8450" s="23">
        <v>755</v>
      </c>
      <c r="B8450" s="1451"/>
      <c r="C8450" s="393" t="s">
        <v>726</v>
      </c>
      <c r="D8450" s="1420">
        <f>+B8450</f>
        <v>0</v>
      </c>
      <c r="E8450" s="395">
        <f t="shared" ref="E8450:L8450" si="1983">SUM(E8332,E8335,E8341,E8349,E8350,E8368,E8372,E8378,E8381,E8382,E8383,E8384,E8388,E8397,E8403,E8404,E8405,E8406,E8413,E8417,E8418,E8419,E8420,E8423,E8424,E8432,E8435,E8436,E8441)+E8446</f>
        <v>0</v>
      </c>
      <c r="F8450" s="396">
        <f t="shared" si="1983"/>
        <v>0</v>
      </c>
      <c r="G8450" s="397">
        <f t="shared" si="1983"/>
        <v>0</v>
      </c>
      <c r="H8450" s="398">
        <f t="shared" si="1983"/>
        <v>0</v>
      </c>
      <c r="I8450" s="396">
        <f t="shared" si="1983"/>
        <v>0</v>
      </c>
      <c r="J8450" s="397">
        <f t="shared" si="1983"/>
        <v>0</v>
      </c>
      <c r="K8450" s="398">
        <f t="shared" si="1983"/>
        <v>0</v>
      </c>
      <c r="L8450" s="395">
        <f t="shared" si="1983"/>
        <v>0</v>
      </c>
      <c r="M8450" s="1652" t="str">
        <f t="shared" si="1968"/>
        <v/>
      </c>
      <c r="N8450" s="65"/>
    </row>
    <row r="8451" spans="1:14" ht="18.75" hidden="1">
      <c r="A8451" s="23">
        <v>760</v>
      </c>
      <c r="B8451" s="79" t="s">
        <v>120</v>
      </c>
      <c r="C8451" s="1"/>
      <c r="L8451" s="6"/>
      <c r="M8451" s="1652" t="str">
        <f>(IF($E8450&lt;&gt;0,$M$2,IF($L8450&lt;&gt;0,$M$2,"")))</f>
        <v/>
      </c>
      <c r="N8451" s="65"/>
    </row>
    <row r="8452" spans="1:14" ht="18.75" hidden="1">
      <c r="A8452" s="22">
        <v>765</v>
      </c>
      <c r="B8452" s="1355"/>
      <c r="C8452" s="1355"/>
      <c r="D8452" s="1356"/>
      <c r="E8452" s="1355"/>
      <c r="F8452" s="1355"/>
      <c r="G8452" s="1355"/>
      <c r="H8452" s="1355"/>
      <c r="I8452" s="1355"/>
      <c r="J8452" s="1355"/>
      <c r="K8452" s="1355"/>
      <c r="L8452" s="1357"/>
      <c r="M8452" s="1652" t="str">
        <f>(IF($E8450&lt;&gt;0,$M$2,IF($L8450&lt;&gt;0,$M$2,"")))</f>
        <v/>
      </c>
      <c r="N8452" s="65"/>
    </row>
    <row r="8453" spans="1:14" ht="18.75" hidden="1">
      <c r="A8453" s="22">
        <v>775</v>
      </c>
      <c r="B8453" s="65"/>
      <c r="C8453" s="65"/>
      <c r="D8453" s="65"/>
      <c r="E8453" s="65"/>
      <c r="F8453" s="65"/>
      <c r="G8453" s="65"/>
      <c r="H8453" s="65"/>
      <c r="I8453" s="65"/>
      <c r="J8453" s="65"/>
      <c r="K8453" s="65"/>
      <c r="L8453" s="77"/>
      <c r="M8453" s="74" t="str">
        <f>(IF(E8450&lt;&gt;0,$G$2,IF(L8450&lt;&gt;0,$G$2,"")))</f>
        <v/>
      </c>
      <c r="N8453" s="65"/>
    </row>
    <row r="8454" spans="1:14" hidden="1">
      <c r="A8454" s="23">
        <v>780</v>
      </c>
      <c r="B8454" s="6"/>
      <c r="C8454" s="6"/>
      <c r="D8454" s="517"/>
      <c r="E8454" s="38"/>
      <c r="F8454" s="38"/>
      <c r="G8454" s="38"/>
      <c r="H8454" s="38"/>
      <c r="I8454" s="38"/>
      <c r="J8454" s="38"/>
      <c r="K8454" s="38"/>
      <c r="L8454" s="38"/>
      <c r="M8454" s="7" t="str">
        <f>(IF($E8590&lt;&gt;0,$M$2,IF($L8590&lt;&gt;0,$M$2,"")))</f>
        <v/>
      </c>
    </row>
    <row r="8455" spans="1:14" hidden="1">
      <c r="A8455" s="23">
        <v>785</v>
      </c>
      <c r="B8455" s="6"/>
      <c r="C8455" s="1353"/>
      <c r="D8455" s="1354"/>
      <c r="E8455" s="38"/>
      <c r="F8455" s="38"/>
      <c r="G8455" s="38"/>
      <c r="H8455" s="38"/>
      <c r="I8455" s="38"/>
      <c r="J8455" s="38"/>
      <c r="K8455" s="38"/>
      <c r="L8455" s="38"/>
      <c r="M8455" s="7" t="str">
        <f>(IF($E8590&lt;&gt;0,$M$2,IF($L8590&lt;&gt;0,$M$2,"")))</f>
        <v/>
      </c>
    </row>
    <row r="8456" spans="1:14" hidden="1">
      <c r="A8456" s="23">
        <v>790</v>
      </c>
      <c r="B8456" s="1865" t="str">
        <f>$B$7</f>
        <v>ОТЧЕТНИ ДАННИ ПО ЕБК ЗА ИЗПЪЛНЕНИЕТО НА БЮДЖЕТА</v>
      </c>
      <c r="C8456" s="1866"/>
      <c r="D8456" s="1866"/>
      <c r="E8456" s="242"/>
      <c r="F8456" s="242"/>
      <c r="G8456" s="237"/>
      <c r="H8456" s="237"/>
      <c r="I8456" s="237"/>
      <c r="J8456" s="237"/>
      <c r="K8456" s="237"/>
      <c r="L8456" s="237"/>
      <c r="M8456" s="7" t="str">
        <f>(IF($E8590&lt;&gt;0,$M$2,IF($L8590&lt;&gt;0,$M$2,"")))</f>
        <v/>
      </c>
    </row>
    <row r="8457" spans="1:14" hidden="1">
      <c r="A8457" s="23">
        <v>795</v>
      </c>
      <c r="B8457" s="228"/>
      <c r="C8457" s="391"/>
      <c r="D8457" s="400"/>
      <c r="E8457" s="406" t="s">
        <v>457</v>
      </c>
      <c r="F8457" s="406" t="s">
        <v>819</v>
      </c>
      <c r="G8457" s="237"/>
      <c r="H8457" s="1350" t="s">
        <v>1234</v>
      </c>
      <c r="I8457" s="1351"/>
      <c r="J8457" s="1352"/>
      <c r="K8457" s="237"/>
      <c r="L8457" s="237"/>
      <c r="M8457" s="7" t="str">
        <f>(IF($E8590&lt;&gt;0,$M$2,IF($L8590&lt;&gt;0,$M$2,"")))</f>
        <v/>
      </c>
    </row>
    <row r="8458" spans="1:14" ht="18.75" hidden="1">
      <c r="A8458" s="22">
        <v>805</v>
      </c>
      <c r="B8458" s="1867" t="str">
        <f>$B$9</f>
        <v>ДГ Радост Каблешково</v>
      </c>
      <c r="C8458" s="1868"/>
      <c r="D8458" s="1869"/>
      <c r="E8458" s="115">
        <f>$E$9</f>
        <v>45658</v>
      </c>
      <c r="F8458" s="226">
        <f>$F$9</f>
        <v>45747</v>
      </c>
      <c r="G8458" s="237"/>
      <c r="H8458" s="237"/>
      <c r="I8458" s="237"/>
      <c r="J8458" s="237"/>
      <c r="K8458" s="237"/>
      <c r="L8458" s="237"/>
      <c r="M8458" s="7" t="str">
        <f>(IF($E8590&lt;&gt;0,$M$2,IF($L8590&lt;&gt;0,$M$2,"")))</f>
        <v/>
      </c>
    </row>
    <row r="8459" spans="1:14" hidden="1">
      <c r="A8459" s="23">
        <v>810</v>
      </c>
      <c r="B8459" s="227" t="str">
        <f>$B$10</f>
        <v>(наименование на разпоредителя с бюджет)</v>
      </c>
      <c r="C8459" s="228"/>
      <c r="D8459" s="229"/>
      <c r="E8459" s="237"/>
      <c r="F8459" s="237"/>
      <c r="G8459" s="237"/>
      <c r="H8459" s="237"/>
      <c r="I8459" s="237"/>
      <c r="J8459" s="237"/>
      <c r="K8459" s="237"/>
      <c r="L8459" s="237"/>
      <c r="M8459" s="7" t="str">
        <f>(IF($E8590&lt;&gt;0,$M$2,IF($L8590&lt;&gt;0,$M$2,"")))</f>
        <v/>
      </c>
    </row>
    <row r="8460" spans="1:14" hidden="1">
      <c r="A8460" s="23">
        <v>815</v>
      </c>
      <c r="B8460" s="227"/>
      <c r="C8460" s="228"/>
      <c r="D8460" s="229"/>
      <c r="E8460" s="237"/>
      <c r="F8460" s="237"/>
      <c r="G8460" s="237"/>
      <c r="H8460" s="237"/>
      <c r="I8460" s="237"/>
      <c r="J8460" s="237"/>
      <c r="K8460" s="237"/>
      <c r="L8460" s="237"/>
      <c r="M8460" s="7" t="str">
        <f>(IF($E8590&lt;&gt;0,$M$2,IF($L8590&lt;&gt;0,$M$2,"")))</f>
        <v/>
      </c>
    </row>
    <row r="8461" spans="1:14" ht="19.5" hidden="1">
      <c r="A8461" s="28">
        <v>525</v>
      </c>
      <c r="B8461" s="1870" t="str">
        <f>$B$12</f>
        <v>Поморие</v>
      </c>
      <c r="C8461" s="1871"/>
      <c r="D8461" s="1872"/>
      <c r="E8461" s="410" t="s">
        <v>874</v>
      </c>
      <c r="F8461" s="1348" t="str">
        <f>$F$12</f>
        <v>5207</v>
      </c>
      <c r="G8461" s="237"/>
      <c r="H8461" s="237"/>
      <c r="I8461" s="237"/>
      <c r="J8461" s="237"/>
      <c r="K8461" s="237"/>
      <c r="L8461" s="237"/>
      <c r="M8461" s="7" t="str">
        <f>(IF($E8590&lt;&gt;0,$M$2,IF($L8590&lt;&gt;0,$M$2,"")))</f>
        <v/>
      </c>
    </row>
    <row r="8462" spans="1:14" hidden="1">
      <c r="A8462" s="22">
        <v>820</v>
      </c>
      <c r="B8462" s="233" t="str">
        <f>$B$13</f>
        <v>(наименование на първостепенния разпоредител с бюджет)</v>
      </c>
      <c r="C8462" s="228"/>
      <c r="D8462" s="229"/>
      <c r="E8462" s="1349"/>
      <c r="F8462" s="242"/>
      <c r="G8462" s="237"/>
      <c r="H8462" s="237"/>
      <c r="I8462" s="237"/>
      <c r="J8462" s="237"/>
      <c r="K8462" s="237"/>
      <c r="L8462" s="237"/>
      <c r="M8462" s="7" t="str">
        <f>(IF($E8590&lt;&gt;0,$M$2,IF($L8590&lt;&gt;0,$M$2,"")))</f>
        <v/>
      </c>
    </row>
    <row r="8463" spans="1:14" ht="19.5" hidden="1">
      <c r="A8463" s="23">
        <v>821</v>
      </c>
      <c r="B8463" s="236"/>
      <c r="C8463" s="237"/>
      <c r="D8463" s="124" t="s">
        <v>875</v>
      </c>
      <c r="E8463" s="238">
        <f>$E$15</f>
        <v>0</v>
      </c>
      <c r="F8463" s="414" t="str">
        <f>$F$15</f>
        <v>БЮДЖЕТ</v>
      </c>
      <c r="G8463" s="218"/>
      <c r="H8463" s="218"/>
      <c r="I8463" s="218"/>
      <c r="J8463" s="218"/>
      <c r="K8463" s="218"/>
      <c r="L8463" s="218"/>
      <c r="M8463" s="7" t="str">
        <f>(IF($E8590&lt;&gt;0,$M$2,IF($L8590&lt;&gt;0,$M$2,"")))</f>
        <v/>
      </c>
    </row>
    <row r="8464" spans="1:14" hidden="1">
      <c r="A8464" s="23">
        <v>822</v>
      </c>
      <c r="B8464" s="228"/>
      <c r="C8464" s="391"/>
      <c r="D8464" s="400"/>
      <c r="E8464" s="237"/>
      <c r="F8464" s="409"/>
      <c r="G8464" s="409"/>
      <c r="H8464" s="409"/>
      <c r="I8464" s="409"/>
      <c r="J8464" s="409"/>
      <c r="K8464" s="409"/>
      <c r="L8464" s="1365" t="s">
        <v>458</v>
      </c>
      <c r="M8464" s="7" t="str">
        <f>(IF($E8590&lt;&gt;0,$M$2,IF($L8590&lt;&gt;0,$M$2,"")))</f>
        <v/>
      </c>
    </row>
    <row r="8465" spans="1:14" ht="24.95" hidden="1" customHeight="1">
      <c r="A8465" s="23">
        <v>823</v>
      </c>
      <c r="B8465" s="247"/>
      <c r="C8465" s="248"/>
      <c r="D8465" s="249" t="s">
        <v>698</v>
      </c>
      <c r="E8465" s="1853" t="str">
        <f>CONCATENATE("Уточнен план ",$C$3)</f>
        <v>Уточнен план 2025</v>
      </c>
      <c r="F8465" s="1854"/>
      <c r="G8465" s="1854"/>
      <c r="H8465" s="1855"/>
      <c r="I8465" s="1856" t="str">
        <f>CONCATENATE("Отчет ",$C$3)</f>
        <v>Отчет 2025</v>
      </c>
      <c r="J8465" s="1857"/>
      <c r="K8465" s="1857"/>
      <c r="L8465" s="1858"/>
      <c r="M8465" s="7" t="str">
        <f>(IF($E8590&lt;&gt;0,$M$2,IF($L8590&lt;&gt;0,$M$2,"")))</f>
        <v/>
      </c>
    </row>
    <row r="8466" spans="1:14" ht="54.95" hidden="1" customHeight="1" thickBot="1">
      <c r="A8466" s="23">
        <v>825</v>
      </c>
      <c r="B8466" s="250" t="s">
        <v>62</v>
      </c>
      <c r="C8466" s="251" t="s">
        <v>459</v>
      </c>
      <c r="D8466" s="252" t="s">
        <v>699</v>
      </c>
      <c r="E8466" s="1391" t="str">
        <f>$E$20</f>
        <v>Уточнен план                Общо</v>
      </c>
      <c r="F8466" s="1395" t="str">
        <f>$F$20</f>
        <v>държавни дейности</v>
      </c>
      <c r="G8466" s="1396" t="str">
        <f>$G$20</f>
        <v>местни дейности</v>
      </c>
      <c r="H8466" s="1397" t="str">
        <f>$H$20</f>
        <v>дофинансиране</v>
      </c>
      <c r="I8466" s="253" t="str">
        <f>$I$20</f>
        <v>държавни дейности -ОТЧЕТ</v>
      </c>
      <c r="J8466" s="254" t="str">
        <f>$J$20</f>
        <v>местни дейности - ОТЧЕТ</v>
      </c>
      <c r="K8466" s="255" t="str">
        <f>$K$20</f>
        <v>дофинансиране - ОТЧЕТ</v>
      </c>
      <c r="L8466" s="1570" t="str">
        <f>$L$20</f>
        <v>ОТЧЕТ                                    ОБЩО</v>
      </c>
      <c r="M8466" s="7" t="str">
        <f>(IF($E8590&lt;&gt;0,$M$2,IF($L8590&lt;&gt;0,$M$2,"")))</f>
        <v/>
      </c>
    </row>
    <row r="8467" spans="1:14" ht="18.75" hidden="1">
      <c r="A8467" s="23"/>
      <c r="B8467" s="258"/>
      <c r="C8467" s="259"/>
      <c r="D8467" s="260" t="s">
        <v>728</v>
      </c>
      <c r="E8467" s="1442" t="str">
        <f>$E$21</f>
        <v>(1)</v>
      </c>
      <c r="F8467" s="143" t="str">
        <f>$F$21</f>
        <v>(2)</v>
      </c>
      <c r="G8467" s="144" t="str">
        <f>$G$21</f>
        <v>(3)</v>
      </c>
      <c r="H8467" s="145" t="str">
        <f>$H$21</f>
        <v>(4)</v>
      </c>
      <c r="I8467" s="261" t="str">
        <f>$I$21</f>
        <v>(5)</v>
      </c>
      <c r="J8467" s="262" t="str">
        <f>$J$21</f>
        <v>(6)</v>
      </c>
      <c r="K8467" s="263" t="str">
        <f>$K$21</f>
        <v>(7)</v>
      </c>
      <c r="L8467" s="264" t="str">
        <f>$L$21</f>
        <v>(8)</v>
      </c>
      <c r="M8467" s="7" t="str">
        <f>(IF($E8590&lt;&gt;0,$M$2,IF($L8590&lt;&gt;0,$M$2,"")))</f>
        <v/>
      </c>
    </row>
    <row r="8468" spans="1:14" hidden="1">
      <c r="A8468" s="23"/>
      <c r="B8468" s="1439"/>
      <c r="C8468" s="1540" t="e">
        <f>VLOOKUP(D8468,OP_LIST2,2,FALSE)</f>
        <v>#N/A</v>
      </c>
      <c r="D8468" s="1445"/>
      <c r="E8468" s="389"/>
      <c r="F8468" s="1429"/>
      <c r="G8468" s="1430"/>
      <c r="H8468" s="1431"/>
      <c r="I8468" s="1429"/>
      <c r="J8468" s="1430"/>
      <c r="K8468" s="1431"/>
      <c r="L8468" s="1428"/>
      <c r="M8468" s="7" t="str">
        <f>(IF($E8590&lt;&gt;0,$M$2,IF($L8590&lt;&gt;0,$M$2,"")))</f>
        <v/>
      </c>
    </row>
    <row r="8469" spans="1:14" hidden="1">
      <c r="A8469" s="23"/>
      <c r="B8469" s="1608" t="s">
        <v>2003</v>
      </c>
      <c r="C8469" s="1446">
        <f>VLOOKUP(D8470,EBK_DEIN2,2,FALSE)</f>
        <v>8849</v>
      </c>
      <c r="D8469" s="1445" t="s">
        <v>777</v>
      </c>
      <c r="E8469" s="389"/>
      <c r="F8469" s="1432"/>
      <c r="G8469" s="1433"/>
      <c r="H8469" s="1434"/>
      <c r="I8469" s="1432"/>
      <c r="J8469" s="1433"/>
      <c r="K8469" s="1434"/>
      <c r="L8469" s="1428"/>
      <c r="M8469" s="7" t="str">
        <f>(IF($E8590&lt;&gt;0,$M$2,IF($L8590&lt;&gt;0,$M$2,"")))</f>
        <v/>
      </c>
    </row>
    <row r="8470" spans="1:14" hidden="1">
      <c r="A8470" s="23"/>
      <c r="B8470" s="1438"/>
      <c r="C8470" s="1531">
        <f>+C8469</f>
        <v>8849</v>
      </c>
      <c r="D8470" s="1440" t="s">
        <v>596</v>
      </c>
      <c r="E8470" s="389"/>
      <c r="F8470" s="1432"/>
      <c r="G8470" s="1433"/>
      <c r="H8470" s="1434"/>
      <c r="I8470" s="1432"/>
      <c r="J8470" s="1433"/>
      <c r="K8470" s="1434"/>
      <c r="L8470" s="1428"/>
      <c r="M8470" s="7" t="str">
        <f>(IF($E8590&lt;&gt;0,$M$2,IF($L8590&lt;&gt;0,$M$2,"")))</f>
        <v/>
      </c>
    </row>
    <row r="8471" spans="1:14" hidden="1">
      <c r="A8471" s="23"/>
      <c r="B8471" s="1443"/>
      <c r="C8471" s="1441"/>
      <c r="D8471" s="1444" t="s">
        <v>700</v>
      </c>
      <c r="E8471" s="389"/>
      <c r="F8471" s="1435"/>
      <c r="G8471" s="1436"/>
      <c r="H8471" s="1437"/>
      <c r="I8471" s="1435"/>
      <c r="J8471" s="1436"/>
      <c r="K8471" s="1437"/>
      <c r="L8471" s="1428"/>
      <c r="M8471" s="7" t="str">
        <f>(IF($E8590&lt;&gt;0,$M$2,IF($L8590&lt;&gt;0,$M$2,"")))</f>
        <v/>
      </c>
    </row>
    <row r="8472" spans="1:14" hidden="1">
      <c r="A8472" s="23"/>
      <c r="B8472" s="272">
        <v>100</v>
      </c>
      <c r="C8472" s="1859" t="s">
        <v>729</v>
      </c>
      <c r="D8472" s="1860"/>
      <c r="E8472" s="273">
        <f t="shared" ref="E8472:L8472" si="1984">SUM(E8473:E8474)</f>
        <v>0</v>
      </c>
      <c r="F8472" s="274">
        <f t="shared" si="1984"/>
        <v>0</v>
      </c>
      <c r="G8472" s="275">
        <f t="shared" si="1984"/>
        <v>0</v>
      </c>
      <c r="H8472" s="276">
        <f>SUM(H8473:H8474)</f>
        <v>0</v>
      </c>
      <c r="I8472" s="274">
        <f t="shared" si="1984"/>
        <v>0</v>
      </c>
      <c r="J8472" s="275">
        <f t="shared" si="1984"/>
        <v>0</v>
      </c>
      <c r="K8472" s="276">
        <f t="shared" si="1984"/>
        <v>0</v>
      </c>
      <c r="L8472" s="273">
        <f t="shared" si="1984"/>
        <v>0</v>
      </c>
      <c r="M8472" s="12" t="str">
        <f>(IF($E8472&lt;&gt;0,$M$2,IF($L8472&lt;&gt;0,$M$2,"")))</f>
        <v/>
      </c>
      <c r="N8472" s="13"/>
    </row>
    <row r="8473" spans="1:14" hidden="1">
      <c r="A8473" s="23"/>
      <c r="B8473" s="278"/>
      <c r="C8473" s="279">
        <v>101</v>
      </c>
      <c r="D8473" s="280" t="s">
        <v>730</v>
      </c>
      <c r="E8473" s="281">
        <f>F8473+G8473+H8473</f>
        <v>0</v>
      </c>
      <c r="F8473" s="152">
        <v>0</v>
      </c>
      <c r="G8473" s="153">
        <v>0</v>
      </c>
      <c r="H8473" s="1406">
        <v>0</v>
      </c>
      <c r="I8473" s="152">
        <v>0</v>
      </c>
      <c r="J8473" s="153">
        <v>0</v>
      </c>
      <c r="K8473" s="1406">
        <v>0</v>
      </c>
      <c r="L8473" s="281">
        <f>I8473+J8473+K8473</f>
        <v>0</v>
      </c>
      <c r="M8473" s="12" t="str">
        <f t="shared" ref="M8473:M8536" si="1985">(IF($E8473&lt;&gt;0,$M$2,IF($L8473&lt;&gt;0,$M$2,"")))</f>
        <v/>
      </c>
      <c r="N8473" s="13"/>
    </row>
    <row r="8474" spans="1:14" hidden="1">
      <c r="A8474" s="10"/>
      <c r="B8474" s="278"/>
      <c r="C8474" s="285">
        <v>102</v>
      </c>
      <c r="D8474" s="286" t="s">
        <v>731</v>
      </c>
      <c r="E8474" s="287">
        <f>F8474+G8474+H8474</f>
        <v>0</v>
      </c>
      <c r="F8474" s="173">
        <v>0</v>
      </c>
      <c r="G8474" s="174">
        <v>0</v>
      </c>
      <c r="H8474" s="1409">
        <v>0</v>
      </c>
      <c r="I8474" s="173">
        <v>0</v>
      </c>
      <c r="J8474" s="174">
        <v>0</v>
      </c>
      <c r="K8474" s="1409">
        <v>0</v>
      </c>
      <c r="L8474" s="287">
        <f>I8474+J8474+K8474</f>
        <v>0</v>
      </c>
      <c r="M8474" s="12" t="str">
        <f t="shared" si="1985"/>
        <v/>
      </c>
      <c r="N8474" s="13"/>
    </row>
    <row r="8475" spans="1:14" hidden="1">
      <c r="A8475" s="10"/>
      <c r="B8475" s="272">
        <v>200</v>
      </c>
      <c r="C8475" s="1851" t="s">
        <v>732</v>
      </c>
      <c r="D8475" s="1852"/>
      <c r="E8475" s="273">
        <f t="shared" ref="E8475:L8475" si="1986">SUM(E8476:E8480)</f>
        <v>0</v>
      </c>
      <c r="F8475" s="274">
        <f t="shared" si="1986"/>
        <v>0</v>
      </c>
      <c r="G8475" s="275">
        <f t="shared" si="1986"/>
        <v>0</v>
      </c>
      <c r="H8475" s="276">
        <f>SUM(H8476:H8480)</f>
        <v>0</v>
      </c>
      <c r="I8475" s="274">
        <f t="shared" si="1986"/>
        <v>0</v>
      </c>
      <c r="J8475" s="275">
        <f t="shared" si="1986"/>
        <v>0</v>
      </c>
      <c r="K8475" s="276">
        <f t="shared" si="1986"/>
        <v>0</v>
      </c>
      <c r="L8475" s="273">
        <f t="shared" si="1986"/>
        <v>0</v>
      </c>
      <c r="M8475" s="12" t="str">
        <f t="shared" si="1985"/>
        <v/>
      </c>
      <c r="N8475" s="13"/>
    </row>
    <row r="8476" spans="1:14" hidden="1">
      <c r="A8476" s="10"/>
      <c r="B8476" s="291"/>
      <c r="C8476" s="279">
        <v>201</v>
      </c>
      <c r="D8476" s="280" t="s">
        <v>733</v>
      </c>
      <c r="E8476" s="281">
        <f>F8476+G8476+H8476</f>
        <v>0</v>
      </c>
      <c r="F8476" s="152">
        <v>0</v>
      </c>
      <c r="G8476" s="153">
        <v>0</v>
      </c>
      <c r="H8476" s="1406">
        <v>0</v>
      </c>
      <c r="I8476" s="152">
        <v>0</v>
      </c>
      <c r="J8476" s="153">
        <v>0</v>
      </c>
      <c r="K8476" s="1406">
        <v>0</v>
      </c>
      <c r="L8476" s="281">
        <f>I8476+J8476+K8476</f>
        <v>0</v>
      </c>
      <c r="M8476" s="12" t="str">
        <f t="shared" si="1985"/>
        <v/>
      </c>
      <c r="N8476" s="13"/>
    </row>
    <row r="8477" spans="1:14" hidden="1">
      <c r="A8477" s="10"/>
      <c r="B8477" s="292"/>
      <c r="C8477" s="293">
        <v>202</v>
      </c>
      <c r="D8477" s="294" t="s">
        <v>734</v>
      </c>
      <c r="E8477" s="295">
        <f>F8477+G8477+H8477</f>
        <v>0</v>
      </c>
      <c r="F8477" s="158">
        <v>0</v>
      </c>
      <c r="G8477" s="159">
        <v>0</v>
      </c>
      <c r="H8477" s="1408">
        <v>0</v>
      </c>
      <c r="I8477" s="158">
        <v>0</v>
      </c>
      <c r="J8477" s="159">
        <v>0</v>
      </c>
      <c r="K8477" s="1408">
        <v>0</v>
      </c>
      <c r="L8477" s="295">
        <f>I8477+J8477+K8477</f>
        <v>0</v>
      </c>
      <c r="M8477" s="12" t="str">
        <f t="shared" si="1985"/>
        <v/>
      </c>
      <c r="N8477" s="13"/>
    </row>
    <row r="8478" spans="1:14" ht="31.5" hidden="1">
      <c r="A8478" s="10"/>
      <c r="B8478" s="299"/>
      <c r="C8478" s="293">
        <v>205</v>
      </c>
      <c r="D8478" s="294" t="s">
        <v>585</v>
      </c>
      <c r="E8478" s="295">
        <f>F8478+G8478+H8478</f>
        <v>0</v>
      </c>
      <c r="F8478" s="158">
        <v>0</v>
      </c>
      <c r="G8478" s="159">
        <v>0</v>
      </c>
      <c r="H8478" s="1408">
        <v>0</v>
      </c>
      <c r="I8478" s="158">
        <v>0</v>
      </c>
      <c r="J8478" s="159">
        <v>0</v>
      </c>
      <c r="K8478" s="1408">
        <v>0</v>
      </c>
      <c r="L8478" s="295">
        <f>I8478+J8478+K8478</f>
        <v>0</v>
      </c>
      <c r="M8478" s="12" t="str">
        <f t="shared" si="1985"/>
        <v/>
      </c>
      <c r="N8478" s="13"/>
    </row>
    <row r="8479" spans="1:14" hidden="1">
      <c r="A8479" s="10"/>
      <c r="B8479" s="299"/>
      <c r="C8479" s="293">
        <v>208</v>
      </c>
      <c r="D8479" s="300" t="s">
        <v>586</v>
      </c>
      <c r="E8479" s="295">
        <f>F8479+G8479+H8479</f>
        <v>0</v>
      </c>
      <c r="F8479" s="158">
        <v>0</v>
      </c>
      <c r="G8479" s="159">
        <v>0</v>
      </c>
      <c r="H8479" s="1408">
        <v>0</v>
      </c>
      <c r="I8479" s="158">
        <v>0</v>
      </c>
      <c r="J8479" s="159">
        <v>0</v>
      </c>
      <c r="K8479" s="1408">
        <v>0</v>
      </c>
      <c r="L8479" s="295">
        <f>I8479+J8479+K8479</f>
        <v>0</v>
      </c>
      <c r="M8479" s="12" t="str">
        <f t="shared" si="1985"/>
        <v/>
      </c>
      <c r="N8479" s="13"/>
    </row>
    <row r="8480" spans="1:14" hidden="1">
      <c r="A8480" s="10"/>
      <c r="B8480" s="291"/>
      <c r="C8480" s="285">
        <v>209</v>
      </c>
      <c r="D8480" s="301" t="s">
        <v>587</v>
      </c>
      <c r="E8480" s="287">
        <f>F8480+G8480+H8480</f>
        <v>0</v>
      </c>
      <c r="F8480" s="173">
        <v>0</v>
      </c>
      <c r="G8480" s="174">
        <v>0</v>
      </c>
      <c r="H8480" s="1409">
        <v>0</v>
      </c>
      <c r="I8480" s="173">
        <v>0</v>
      </c>
      <c r="J8480" s="174">
        <v>0</v>
      </c>
      <c r="K8480" s="1409">
        <v>0</v>
      </c>
      <c r="L8480" s="287">
        <f>I8480+J8480+K8480</f>
        <v>0</v>
      </c>
      <c r="M8480" s="12" t="str">
        <f t="shared" si="1985"/>
        <v/>
      </c>
      <c r="N8480" s="13"/>
    </row>
    <row r="8481" spans="1:14" hidden="1">
      <c r="A8481" s="10"/>
      <c r="B8481" s="272">
        <v>500</v>
      </c>
      <c r="C8481" s="1861" t="s">
        <v>188</v>
      </c>
      <c r="D8481" s="1862"/>
      <c r="E8481" s="273">
        <f t="shared" ref="E8481:L8481" si="1987">SUM(E8482:E8488)</f>
        <v>0</v>
      </c>
      <c r="F8481" s="274">
        <f t="shared" si="1987"/>
        <v>0</v>
      </c>
      <c r="G8481" s="275">
        <f t="shared" si="1987"/>
        <v>0</v>
      </c>
      <c r="H8481" s="276">
        <f>SUM(H8482:H8488)</f>
        <v>0</v>
      </c>
      <c r="I8481" s="274">
        <f t="shared" si="1987"/>
        <v>0</v>
      </c>
      <c r="J8481" s="275">
        <f t="shared" si="1987"/>
        <v>0</v>
      </c>
      <c r="K8481" s="276">
        <f t="shared" si="1987"/>
        <v>0</v>
      </c>
      <c r="L8481" s="273">
        <f t="shared" si="1987"/>
        <v>0</v>
      </c>
      <c r="M8481" s="12" t="str">
        <f t="shared" si="1985"/>
        <v/>
      </c>
      <c r="N8481" s="13"/>
    </row>
    <row r="8482" spans="1:14" ht="18" hidden="1" customHeight="1">
      <c r="A8482" s="10"/>
      <c r="B8482" s="291"/>
      <c r="C8482" s="302">
        <v>551</v>
      </c>
      <c r="D8482" s="303" t="s">
        <v>189</v>
      </c>
      <c r="E8482" s="281">
        <f t="shared" ref="E8482:E8489" si="1988">F8482+G8482+H8482</f>
        <v>0</v>
      </c>
      <c r="F8482" s="152">
        <v>0</v>
      </c>
      <c r="G8482" s="153">
        <v>0</v>
      </c>
      <c r="H8482" s="1406">
        <v>0</v>
      </c>
      <c r="I8482" s="152">
        <v>0</v>
      </c>
      <c r="J8482" s="153">
        <v>0</v>
      </c>
      <c r="K8482" s="1406">
        <v>0</v>
      </c>
      <c r="L8482" s="281">
        <f t="shared" ref="L8482:L8489" si="1989">I8482+J8482+K8482</f>
        <v>0</v>
      </c>
      <c r="M8482" s="12" t="str">
        <f t="shared" si="1985"/>
        <v/>
      </c>
      <c r="N8482" s="13"/>
    </row>
    <row r="8483" spans="1:14" hidden="1">
      <c r="A8483" s="10"/>
      <c r="B8483" s="291"/>
      <c r="C8483" s="304">
        <v>552</v>
      </c>
      <c r="D8483" s="305" t="s">
        <v>893</v>
      </c>
      <c r="E8483" s="295">
        <f t="shared" si="1988"/>
        <v>0</v>
      </c>
      <c r="F8483" s="158">
        <v>0</v>
      </c>
      <c r="G8483" s="159">
        <v>0</v>
      </c>
      <c r="H8483" s="1408">
        <v>0</v>
      </c>
      <c r="I8483" s="158">
        <v>0</v>
      </c>
      <c r="J8483" s="159">
        <v>0</v>
      </c>
      <c r="K8483" s="1408">
        <v>0</v>
      </c>
      <c r="L8483" s="295">
        <f t="shared" si="1989"/>
        <v>0</v>
      </c>
      <c r="M8483" s="12" t="str">
        <f t="shared" si="1985"/>
        <v/>
      </c>
      <c r="N8483" s="13"/>
    </row>
    <row r="8484" spans="1:14" hidden="1">
      <c r="A8484" s="10"/>
      <c r="B8484" s="306"/>
      <c r="C8484" s="304">
        <v>558</v>
      </c>
      <c r="D8484" s="307" t="s">
        <v>855</v>
      </c>
      <c r="E8484" s="295">
        <f>F8484+G8484+H8484</f>
        <v>0</v>
      </c>
      <c r="F8484" s="484">
        <v>0</v>
      </c>
      <c r="G8484" s="485">
        <v>0</v>
      </c>
      <c r="H8484" s="160">
        <v>0</v>
      </c>
      <c r="I8484" s="484">
        <v>0</v>
      </c>
      <c r="J8484" s="485">
        <v>0</v>
      </c>
      <c r="K8484" s="160">
        <v>0</v>
      </c>
      <c r="L8484" s="295">
        <f>I8484+J8484+K8484</f>
        <v>0</v>
      </c>
      <c r="M8484" s="12" t="str">
        <f t="shared" si="1985"/>
        <v/>
      </c>
      <c r="N8484" s="13"/>
    </row>
    <row r="8485" spans="1:14" hidden="1">
      <c r="A8485" s="10"/>
      <c r="B8485" s="306"/>
      <c r="C8485" s="304">
        <v>560</v>
      </c>
      <c r="D8485" s="307" t="s">
        <v>190</v>
      </c>
      <c r="E8485" s="295">
        <f t="shared" si="1988"/>
        <v>0</v>
      </c>
      <c r="F8485" s="158">
        <v>0</v>
      </c>
      <c r="G8485" s="159">
        <v>0</v>
      </c>
      <c r="H8485" s="1408">
        <v>0</v>
      </c>
      <c r="I8485" s="158">
        <v>0</v>
      </c>
      <c r="J8485" s="159">
        <v>0</v>
      </c>
      <c r="K8485" s="1408">
        <v>0</v>
      </c>
      <c r="L8485" s="295">
        <f t="shared" si="1989"/>
        <v>0</v>
      </c>
      <c r="M8485" s="12" t="str">
        <f t="shared" si="1985"/>
        <v/>
      </c>
      <c r="N8485" s="13"/>
    </row>
    <row r="8486" spans="1:14" hidden="1">
      <c r="A8486" s="10"/>
      <c r="B8486" s="306"/>
      <c r="C8486" s="304">
        <v>580</v>
      </c>
      <c r="D8486" s="305" t="s">
        <v>191</v>
      </c>
      <c r="E8486" s="295">
        <f t="shared" si="1988"/>
        <v>0</v>
      </c>
      <c r="F8486" s="158">
        <v>0</v>
      </c>
      <c r="G8486" s="159">
        <v>0</v>
      </c>
      <c r="H8486" s="1408">
        <v>0</v>
      </c>
      <c r="I8486" s="158">
        <v>0</v>
      </c>
      <c r="J8486" s="159">
        <v>0</v>
      </c>
      <c r="K8486" s="1408">
        <v>0</v>
      </c>
      <c r="L8486" s="295">
        <f t="shared" si="1989"/>
        <v>0</v>
      </c>
      <c r="M8486" s="12" t="str">
        <f t="shared" si="1985"/>
        <v/>
      </c>
      <c r="N8486" s="13"/>
    </row>
    <row r="8487" spans="1:14" hidden="1">
      <c r="A8487" s="10"/>
      <c r="B8487" s="291"/>
      <c r="C8487" s="304">
        <v>588</v>
      </c>
      <c r="D8487" s="305" t="s">
        <v>857</v>
      </c>
      <c r="E8487" s="295">
        <f>F8487+G8487+H8487</f>
        <v>0</v>
      </c>
      <c r="F8487" s="484">
        <v>0</v>
      </c>
      <c r="G8487" s="485">
        <v>0</v>
      </c>
      <c r="H8487" s="160">
        <v>0</v>
      </c>
      <c r="I8487" s="484">
        <v>0</v>
      </c>
      <c r="J8487" s="485">
        <v>0</v>
      </c>
      <c r="K8487" s="160">
        <v>0</v>
      </c>
      <c r="L8487" s="295">
        <f>I8487+J8487+K8487</f>
        <v>0</v>
      </c>
      <c r="M8487" s="12" t="str">
        <f t="shared" si="1985"/>
        <v/>
      </c>
      <c r="N8487" s="13"/>
    </row>
    <row r="8488" spans="1:14" ht="31.5" hidden="1">
      <c r="A8488" s="10"/>
      <c r="B8488" s="291"/>
      <c r="C8488" s="308">
        <v>590</v>
      </c>
      <c r="D8488" s="309" t="s">
        <v>192</v>
      </c>
      <c r="E8488" s="287">
        <f t="shared" si="1988"/>
        <v>0</v>
      </c>
      <c r="F8488" s="173"/>
      <c r="G8488" s="174"/>
      <c r="H8488" s="1409"/>
      <c r="I8488" s="173"/>
      <c r="J8488" s="174"/>
      <c r="K8488" s="1409"/>
      <c r="L8488" s="287">
        <f t="shared" si="1989"/>
        <v>0</v>
      </c>
      <c r="M8488" s="12" t="str">
        <f t="shared" si="1985"/>
        <v/>
      </c>
      <c r="N8488" s="13"/>
    </row>
    <row r="8489" spans="1:14" hidden="1">
      <c r="A8489" s="22">
        <v>5</v>
      </c>
      <c r="B8489" s="272">
        <v>800</v>
      </c>
      <c r="C8489" s="1863" t="s">
        <v>193</v>
      </c>
      <c r="D8489" s="1864"/>
      <c r="E8489" s="310">
        <f t="shared" si="1988"/>
        <v>0</v>
      </c>
      <c r="F8489" s="1410"/>
      <c r="G8489" s="1411"/>
      <c r="H8489" s="1412"/>
      <c r="I8489" s="1410"/>
      <c r="J8489" s="1411"/>
      <c r="K8489" s="1412"/>
      <c r="L8489" s="310">
        <f t="shared" si="1989"/>
        <v>0</v>
      </c>
      <c r="M8489" s="12" t="str">
        <f t="shared" si="1985"/>
        <v/>
      </c>
      <c r="N8489" s="13"/>
    </row>
    <row r="8490" spans="1:14" hidden="1">
      <c r="A8490" s="23">
        <v>10</v>
      </c>
      <c r="B8490" s="272">
        <v>1000</v>
      </c>
      <c r="C8490" s="1851" t="s">
        <v>194</v>
      </c>
      <c r="D8490" s="1852"/>
      <c r="E8490" s="310">
        <f t="shared" ref="E8490:L8490" si="1990">SUM(E8491:E8507)</f>
        <v>0</v>
      </c>
      <c r="F8490" s="274">
        <f t="shared" si="1990"/>
        <v>0</v>
      </c>
      <c r="G8490" s="275">
        <f t="shared" si="1990"/>
        <v>0</v>
      </c>
      <c r="H8490" s="276">
        <f>SUM(H8491:H8507)</f>
        <v>0</v>
      </c>
      <c r="I8490" s="274">
        <f t="shared" si="1990"/>
        <v>0</v>
      </c>
      <c r="J8490" s="275">
        <f t="shared" si="1990"/>
        <v>0</v>
      </c>
      <c r="K8490" s="276">
        <f t="shared" si="1990"/>
        <v>0</v>
      </c>
      <c r="L8490" s="310">
        <f t="shared" si="1990"/>
        <v>0</v>
      </c>
      <c r="M8490" s="12" t="str">
        <f t="shared" si="1985"/>
        <v/>
      </c>
      <c r="N8490" s="13"/>
    </row>
    <row r="8491" spans="1:14" hidden="1">
      <c r="A8491" s="23">
        <v>15</v>
      </c>
      <c r="B8491" s="292"/>
      <c r="C8491" s="279">
        <v>1011</v>
      </c>
      <c r="D8491" s="311" t="s">
        <v>195</v>
      </c>
      <c r="E8491" s="281">
        <f t="shared" ref="E8491:E8507" si="1991">F8491+G8491+H8491</f>
        <v>0</v>
      </c>
      <c r="F8491" s="152">
        <v>0</v>
      </c>
      <c r="G8491" s="153">
        <v>0</v>
      </c>
      <c r="H8491" s="1406">
        <v>0</v>
      </c>
      <c r="I8491" s="152">
        <v>0</v>
      </c>
      <c r="J8491" s="153">
        <v>0</v>
      </c>
      <c r="K8491" s="1406">
        <v>0</v>
      </c>
      <c r="L8491" s="281">
        <f t="shared" ref="L8491:L8507" si="1992">I8491+J8491+K8491</f>
        <v>0</v>
      </c>
      <c r="M8491" s="12" t="str">
        <f t="shared" si="1985"/>
        <v/>
      </c>
      <c r="N8491" s="13"/>
    </row>
    <row r="8492" spans="1:14" hidden="1">
      <c r="A8492" s="22">
        <v>35</v>
      </c>
      <c r="B8492" s="292"/>
      <c r="C8492" s="293">
        <v>1012</v>
      </c>
      <c r="D8492" s="294" t="s">
        <v>196</v>
      </c>
      <c r="E8492" s="295">
        <f t="shared" si="1991"/>
        <v>0</v>
      </c>
      <c r="F8492" s="158">
        <v>0</v>
      </c>
      <c r="G8492" s="159">
        <v>0</v>
      </c>
      <c r="H8492" s="1408">
        <v>0</v>
      </c>
      <c r="I8492" s="158">
        <v>0</v>
      </c>
      <c r="J8492" s="159">
        <v>0</v>
      </c>
      <c r="K8492" s="1408">
        <v>0</v>
      </c>
      <c r="L8492" s="295">
        <f t="shared" si="1992"/>
        <v>0</v>
      </c>
      <c r="M8492" s="12" t="str">
        <f t="shared" si="1985"/>
        <v/>
      </c>
      <c r="N8492" s="13"/>
    </row>
    <row r="8493" spans="1:14" hidden="1">
      <c r="A8493" s="23">
        <v>40</v>
      </c>
      <c r="B8493" s="292"/>
      <c r="C8493" s="293">
        <v>1013</v>
      </c>
      <c r="D8493" s="294" t="s">
        <v>197</v>
      </c>
      <c r="E8493" s="295">
        <f t="shared" si="1991"/>
        <v>0</v>
      </c>
      <c r="F8493" s="158">
        <v>0</v>
      </c>
      <c r="G8493" s="159">
        <v>0</v>
      </c>
      <c r="H8493" s="1408">
        <v>0</v>
      </c>
      <c r="I8493" s="158">
        <v>0</v>
      </c>
      <c r="J8493" s="159">
        <v>0</v>
      </c>
      <c r="K8493" s="1408">
        <v>0</v>
      </c>
      <c r="L8493" s="295">
        <f t="shared" si="1992"/>
        <v>0</v>
      </c>
      <c r="M8493" s="12" t="str">
        <f t="shared" si="1985"/>
        <v/>
      </c>
      <c r="N8493" s="13"/>
    </row>
    <row r="8494" spans="1:14" hidden="1">
      <c r="A8494" s="23">
        <v>45</v>
      </c>
      <c r="B8494" s="292"/>
      <c r="C8494" s="293">
        <v>1014</v>
      </c>
      <c r="D8494" s="294" t="s">
        <v>198</v>
      </c>
      <c r="E8494" s="295">
        <f t="shared" si="1991"/>
        <v>0</v>
      </c>
      <c r="F8494" s="158">
        <v>0</v>
      </c>
      <c r="G8494" s="159">
        <v>0</v>
      </c>
      <c r="H8494" s="1408">
        <v>0</v>
      </c>
      <c r="I8494" s="158">
        <v>0</v>
      </c>
      <c r="J8494" s="159">
        <v>0</v>
      </c>
      <c r="K8494" s="1408">
        <v>0</v>
      </c>
      <c r="L8494" s="295">
        <f t="shared" si="1992"/>
        <v>0</v>
      </c>
      <c r="M8494" s="12" t="str">
        <f t="shared" si="1985"/>
        <v/>
      </c>
      <c r="N8494" s="13"/>
    </row>
    <row r="8495" spans="1:14" hidden="1">
      <c r="A8495" s="23">
        <v>50</v>
      </c>
      <c r="B8495" s="292"/>
      <c r="C8495" s="293">
        <v>1015</v>
      </c>
      <c r="D8495" s="294" t="s">
        <v>199</v>
      </c>
      <c r="E8495" s="295">
        <f t="shared" si="1991"/>
        <v>0</v>
      </c>
      <c r="F8495" s="158">
        <v>0</v>
      </c>
      <c r="G8495" s="159">
        <v>0</v>
      </c>
      <c r="H8495" s="1408">
        <v>0</v>
      </c>
      <c r="I8495" s="158">
        <v>0</v>
      </c>
      <c r="J8495" s="159">
        <v>0</v>
      </c>
      <c r="K8495" s="1408">
        <v>0</v>
      </c>
      <c r="L8495" s="295">
        <f t="shared" si="1992"/>
        <v>0</v>
      </c>
      <c r="M8495" s="12" t="str">
        <f t="shared" si="1985"/>
        <v/>
      </c>
      <c r="N8495" s="13"/>
    </row>
    <row r="8496" spans="1:14" hidden="1">
      <c r="A8496" s="23">
        <v>55</v>
      </c>
      <c r="B8496" s="292"/>
      <c r="C8496" s="312">
        <v>1016</v>
      </c>
      <c r="D8496" s="313" t="s">
        <v>200</v>
      </c>
      <c r="E8496" s="314">
        <f t="shared" si="1991"/>
        <v>0</v>
      </c>
      <c r="F8496" s="164">
        <v>0</v>
      </c>
      <c r="G8496" s="165">
        <v>0</v>
      </c>
      <c r="H8496" s="1407">
        <v>0</v>
      </c>
      <c r="I8496" s="164">
        <v>0</v>
      </c>
      <c r="J8496" s="165">
        <v>0</v>
      </c>
      <c r="K8496" s="1407">
        <v>0</v>
      </c>
      <c r="L8496" s="314">
        <f t="shared" si="1992"/>
        <v>0</v>
      </c>
      <c r="M8496" s="12" t="str">
        <f t="shared" si="1985"/>
        <v/>
      </c>
      <c r="N8496" s="13"/>
    </row>
    <row r="8497" spans="1:14" hidden="1">
      <c r="A8497" s="23">
        <v>60</v>
      </c>
      <c r="B8497" s="278"/>
      <c r="C8497" s="318">
        <v>1020</v>
      </c>
      <c r="D8497" s="319" t="s">
        <v>201</v>
      </c>
      <c r="E8497" s="320">
        <f t="shared" si="1991"/>
        <v>0</v>
      </c>
      <c r="F8497" s="450">
        <v>0</v>
      </c>
      <c r="G8497" s="451">
        <v>0</v>
      </c>
      <c r="H8497" s="1416">
        <v>0</v>
      </c>
      <c r="I8497" s="450">
        <v>0</v>
      </c>
      <c r="J8497" s="451">
        <v>0</v>
      </c>
      <c r="K8497" s="1416">
        <v>0</v>
      </c>
      <c r="L8497" s="320">
        <f t="shared" si="1992"/>
        <v>0</v>
      </c>
      <c r="M8497" s="12" t="str">
        <f t="shared" si="1985"/>
        <v/>
      </c>
      <c r="N8497" s="13"/>
    </row>
    <row r="8498" spans="1:14" hidden="1">
      <c r="A8498" s="22">
        <v>65</v>
      </c>
      <c r="B8498" s="292"/>
      <c r="C8498" s="324">
        <v>1030</v>
      </c>
      <c r="D8498" s="325" t="s">
        <v>202</v>
      </c>
      <c r="E8498" s="326">
        <f t="shared" si="1991"/>
        <v>0</v>
      </c>
      <c r="F8498" s="445">
        <v>0</v>
      </c>
      <c r="G8498" s="446">
        <v>0</v>
      </c>
      <c r="H8498" s="1413">
        <v>0</v>
      </c>
      <c r="I8498" s="445">
        <v>0</v>
      </c>
      <c r="J8498" s="446">
        <v>0</v>
      </c>
      <c r="K8498" s="1413">
        <v>0</v>
      </c>
      <c r="L8498" s="326">
        <f t="shared" si="1992"/>
        <v>0</v>
      </c>
      <c r="M8498" s="12" t="str">
        <f t="shared" si="1985"/>
        <v/>
      </c>
      <c r="N8498" s="13"/>
    </row>
    <row r="8499" spans="1:14" hidden="1">
      <c r="A8499" s="23">
        <v>70</v>
      </c>
      <c r="B8499" s="292"/>
      <c r="C8499" s="318">
        <v>1051</v>
      </c>
      <c r="D8499" s="331" t="s">
        <v>203</v>
      </c>
      <c r="E8499" s="320">
        <f t="shared" si="1991"/>
        <v>0</v>
      </c>
      <c r="F8499" s="450">
        <v>0</v>
      </c>
      <c r="G8499" s="451">
        <v>0</v>
      </c>
      <c r="H8499" s="1416">
        <v>0</v>
      </c>
      <c r="I8499" s="450">
        <v>0</v>
      </c>
      <c r="J8499" s="451">
        <v>0</v>
      </c>
      <c r="K8499" s="1416">
        <v>0</v>
      </c>
      <c r="L8499" s="320">
        <f t="shared" si="1992"/>
        <v>0</v>
      </c>
      <c r="M8499" s="12" t="str">
        <f t="shared" si="1985"/>
        <v/>
      </c>
      <c r="N8499" s="13"/>
    </row>
    <row r="8500" spans="1:14" hidden="1">
      <c r="A8500" s="23">
        <v>75</v>
      </c>
      <c r="B8500" s="292"/>
      <c r="C8500" s="293">
        <v>1052</v>
      </c>
      <c r="D8500" s="294" t="s">
        <v>204</v>
      </c>
      <c r="E8500" s="295">
        <f t="shared" si="1991"/>
        <v>0</v>
      </c>
      <c r="F8500" s="158">
        <v>0</v>
      </c>
      <c r="G8500" s="159"/>
      <c r="H8500" s="1408"/>
      <c r="I8500" s="158">
        <v>0</v>
      </c>
      <c r="J8500" s="159"/>
      <c r="K8500" s="1408"/>
      <c r="L8500" s="295">
        <f t="shared" si="1992"/>
        <v>0</v>
      </c>
      <c r="M8500" s="12" t="str">
        <f t="shared" si="1985"/>
        <v/>
      </c>
      <c r="N8500" s="13"/>
    </row>
    <row r="8501" spans="1:14" hidden="1">
      <c r="A8501" s="23">
        <v>80</v>
      </c>
      <c r="B8501" s="292"/>
      <c r="C8501" s="324">
        <v>1053</v>
      </c>
      <c r="D8501" s="325" t="s">
        <v>858</v>
      </c>
      <c r="E8501" s="326">
        <f t="shared" si="1991"/>
        <v>0</v>
      </c>
      <c r="F8501" s="445"/>
      <c r="G8501" s="446"/>
      <c r="H8501" s="1413"/>
      <c r="I8501" s="445"/>
      <c r="J8501" s="446"/>
      <c r="K8501" s="1413"/>
      <c r="L8501" s="326">
        <f t="shared" si="1992"/>
        <v>0</v>
      </c>
      <c r="M8501" s="12" t="str">
        <f t="shared" si="1985"/>
        <v/>
      </c>
      <c r="N8501" s="13"/>
    </row>
    <row r="8502" spans="1:14" hidden="1">
      <c r="A8502" s="23">
        <v>80</v>
      </c>
      <c r="B8502" s="292"/>
      <c r="C8502" s="318">
        <v>1062</v>
      </c>
      <c r="D8502" s="319" t="s">
        <v>205</v>
      </c>
      <c r="E8502" s="320">
        <f t="shared" si="1991"/>
        <v>0</v>
      </c>
      <c r="F8502" s="450">
        <v>0</v>
      </c>
      <c r="G8502" s="451">
        <v>0</v>
      </c>
      <c r="H8502" s="1416">
        <v>0</v>
      </c>
      <c r="I8502" s="450">
        <v>0</v>
      </c>
      <c r="J8502" s="451">
        <v>0</v>
      </c>
      <c r="K8502" s="1416">
        <v>0</v>
      </c>
      <c r="L8502" s="320">
        <f t="shared" si="1992"/>
        <v>0</v>
      </c>
      <c r="M8502" s="12" t="str">
        <f t="shared" si="1985"/>
        <v/>
      </c>
      <c r="N8502" s="13"/>
    </row>
    <row r="8503" spans="1:14" hidden="1">
      <c r="A8503" s="23">
        <v>85</v>
      </c>
      <c r="B8503" s="292"/>
      <c r="C8503" s="324">
        <v>1063</v>
      </c>
      <c r="D8503" s="332" t="s">
        <v>786</v>
      </c>
      <c r="E8503" s="326">
        <f t="shared" si="1991"/>
        <v>0</v>
      </c>
      <c r="F8503" s="445">
        <v>0</v>
      </c>
      <c r="G8503" s="446">
        <v>0</v>
      </c>
      <c r="H8503" s="1413">
        <v>0</v>
      </c>
      <c r="I8503" s="445">
        <v>0</v>
      </c>
      <c r="J8503" s="446">
        <v>0</v>
      </c>
      <c r="K8503" s="1413">
        <v>0</v>
      </c>
      <c r="L8503" s="326">
        <f t="shared" si="1992"/>
        <v>0</v>
      </c>
      <c r="M8503" s="12" t="str">
        <f t="shared" si="1985"/>
        <v/>
      </c>
      <c r="N8503" s="13"/>
    </row>
    <row r="8504" spans="1:14" hidden="1">
      <c r="A8504" s="23">
        <v>90</v>
      </c>
      <c r="B8504" s="292"/>
      <c r="C8504" s="333">
        <v>1069</v>
      </c>
      <c r="D8504" s="334" t="s">
        <v>206</v>
      </c>
      <c r="E8504" s="335">
        <f t="shared" si="1991"/>
        <v>0</v>
      </c>
      <c r="F8504" s="589">
        <v>0</v>
      </c>
      <c r="G8504" s="590">
        <v>0</v>
      </c>
      <c r="H8504" s="1415">
        <v>0</v>
      </c>
      <c r="I8504" s="589">
        <v>0</v>
      </c>
      <c r="J8504" s="590">
        <v>0</v>
      </c>
      <c r="K8504" s="1415">
        <v>0</v>
      </c>
      <c r="L8504" s="335">
        <f t="shared" si="1992"/>
        <v>0</v>
      </c>
      <c r="M8504" s="12" t="str">
        <f t="shared" si="1985"/>
        <v/>
      </c>
      <c r="N8504" s="13"/>
    </row>
    <row r="8505" spans="1:14" hidden="1">
      <c r="A8505" s="23">
        <v>90</v>
      </c>
      <c r="B8505" s="278"/>
      <c r="C8505" s="318">
        <v>1091</v>
      </c>
      <c r="D8505" s="331" t="s">
        <v>894</v>
      </c>
      <c r="E8505" s="320">
        <f t="shared" si="1991"/>
        <v>0</v>
      </c>
      <c r="F8505" s="450">
        <v>0</v>
      </c>
      <c r="G8505" s="451">
        <v>0</v>
      </c>
      <c r="H8505" s="1416">
        <v>0</v>
      </c>
      <c r="I8505" s="450">
        <v>0</v>
      </c>
      <c r="J8505" s="451">
        <v>0</v>
      </c>
      <c r="K8505" s="1416">
        <v>0</v>
      </c>
      <c r="L8505" s="320">
        <f t="shared" si="1992"/>
        <v>0</v>
      </c>
      <c r="M8505" s="12" t="str">
        <f t="shared" si="1985"/>
        <v/>
      </c>
      <c r="N8505" s="13"/>
    </row>
    <row r="8506" spans="1:14" hidden="1">
      <c r="A8506" s="22">
        <v>115</v>
      </c>
      <c r="B8506" s="292"/>
      <c r="C8506" s="293">
        <v>1092</v>
      </c>
      <c r="D8506" s="294" t="s">
        <v>298</v>
      </c>
      <c r="E8506" s="295">
        <f t="shared" si="1991"/>
        <v>0</v>
      </c>
      <c r="F8506" s="158">
        <v>0</v>
      </c>
      <c r="G8506" s="159">
        <v>0</v>
      </c>
      <c r="H8506" s="1408">
        <v>0</v>
      </c>
      <c r="I8506" s="158">
        <v>0</v>
      </c>
      <c r="J8506" s="159">
        <v>0</v>
      </c>
      <c r="K8506" s="1408">
        <v>0</v>
      </c>
      <c r="L8506" s="295">
        <f t="shared" si="1992"/>
        <v>0</v>
      </c>
      <c r="M8506" s="12" t="str">
        <f t="shared" si="1985"/>
        <v/>
      </c>
      <c r="N8506" s="13"/>
    </row>
    <row r="8507" spans="1:14" hidden="1">
      <c r="A8507" s="22">
        <v>125</v>
      </c>
      <c r="B8507" s="292"/>
      <c r="C8507" s="285">
        <v>1098</v>
      </c>
      <c r="D8507" s="339" t="s">
        <v>207</v>
      </c>
      <c r="E8507" s="287">
        <f t="shared" si="1991"/>
        <v>0</v>
      </c>
      <c r="F8507" s="173">
        <v>0</v>
      </c>
      <c r="G8507" s="174">
        <v>0</v>
      </c>
      <c r="H8507" s="1409">
        <v>0</v>
      </c>
      <c r="I8507" s="173">
        <v>0</v>
      </c>
      <c r="J8507" s="174">
        <v>0</v>
      </c>
      <c r="K8507" s="1409">
        <v>0</v>
      </c>
      <c r="L8507" s="287">
        <f t="shared" si="1992"/>
        <v>0</v>
      </c>
      <c r="M8507" s="12" t="str">
        <f t="shared" si="1985"/>
        <v/>
      </c>
      <c r="N8507" s="13"/>
    </row>
    <row r="8508" spans="1:14" hidden="1">
      <c r="A8508" s="23">
        <v>130</v>
      </c>
      <c r="B8508" s="272">
        <v>1900</v>
      </c>
      <c r="C8508" s="1845" t="s">
        <v>265</v>
      </c>
      <c r="D8508" s="1846"/>
      <c r="E8508" s="310">
        <f t="shared" ref="E8508:L8508" si="1993">SUM(E8509:E8511)</f>
        <v>0</v>
      </c>
      <c r="F8508" s="274">
        <f t="shared" si="1993"/>
        <v>0</v>
      </c>
      <c r="G8508" s="275">
        <f t="shared" si="1993"/>
        <v>0</v>
      </c>
      <c r="H8508" s="276">
        <f>SUM(H8509:H8511)</f>
        <v>0</v>
      </c>
      <c r="I8508" s="274">
        <f t="shared" si="1993"/>
        <v>0</v>
      </c>
      <c r="J8508" s="275">
        <f t="shared" si="1993"/>
        <v>0</v>
      </c>
      <c r="K8508" s="276">
        <f t="shared" si="1993"/>
        <v>0</v>
      </c>
      <c r="L8508" s="310">
        <f t="shared" si="1993"/>
        <v>0</v>
      </c>
      <c r="M8508" s="12" t="str">
        <f t="shared" si="1985"/>
        <v/>
      </c>
      <c r="N8508" s="13"/>
    </row>
    <row r="8509" spans="1:14" hidden="1">
      <c r="A8509" s="23">
        <v>135</v>
      </c>
      <c r="B8509" s="292"/>
      <c r="C8509" s="279">
        <v>1901</v>
      </c>
      <c r="D8509" s="340" t="s">
        <v>895</v>
      </c>
      <c r="E8509" s="281">
        <f>F8509+G8509+H8509</f>
        <v>0</v>
      </c>
      <c r="F8509" s="152">
        <v>0</v>
      </c>
      <c r="G8509" s="153">
        <v>0</v>
      </c>
      <c r="H8509" s="1406">
        <v>0</v>
      </c>
      <c r="I8509" s="152">
        <v>0</v>
      </c>
      <c r="J8509" s="153">
        <v>0</v>
      </c>
      <c r="K8509" s="1406">
        <v>0</v>
      </c>
      <c r="L8509" s="281">
        <f>I8509+J8509+K8509</f>
        <v>0</v>
      </c>
      <c r="M8509" s="12" t="str">
        <f t="shared" si="1985"/>
        <v/>
      </c>
      <c r="N8509" s="13"/>
    </row>
    <row r="8510" spans="1:14" hidden="1">
      <c r="A8510" s="23">
        <v>140</v>
      </c>
      <c r="B8510" s="341"/>
      <c r="C8510" s="293">
        <v>1981</v>
      </c>
      <c r="D8510" s="342" t="s">
        <v>896</v>
      </c>
      <c r="E8510" s="295">
        <f>F8510+G8510+H8510</f>
        <v>0</v>
      </c>
      <c r="F8510" s="158">
        <v>0</v>
      </c>
      <c r="G8510" s="159">
        <v>0</v>
      </c>
      <c r="H8510" s="1408">
        <v>0</v>
      </c>
      <c r="I8510" s="158">
        <v>0</v>
      </c>
      <c r="J8510" s="159">
        <v>0</v>
      </c>
      <c r="K8510" s="1408">
        <v>0</v>
      </c>
      <c r="L8510" s="295">
        <f>I8510+J8510+K8510</f>
        <v>0</v>
      </c>
      <c r="M8510" s="12" t="str">
        <f t="shared" si="1985"/>
        <v/>
      </c>
      <c r="N8510" s="13"/>
    </row>
    <row r="8511" spans="1:14" hidden="1">
      <c r="A8511" s="23">
        <v>145</v>
      </c>
      <c r="B8511" s="292"/>
      <c r="C8511" s="285">
        <v>1991</v>
      </c>
      <c r="D8511" s="343" t="s">
        <v>897</v>
      </c>
      <c r="E8511" s="287">
        <f>F8511+G8511+H8511</f>
        <v>0</v>
      </c>
      <c r="F8511" s="173"/>
      <c r="G8511" s="174">
        <v>0</v>
      </c>
      <c r="H8511" s="1409">
        <v>0</v>
      </c>
      <c r="I8511" s="173"/>
      <c r="J8511" s="174">
        <v>0</v>
      </c>
      <c r="K8511" s="1409">
        <v>0</v>
      </c>
      <c r="L8511" s="287">
        <f>I8511+J8511+K8511</f>
        <v>0</v>
      </c>
      <c r="M8511" s="12" t="str">
        <f t="shared" si="1985"/>
        <v/>
      </c>
      <c r="N8511" s="13"/>
    </row>
    <row r="8512" spans="1:14" hidden="1">
      <c r="A8512" s="23">
        <v>150</v>
      </c>
      <c r="B8512" s="272">
        <v>2100</v>
      </c>
      <c r="C8512" s="1845" t="s">
        <v>707</v>
      </c>
      <c r="D8512" s="1846"/>
      <c r="E8512" s="310">
        <f t="shared" ref="E8512:L8512" si="1994">SUM(E8513:E8517)</f>
        <v>0</v>
      </c>
      <c r="F8512" s="274">
        <f t="shared" si="1994"/>
        <v>0</v>
      </c>
      <c r="G8512" s="275">
        <f t="shared" si="1994"/>
        <v>0</v>
      </c>
      <c r="H8512" s="276">
        <f>SUM(H8513:H8517)</f>
        <v>0</v>
      </c>
      <c r="I8512" s="274">
        <f t="shared" si="1994"/>
        <v>0</v>
      </c>
      <c r="J8512" s="275">
        <f t="shared" si="1994"/>
        <v>0</v>
      </c>
      <c r="K8512" s="276">
        <f t="shared" si="1994"/>
        <v>0</v>
      </c>
      <c r="L8512" s="310">
        <f t="shared" si="1994"/>
        <v>0</v>
      </c>
      <c r="M8512" s="12" t="str">
        <f t="shared" si="1985"/>
        <v/>
      </c>
      <c r="N8512" s="13"/>
    </row>
    <row r="8513" spans="1:14" hidden="1">
      <c r="A8513" s="23">
        <v>155</v>
      </c>
      <c r="B8513" s="292"/>
      <c r="C8513" s="279">
        <v>2110</v>
      </c>
      <c r="D8513" s="344" t="s">
        <v>208</v>
      </c>
      <c r="E8513" s="281">
        <f>F8513+G8513+H8513</f>
        <v>0</v>
      </c>
      <c r="F8513" s="152">
        <v>0</v>
      </c>
      <c r="G8513" s="153">
        <v>0</v>
      </c>
      <c r="H8513" s="1406">
        <v>0</v>
      </c>
      <c r="I8513" s="152">
        <v>0</v>
      </c>
      <c r="J8513" s="153">
        <v>0</v>
      </c>
      <c r="K8513" s="1406">
        <v>0</v>
      </c>
      <c r="L8513" s="281">
        <f>I8513+J8513+K8513</f>
        <v>0</v>
      </c>
      <c r="M8513" s="12" t="str">
        <f t="shared" si="1985"/>
        <v/>
      </c>
      <c r="N8513" s="13"/>
    </row>
    <row r="8514" spans="1:14" hidden="1">
      <c r="A8514" s="23">
        <v>160</v>
      </c>
      <c r="B8514" s="341"/>
      <c r="C8514" s="293">
        <v>2120</v>
      </c>
      <c r="D8514" s="300" t="s">
        <v>209</v>
      </c>
      <c r="E8514" s="295">
        <f>F8514+G8514+H8514</f>
        <v>0</v>
      </c>
      <c r="F8514" s="158">
        <v>0</v>
      </c>
      <c r="G8514" s="159">
        <v>0</v>
      </c>
      <c r="H8514" s="1408">
        <v>0</v>
      </c>
      <c r="I8514" s="158">
        <v>0</v>
      </c>
      <c r="J8514" s="159">
        <v>0</v>
      </c>
      <c r="K8514" s="1408">
        <v>0</v>
      </c>
      <c r="L8514" s="295">
        <f>I8514+J8514+K8514</f>
        <v>0</v>
      </c>
      <c r="M8514" s="12" t="str">
        <f t="shared" si="1985"/>
        <v/>
      </c>
      <c r="N8514" s="13"/>
    </row>
    <row r="8515" spans="1:14" hidden="1">
      <c r="A8515" s="23">
        <v>165</v>
      </c>
      <c r="B8515" s="341"/>
      <c r="C8515" s="293">
        <v>2125</v>
      </c>
      <c r="D8515" s="300" t="s">
        <v>210</v>
      </c>
      <c r="E8515" s="295">
        <f>F8515+G8515+H8515</f>
        <v>0</v>
      </c>
      <c r="F8515" s="484">
        <v>0</v>
      </c>
      <c r="G8515" s="485">
        <v>0</v>
      </c>
      <c r="H8515" s="160">
        <v>0</v>
      </c>
      <c r="I8515" s="484">
        <v>0</v>
      </c>
      <c r="J8515" s="485">
        <v>0</v>
      </c>
      <c r="K8515" s="160">
        <v>0</v>
      </c>
      <c r="L8515" s="295">
        <f>I8515+J8515+K8515</f>
        <v>0</v>
      </c>
      <c r="M8515" s="12" t="str">
        <f t="shared" si="1985"/>
        <v/>
      </c>
      <c r="N8515" s="13"/>
    </row>
    <row r="8516" spans="1:14" hidden="1">
      <c r="A8516" s="23">
        <v>175</v>
      </c>
      <c r="B8516" s="291"/>
      <c r="C8516" s="293">
        <v>2140</v>
      </c>
      <c r="D8516" s="300" t="s">
        <v>211</v>
      </c>
      <c r="E8516" s="295">
        <f>F8516+G8516+H8516</f>
        <v>0</v>
      </c>
      <c r="F8516" s="484">
        <v>0</v>
      </c>
      <c r="G8516" s="485">
        <v>0</v>
      </c>
      <c r="H8516" s="160">
        <v>0</v>
      </c>
      <c r="I8516" s="484">
        <v>0</v>
      </c>
      <c r="J8516" s="485">
        <v>0</v>
      </c>
      <c r="K8516" s="160">
        <v>0</v>
      </c>
      <c r="L8516" s="295">
        <f>I8516+J8516+K8516</f>
        <v>0</v>
      </c>
      <c r="M8516" s="12" t="str">
        <f t="shared" si="1985"/>
        <v/>
      </c>
      <c r="N8516" s="13"/>
    </row>
    <row r="8517" spans="1:14" hidden="1">
      <c r="A8517" s="23">
        <v>180</v>
      </c>
      <c r="B8517" s="292"/>
      <c r="C8517" s="285">
        <v>2190</v>
      </c>
      <c r="D8517" s="345" t="s">
        <v>212</v>
      </c>
      <c r="E8517" s="287">
        <f>F8517+G8517+H8517</f>
        <v>0</v>
      </c>
      <c r="F8517" s="173">
        <v>0</v>
      </c>
      <c r="G8517" s="174">
        <v>0</v>
      </c>
      <c r="H8517" s="1409">
        <v>0</v>
      </c>
      <c r="I8517" s="173">
        <v>0</v>
      </c>
      <c r="J8517" s="174">
        <v>0</v>
      </c>
      <c r="K8517" s="1409">
        <v>0</v>
      </c>
      <c r="L8517" s="287">
        <f>I8517+J8517+K8517</f>
        <v>0</v>
      </c>
      <c r="M8517" s="12" t="str">
        <f t="shared" si="1985"/>
        <v/>
      </c>
      <c r="N8517" s="13"/>
    </row>
    <row r="8518" spans="1:14" hidden="1">
      <c r="A8518" s="23">
        <v>185</v>
      </c>
      <c r="B8518" s="272">
        <v>2200</v>
      </c>
      <c r="C8518" s="1845" t="s">
        <v>213</v>
      </c>
      <c r="D8518" s="1846"/>
      <c r="E8518" s="310">
        <f t="shared" ref="E8518:L8518" si="1995">SUM(E8519:E8520)</f>
        <v>0</v>
      </c>
      <c r="F8518" s="274">
        <f t="shared" si="1995"/>
        <v>0</v>
      </c>
      <c r="G8518" s="275">
        <f t="shared" si="1995"/>
        <v>0</v>
      </c>
      <c r="H8518" s="276">
        <f>SUM(H8519:H8520)</f>
        <v>0</v>
      </c>
      <c r="I8518" s="274">
        <f t="shared" si="1995"/>
        <v>0</v>
      </c>
      <c r="J8518" s="275">
        <f t="shared" si="1995"/>
        <v>0</v>
      </c>
      <c r="K8518" s="276">
        <f t="shared" si="1995"/>
        <v>0</v>
      </c>
      <c r="L8518" s="310">
        <f t="shared" si="1995"/>
        <v>0</v>
      </c>
      <c r="M8518" s="12" t="str">
        <f t="shared" si="1985"/>
        <v/>
      </c>
      <c r="N8518" s="13"/>
    </row>
    <row r="8519" spans="1:14" hidden="1">
      <c r="A8519" s="23">
        <v>190</v>
      </c>
      <c r="B8519" s="292"/>
      <c r="C8519" s="279">
        <v>2221</v>
      </c>
      <c r="D8519" s="280" t="s">
        <v>299</v>
      </c>
      <c r="E8519" s="281">
        <f>F8519+G8519+H8519</f>
        <v>0</v>
      </c>
      <c r="F8519" s="152">
        <v>0</v>
      </c>
      <c r="G8519" s="153">
        <v>0</v>
      </c>
      <c r="H8519" s="1406">
        <v>0</v>
      </c>
      <c r="I8519" s="152">
        <v>0</v>
      </c>
      <c r="J8519" s="153">
        <v>0</v>
      </c>
      <c r="K8519" s="1406">
        <v>0</v>
      </c>
      <c r="L8519" s="281">
        <f>I8519+J8519+K8519</f>
        <v>0</v>
      </c>
      <c r="M8519" s="12" t="str">
        <f t="shared" si="1985"/>
        <v/>
      </c>
      <c r="N8519" s="13"/>
    </row>
    <row r="8520" spans="1:14" hidden="1">
      <c r="A8520" s="23">
        <v>200</v>
      </c>
      <c r="B8520" s="292"/>
      <c r="C8520" s="285">
        <v>2224</v>
      </c>
      <c r="D8520" s="286" t="s">
        <v>214</v>
      </c>
      <c r="E8520" s="287">
        <f>F8520+G8520+H8520</f>
        <v>0</v>
      </c>
      <c r="F8520" s="173">
        <v>0</v>
      </c>
      <c r="G8520" s="174">
        <v>0</v>
      </c>
      <c r="H8520" s="1409">
        <v>0</v>
      </c>
      <c r="I8520" s="173">
        <v>0</v>
      </c>
      <c r="J8520" s="174">
        <v>0</v>
      </c>
      <c r="K8520" s="1409">
        <v>0</v>
      </c>
      <c r="L8520" s="287">
        <f>I8520+J8520+K8520</f>
        <v>0</v>
      </c>
      <c r="M8520" s="12" t="str">
        <f t="shared" si="1985"/>
        <v/>
      </c>
      <c r="N8520" s="13"/>
    </row>
    <row r="8521" spans="1:14" hidden="1">
      <c r="A8521" s="23">
        <v>200</v>
      </c>
      <c r="B8521" s="272">
        <v>2500</v>
      </c>
      <c r="C8521" s="1845" t="s">
        <v>215</v>
      </c>
      <c r="D8521" s="1846"/>
      <c r="E8521" s="310">
        <f>F8521+G8521+H8521</f>
        <v>0</v>
      </c>
      <c r="F8521" s="1410"/>
      <c r="G8521" s="1411"/>
      <c r="H8521" s="1412"/>
      <c r="I8521" s="1410"/>
      <c r="J8521" s="1411"/>
      <c r="K8521" s="1412"/>
      <c r="L8521" s="310">
        <f>I8521+J8521+K8521</f>
        <v>0</v>
      </c>
      <c r="M8521" s="12" t="str">
        <f t="shared" si="1985"/>
        <v/>
      </c>
      <c r="N8521" s="13"/>
    </row>
    <row r="8522" spans="1:14" hidden="1">
      <c r="A8522" s="23">
        <v>205</v>
      </c>
      <c r="B8522" s="272">
        <v>2600</v>
      </c>
      <c r="C8522" s="1849" t="s">
        <v>216</v>
      </c>
      <c r="D8522" s="1850"/>
      <c r="E8522" s="310">
        <f>F8522+G8522+H8522</f>
        <v>0</v>
      </c>
      <c r="F8522" s="1410"/>
      <c r="G8522" s="1411"/>
      <c r="H8522" s="1412"/>
      <c r="I8522" s="1410"/>
      <c r="J8522" s="1411"/>
      <c r="K8522" s="1412"/>
      <c r="L8522" s="310">
        <f>I8522+J8522+K8522</f>
        <v>0</v>
      </c>
      <c r="M8522" s="12" t="str">
        <f t="shared" si="1985"/>
        <v/>
      </c>
      <c r="N8522" s="13"/>
    </row>
    <row r="8523" spans="1:14" hidden="1">
      <c r="A8523" s="23">
        <v>210</v>
      </c>
      <c r="B8523" s="272">
        <v>2700</v>
      </c>
      <c r="C8523" s="1849" t="s">
        <v>217</v>
      </c>
      <c r="D8523" s="1850"/>
      <c r="E8523" s="310">
        <f>F8523+G8523+H8523</f>
        <v>0</v>
      </c>
      <c r="F8523" s="1410"/>
      <c r="G8523" s="1411"/>
      <c r="H8523" s="1412"/>
      <c r="I8523" s="1410"/>
      <c r="J8523" s="1411"/>
      <c r="K8523" s="1412"/>
      <c r="L8523" s="310">
        <f>I8523+J8523+K8523</f>
        <v>0</v>
      </c>
      <c r="M8523" s="12" t="str">
        <f t="shared" si="1985"/>
        <v/>
      </c>
      <c r="N8523" s="13"/>
    </row>
    <row r="8524" spans="1:14" ht="36" hidden="1" customHeight="1">
      <c r="A8524" s="23">
        <v>215</v>
      </c>
      <c r="B8524" s="272">
        <v>2800</v>
      </c>
      <c r="C8524" s="1849" t="s">
        <v>1643</v>
      </c>
      <c r="D8524" s="1850"/>
      <c r="E8524" s="310">
        <f t="shared" ref="E8524:L8524" si="1996">SUM(E8525:E8527)</f>
        <v>0</v>
      </c>
      <c r="F8524" s="274">
        <f t="shared" si="1996"/>
        <v>0</v>
      </c>
      <c r="G8524" s="275">
        <f t="shared" si="1996"/>
        <v>0</v>
      </c>
      <c r="H8524" s="276">
        <f>SUM(H8525:H8527)</f>
        <v>0</v>
      </c>
      <c r="I8524" s="274">
        <f t="shared" si="1996"/>
        <v>0</v>
      </c>
      <c r="J8524" s="275">
        <f t="shared" si="1996"/>
        <v>0</v>
      </c>
      <c r="K8524" s="276">
        <f t="shared" si="1996"/>
        <v>0</v>
      </c>
      <c r="L8524" s="310">
        <f t="shared" si="1996"/>
        <v>0</v>
      </c>
      <c r="M8524" s="12" t="str">
        <f t="shared" si="1985"/>
        <v/>
      </c>
      <c r="N8524" s="13"/>
    </row>
    <row r="8525" spans="1:14" hidden="1">
      <c r="A8525" s="22">
        <v>220</v>
      </c>
      <c r="B8525" s="292"/>
      <c r="C8525" s="279">
        <v>2810</v>
      </c>
      <c r="D8525" s="340" t="s">
        <v>2078</v>
      </c>
      <c r="E8525" s="281">
        <f>F8525+G8525+H8525</f>
        <v>0</v>
      </c>
      <c r="F8525" s="152"/>
      <c r="G8525" s="153"/>
      <c r="H8525" s="1406"/>
      <c r="I8525" s="152"/>
      <c r="J8525" s="153"/>
      <c r="K8525" s="1406"/>
      <c r="L8525" s="281">
        <f>I8525+J8525+K8525</f>
        <v>0</v>
      </c>
      <c r="M8525" s="12" t="str">
        <f t="shared" si="1985"/>
        <v/>
      </c>
      <c r="N8525" s="13"/>
    </row>
    <row r="8526" spans="1:14" hidden="1">
      <c r="A8526" s="23">
        <v>225</v>
      </c>
      <c r="B8526" s="341"/>
      <c r="C8526" s="293">
        <v>2820</v>
      </c>
      <c r="D8526" s="342" t="s">
        <v>2079</v>
      </c>
      <c r="E8526" s="295">
        <f>F8526+G8526+H8526</f>
        <v>0</v>
      </c>
      <c r="F8526" s="158"/>
      <c r="G8526" s="159"/>
      <c r="H8526" s="1408"/>
      <c r="I8526" s="158"/>
      <c r="J8526" s="159"/>
      <c r="K8526" s="1408"/>
      <c r="L8526" s="295">
        <f>I8526+J8526+K8526</f>
        <v>0</v>
      </c>
      <c r="M8526" s="12" t="str">
        <f t="shared" si="1985"/>
        <v/>
      </c>
      <c r="N8526" s="13"/>
    </row>
    <row r="8527" spans="1:14" ht="31.5" hidden="1">
      <c r="A8527" s="23">
        <v>230</v>
      </c>
      <c r="B8527" s="292"/>
      <c r="C8527" s="285">
        <v>2890</v>
      </c>
      <c r="D8527" s="343" t="s">
        <v>2080</v>
      </c>
      <c r="E8527" s="287">
        <f>F8527+G8527+H8527</f>
        <v>0</v>
      </c>
      <c r="F8527" s="173"/>
      <c r="G8527" s="174"/>
      <c r="H8527" s="1409"/>
      <c r="I8527" s="173"/>
      <c r="J8527" s="174"/>
      <c r="K8527" s="1409"/>
      <c r="L8527" s="287">
        <f>I8527+J8527+K8527</f>
        <v>0</v>
      </c>
      <c r="M8527" s="12" t="str">
        <f t="shared" si="1985"/>
        <v/>
      </c>
      <c r="N8527" s="13"/>
    </row>
    <row r="8528" spans="1:14" hidden="1">
      <c r="A8528" s="23">
        <v>245</v>
      </c>
      <c r="B8528" s="272">
        <v>2900</v>
      </c>
      <c r="C8528" s="1845" t="s">
        <v>218</v>
      </c>
      <c r="D8528" s="1846"/>
      <c r="E8528" s="310">
        <f>SUM(E8529:E8536)</f>
        <v>0</v>
      </c>
      <c r="F8528" s="274">
        <f>SUM(F8529:F8536)</f>
        <v>0</v>
      </c>
      <c r="G8528" s="274">
        <f t="shared" ref="G8528:L8528" si="1997">SUM(G8529:G8536)</f>
        <v>0</v>
      </c>
      <c r="H8528" s="274">
        <f t="shared" si="1997"/>
        <v>0</v>
      </c>
      <c r="I8528" s="274">
        <f t="shared" si="1997"/>
        <v>0</v>
      </c>
      <c r="J8528" s="274">
        <f t="shared" si="1997"/>
        <v>0</v>
      </c>
      <c r="K8528" s="274">
        <f t="shared" si="1997"/>
        <v>0</v>
      </c>
      <c r="L8528" s="274">
        <f t="shared" si="1997"/>
        <v>0</v>
      </c>
      <c r="M8528" s="12" t="str">
        <f t="shared" si="1985"/>
        <v/>
      </c>
      <c r="N8528" s="13"/>
    </row>
    <row r="8529" spans="1:14" hidden="1">
      <c r="A8529" s="22">
        <v>220</v>
      </c>
      <c r="B8529" s="346"/>
      <c r="C8529" s="279">
        <v>2910</v>
      </c>
      <c r="D8529" s="347" t="s">
        <v>1935</v>
      </c>
      <c r="E8529" s="281">
        <f>F8529+G8529+H8529</f>
        <v>0</v>
      </c>
      <c r="F8529" s="152">
        <v>0</v>
      </c>
      <c r="G8529" s="153"/>
      <c r="H8529" s="1406"/>
      <c r="I8529" s="152">
        <v>0</v>
      </c>
      <c r="J8529" s="153"/>
      <c r="K8529" s="1406"/>
      <c r="L8529" s="281">
        <f>I8529+J8529+K8529</f>
        <v>0</v>
      </c>
      <c r="M8529" s="12" t="str">
        <f t="shared" si="1985"/>
        <v/>
      </c>
      <c r="N8529" s="13"/>
    </row>
    <row r="8530" spans="1:14" hidden="1">
      <c r="A8530" s="23">
        <v>225</v>
      </c>
      <c r="B8530" s="346"/>
      <c r="C8530" s="279">
        <v>2920</v>
      </c>
      <c r="D8530" s="347" t="s">
        <v>219</v>
      </c>
      <c r="E8530" s="281">
        <f t="shared" ref="E8530:E8536" si="1998">F8530+G8530+H8530</f>
        <v>0</v>
      </c>
      <c r="F8530" s="152"/>
      <c r="G8530" s="153"/>
      <c r="H8530" s="1406"/>
      <c r="I8530" s="152"/>
      <c r="J8530" s="153"/>
      <c r="K8530" s="1406"/>
      <c r="L8530" s="281">
        <f t="shared" ref="L8530:L8536" si="1999">I8530+J8530+K8530</f>
        <v>0</v>
      </c>
      <c r="M8530" s="12" t="str">
        <f t="shared" si="1985"/>
        <v/>
      </c>
      <c r="N8530" s="13"/>
    </row>
    <row r="8531" spans="1:14" ht="31.5" hidden="1">
      <c r="A8531" s="23">
        <v>230</v>
      </c>
      <c r="B8531" s="346"/>
      <c r="C8531" s="324">
        <v>2969</v>
      </c>
      <c r="D8531" s="348" t="s">
        <v>220</v>
      </c>
      <c r="E8531" s="326">
        <f t="shared" si="1998"/>
        <v>0</v>
      </c>
      <c r="F8531" s="445"/>
      <c r="G8531" s="446"/>
      <c r="H8531" s="1413"/>
      <c r="I8531" s="445"/>
      <c r="J8531" s="446"/>
      <c r="K8531" s="1413"/>
      <c r="L8531" s="326">
        <f t="shared" si="1999"/>
        <v>0</v>
      </c>
      <c r="M8531" s="12" t="str">
        <f t="shared" si="1985"/>
        <v/>
      </c>
      <c r="N8531" s="13"/>
    </row>
    <row r="8532" spans="1:14" ht="31.5" hidden="1">
      <c r="A8532" s="23">
        <v>235</v>
      </c>
      <c r="B8532" s="346"/>
      <c r="C8532" s="349">
        <v>2970</v>
      </c>
      <c r="D8532" s="350" t="s">
        <v>221</v>
      </c>
      <c r="E8532" s="351">
        <f t="shared" si="1998"/>
        <v>0</v>
      </c>
      <c r="F8532" s="624"/>
      <c r="G8532" s="625"/>
      <c r="H8532" s="1414"/>
      <c r="I8532" s="624"/>
      <c r="J8532" s="625"/>
      <c r="K8532" s="1414"/>
      <c r="L8532" s="351">
        <f t="shared" si="1999"/>
        <v>0</v>
      </c>
      <c r="M8532" s="12" t="str">
        <f t="shared" si="1985"/>
        <v/>
      </c>
      <c r="N8532" s="13"/>
    </row>
    <row r="8533" spans="1:14" hidden="1">
      <c r="A8533" s="23">
        <v>240</v>
      </c>
      <c r="B8533" s="346"/>
      <c r="C8533" s="333">
        <v>2989</v>
      </c>
      <c r="D8533" s="355" t="s">
        <v>222</v>
      </c>
      <c r="E8533" s="335">
        <f t="shared" si="1998"/>
        <v>0</v>
      </c>
      <c r="F8533" s="589"/>
      <c r="G8533" s="590"/>
      <c r="H8533" s="1415"/>
      <c r="I8533" s="589"/>
      <c r="J8533" s="590"/>
      <c r="K8533" s="1415"/>
      <c r="L8533" s="335">
        <f t="shared" si="1999"/>
        <v>0</v>
      </c>
      <c r="M8533" s="12" t="str">
        <f t="shared" si="1985"/>
        <v/>
      </c>
      <c r="N8533" s="13"/>
    </row>
    <row r="8534" spans="1:14" hidden="1">
      <c r="A8534" s="23">
        <v>245</v>
      </c>
      <c r="B8534" s="292"/>
      <c r="C8534" s="318">
        <v>2990</v>
      </c>
      <c r="D8534" s="356" t="s">
        <v>1954</v>
      </c>
      <c r="E8534" s="320">
        <f>F8534+G8534+H8534</f>
        <v>0</v>
      </c>
      <c r="F8534" s="450"/>
      <c r="G8534" s="451"/>
      <c r="H8534" s="1416"/>
      <c r="I8534" s="450"/>
      <c r="J8534" s="451"/>
      <c r="K8534" s="1416"/>
      <c r="L8534" s="320">
        <f>I8534+J8534+K8534</f>
        <v>0</v>
      </c>
      <c r="M8534" s="12" t="str">
        <f t="shared" si="1985"/>
        <v/>
      </c>
      <c r="N8534" s="13"/>
    </row>
    <row r="8535" spans="1:14" hidden="1">
      <c r="A8535" s="22">
        <v>250</v>
      </c>
      <c r="B8535" s="292"/>
      <c r="C8535" s="318">
        <v>2991</v>
      </c>
      <c r="D8535" s="356" t="s">
        <v>223</v>
      </c>
      <c r="E8535" s="320">
        <f t="shared" si="1998"/>
        <v>0</v>
      </c>
      <c r="F8535" s="450"/>
      <c r="G8535" s="451"/>
      <c r="H8535" s="1416"/>
      <c r="I8535" s="450"/>
      <c r="J8535" s="451"/>
      <c r="K8535" s="1416"/>
      <c r="L8535" s="320">
        <f t="shared" si="1999"/>
        <v>0</v>
      </c>
      <c r="M8535" s="12" t="str">
        <f t="shared" si="1985"/>
        <v/>
      </c>
      <c r="N8535" s="13"/>
    </row>
    <row r="8536" spans="1:14" hidden="1">
      <c r="A8536" s="23">
        <v>255</v>
      </c>
      <c r="B8536" s="292"/>
      <c r="C8536" s="285">
        <v>2992</v>
      </c>
      <c r="D8536" s="357" t="s">
        <v>224</v>
      </c>
      <c r="E8536" s="287">
        <f t="shared" si="1998"/>
        <v>0</v>
      </c>
      <c r="F8536" s="173"/>
      <c r="G8536" s="174"/>
      <c r="H8536" s="1409"/>
      <c r="I8536" s="173"/>
      <c r="J8536" s="174"/>
      <c r="K8536" s="1409"/>
      <c r="L8536" s="287">
        <f t="shared" si="1999"/>
        <v>0</v>
      </c>
      <c r="M8536" s="12" t="str">
        <f t="shared" si="1985"/>
        <v/>
      </c>
      <c r="N8536" s="13"/>
    </row>
    <row r="8537" spans="1:14" hidden="1">
      <c r="A8537" s="23">
        <v>265</v>
      </c>
      <c r="B8537" s="272">
        <v>3300</v>
      </c>
      <c r="C8537" s="358" t="s">
        <v>1985</v>
      </c>
      <c r="D8537" s="1759"/>
      <c r="E8537" s="310">
        <f t="shared" ref="E8537:L8537" si="2000">SUM(E8538:E8542)</f>
        <v>0</v>
      </c>
      <c r="F8537" s="274">
        <f t="shared" si="2000"/>
        <v>0</v>
      </c>
      <c r="G8537" s="275">
        <f t="shared" si="2000"/>
        <v>0</v>
      </c>
      <c r="H8537" s="276">
        <f t="shared" si="2000"/>
        <v>0</v>
      </c>
      <c r="I8537" s="274">
        <f t="shared" si="2000"/>
        <v>0</v>
      </c>
      <c r="J8537" s="275">
        <f t="shared" si="2000"/>
        <v>0</v>
      </c>
      <c r="K8537" s="276">
        <f t="shared" si="2000"/>
        <v>0</v>
      </c>
      <c r="L8537" s="310">
        <f t="shared" si="2000"/>
        <v>0</v>
      </c>
      <c r="M8537" s="12" t="str">
        <f t="shared" ref="M8537:M8590" si="2001">(IF($E8537&lt;&gt;0,$M$2,IF($L8537&lt;&gt;0,$M$2,"")))</f>
        <v/>
      </c>
      <c r="N8537" s="13"/>
    </row>
    <row r="8538" spans="1:14" hidden="1">
      <c r="A8538" s="22">
        <v>270</v>
      </c>
      <c r="B8538" s="291"/>
      <c r="C8538" s="279">
        <v>3301</v>
      </c>
      <c r="D8538" s="359" t="s">
        <v>225</v>
      </c>
      <c r="E8538" s="281">
        <f t="shared" ref="E8538:E8545" si="2002">F8538+G8538+H8538</f>
        <v>0</v>
      </c>
      <c r="F8538" s="482">
        <v>0</v>
      </c>
      <c r="G8538" s="483">
        <v>0</v>
      </c>
      <c r="H8538" s="154">
        <v>0</v>
      </c>
      <c r="I8538" s="482">
        <v>0</v>
      </c>
      <c r="J8538" s="483">
        <v>0</v>
      </c>
      <c r="K8538" s="154">
        <v>0</v>
      </c>
      <c r="L8538" s="281">
        <f t="shared" ref="L8538:L8545" si="2003">I8538+J8538+K8538</f>
        <v>0</v>
      </c>
      <c r="M8538" s="12" t="str">
        <f t="shared" si="2001"/>
        <v/>
      </c>
      <c r="N8538" s="13"/>
    </row>
    <row r="8539" spans="1:14" hidden="1">
      <c r="A8539" s="22">
        <v>290</v>
      </c>
      <c r="B8539" s="291"/>
      <c r="C8539" s="293">
        <v>3302</v>
      </c>
      <c r="D8539" s="360" t="s">
        <v>701</v>
      </c>
      <c r="E8539" s="295">
        <f t="shared" si="2002"/>
        <v>0</v>
      </c>
      <c r="F8539" s="484">
        <v>0</v>
      </c>
      <c r="G8539" s="485">
        <v>0</v>
      </c>
      <c r="H8539" s="160">
        <v>0</v>
      </c>
      <c r="I8539" s="484">
        <v>0</v>
      </c>
      <c r="J8539" s="485">
        <v>0</v>
      </c>
      <c r="K8539" s="160">
        <v>0</v>
      </c>
      <c r="L8539" s="295">
        <f t="shared" si="2003"/>
        <v>0</v>
      </c>
      <c r="M8539" s="12" t="str">
        <f t="shared" si="2001"/>
        <v/>
      </c>
      <c r="N8539" s="13"/>
    </row>
    <row r="8540" spans="1:14" hidden="1">
      <c r="A8540" s="39">
        <v>320</v>
      </c>
      <c r="B8540" s="291"/>
      <c r="C8540" s="293">
        <v>3304</v>
      </c>
      <c r="D8540" s="360" t="s">
        <v>226</v>
      </c>
      <c r="E8540" s="295">
        <f t="shared" si="2002"/>
        <v>0</v>
      </c>
      <c r="F8540" s="484">
        <v>0</v>
      </c>
      <c r="G8540" s="485">
        <v>0</v>
      </c>
      <c r="H8540" s="160">
        <v>0</v>
      </c>
      <c r="I8540" s="484">
        <v>0</v>
      </c>
      <c r="J8540" s="485">
        <v>0</v>
      </c>
      <c r="K8540" s="160">
        <v>0</v>
      </c>
      <c r="L8540" s="295">
        <f t="shared" si="2003"/>
        <v>0</v>
      </c>
      <c r="M8540" s="12" t="str">
        <f t="shared" si="2001"/>
        <v/>
      </c>
      <c r="N8540" s="13"/>
    </row>
    <row r="8541" spans="1:14" ht="47.25" hidden="1">
      <c r="A8541" s="22">
        <v>330</v>
      </c>
      <c r="B8541" s="291"/>
      <c r="C8541" s="285">
        <v>3306</v>
      </c>
      <c r="D8541" s="361" t="s">
        <v>2081</v>
      </c>
      <c r="E8541" s="295">
        <f t="shared" si="2002"/>
        <v>0</v>
      </c>
      <c r="F8541" s="484">
        <v>0</v>
      </c>
      <c r="G8541" s="485">
        <v>0</v>
      </c>
      <c r="H8541" s="160">
        <v>0</v>
      </c>
      <c r="I8541" s="484">
        <v>0</v>
      </c>
      <c r="J8541" s="485">
        <v>0</v>
      </c>
      <c r="K8541" s="160">
        <v>0</v>
      </c>
      <c r="L8541" s="295">
        <f t="shared" si="2003"/>
        <v>0</v>
      </c>
      <c r="M8541" s="12" t="str">
        <f t="shared" si="2001"/>
        <v/>
      </c>
      <c r="N8541" s="13"/>
    </row>
    <row r="8542" spans="1:14" hidden="1">
      <c r="A8542" s="23">
        <v>225</v>
      </c>
      <c r="B8542" s="291"/>
      <c r="C8542" s="285">
        <v>3307</v>
      </c>
      <c r="D8542" s="361" t="s">
        <v>1996</v>
      </c>
      <c r="E8542" s="287">
        <f t="shared" si="2002"/>
        <v>0</v>
      </c>
      <c r="F8542" s="486">
        <v>0</v>
      </c>
      <c r="G8542" s="487">
        <v>0</v>
      </c>
      <c r="H8542" s="175">
        <v>0</v>
      </c>
      <c r="I8542" s="486">
        <v>0</v>
      </c>
      <c r="J8542" s="487">
        <v>0</v>
      </c>
      <c r="K8542" s="175">
        <v>0</v>
      </c>
      <c r="L8542" s="287">
        <f t="shared" si="2003"/>
        <v>0</v>
      </c>
      <c r="M8542" s="12" t="str">
        <f t="shared" si="2001"/>
        <v/>
      </c>
      <c r="N8542" s="13"/>
    </row>
    <row r="8543" spans="1:14" hidden="1">
      <c r="A8543" s="23">
        <v>230</v>
      </c>
      <c r="B8543" s="272">
        <v>3900</v>
      </c>
      <c r="C8543" s="1845" t="s">
        <v>227</v>
      </c>
      <c r="D8543" s="1846"/>
      <c r="E8543" s="310">
        <f t="shared" si="2002"/>
        <v>0</v>
      </c>
      <c r="F8543" s="1458">
        <v>0</v>
      </c>
      <c r="G8543" s="1459">
        <v>0</v>
      </c>
      <c r="H8543" s="1460">
        <v>0</v>
      </c>
      <c r="I8543" s="1458">
        <v>0</v>
      </c>
      <c r="J8543" s="1459">
        <v>0</v>
      </c>
      <c r="K8543" s="1460">
        <v>0</v>
      </c>
      <c r="L8543" s="310">
        <f t="shared" si="2003"/>
        <v>0</v>
      </c>
      <c r="M8543" s="12" t="str">
        <f t="shared" si="2001"/>
        <v/>
      </c>
      <c r="N8543" s="13"/>
    </row>
    <row r="8544" spans="1:14" hidden="1">
      <c r="A8544" s="23">
        <v>245</v>
      </c>
      <c r="B8544" s="272">
        <v>4000</v>
      </c>
      <c r="C8544" s="1845" t="s">
        <v>228</v>
      </c>
      <c r="D8544" s="1846"/>
      <c r="E8544" s="310">
        <f t="shared" si="2002"/>
        <v>0</v>
      </c>
      <c r="F8544" s="1410">
        <v>0</v>
      </c>
      <c r="G8544" s="1411">
        <v>0</v>
      </c>
      <c r="H8544" s="1412">
        <v>0</v>
      </c>
      <c r="I8544" s="1410">
        <v>0</v>
      </c>
      <c r="J8544" s="1411">
        <v>0</v>
      </c>
      <c r="K8544" s="1412">
        <v>0</v>
      </c>
      <c r="L8544" s="310">
        <f t="shared" si="2003"/>
        <v>0</v>
      </c>
      <c r="M8544" s="12" t="str">
        <f t="shared" si="2001"/>
        <v/>
      </c>
      <c r="N8544" s="13"/>
    </row>
    <row r="8545" spans="1:14" hidden="1">
      <c r="A8545" s="22">
        <v>350</v>
      </c>
      <c r="B8545" s="272">
        <v>4100</v>
      </c>
      <c r="C8545" s="1845" t="s">
        <v>229</v>
      </c>
      <c r="D8545" s="1846"/>
      <c r="E8545" s="310">
        <f t="shared" si="2002"/>
        <v>0</v>
      </c>
      <c r="F8545" s="1459">
        <v>0</v>
      </c>
      <c r="G8545" s="1459">
        <v>0</v>
      </c>
      <c r="H8545" s="1460">
        <v>0</v>
      </c>
      <c r="I8545" s="1606">
        <v>0</v>
      </c>
      <c r="J8545" s="1459">
        <v>0</v>
      </c>
      <c r="K8545" s="1459">
        <v>0</v>
      </c>
      <c r="L8545" s="310">
        <f t="shared" si="2003"/>
        <v>0</v>
      </c>
      <c r="M8545" s="12" t="str">
        <f t="shared" si="2001"/>
        <v/>
      </c>
      <c r="N8545" s="13"/>
    </row>
    <row r="8546" spans="1:14" hidden="1">
      <c r="A8546" s="23">
        <v>355</v>
      </c>
      <c r="B8546" s="272">
        <v>4200</v>
      </c>
      <c r="C8546" s="1845" t="s">
        <v>230</v>
      </c>
      <c r="D8546" s="1846"/>
      <c r="E8546" s="310">
        <f t="shared" ref="E8546:L8546" si="2004">SUM(E8547:E8552)</f>
        <v>0</v>
      </c>
      <c r="F8546" s="274">
        <f t="shared" si="2004"/>
        <v>0</v>
      </c>
      <c r="G8546" s="275">
        <f t="shared" si="2004"/>
        <v>0</v>
      </c>
      <c r="H8546" s="276">
        <f>SUM(H8547:H8552)</f>
        <v>0</v>
      </c>
      <c r="I8546" s="274">
        <f t="shared" si="2004"/>
        <v>0</v>
      </c>
      <c r="J8546" s="275">
        <f t="shared" si="2004"/>
        <v>0</v>
      </c>
      <c r="K8546" s="276">
        <f t="shared" si="2004"/>
        <v>0</v>
      </c>
      <c r="L8546" s="310">
        <f t="shared" si="2004"/>
        <v>0</v>
      </c>
      <c r="M8546" s="12" t="str">
        <f t="shared" si="2001"/>
        <v/>
      </c>
      <c r="N8546" s="13"/>
    </row>
    <row r="8547" spans="1:14" hidden="1">
      <c r="A8547" s="23">
        <v>355</v>
      </c>
      <c r="B8547" s="362"/>
      <c r="C8547" s="279">
        <v>4201</v>
      </c>
      <c r="D8547" s="280" t="s">
        <v>231</v>
      </c>
      <c r="E8547" s="281">
        <f t="shared" ref="E8547:E8552" si="2005">F8547+G8547+H8547</f>
        <v>0</v>
      </c>
      <c r="F8547" s="152"/>
      <c r="G8547" s="153"/>
      <c r="H8547" s="1406"/>
      <c r="I8547" s="152"/>
      <c r="J8547" s="153"/>
      <c r="K8547" s="1406"/>
      <c r="L8547" s="281">
        <f t="shared" ref="L8547:L8552" si="2006">I8547+J8547+K8547</f>
        <v>0</v>
      </c>
      <c r="M8547" s="12" t="str">
        <f t="shared" si="2001"/>
        <v/>
      </c>
      <c r="N8547" s="13"/>
    </row>
    <row r="8548" spans="1:14" hidden="1">
      <c r="A8548" s="23">
        <v>375</v>
      </c>
      <c r="B8548" s="362"/>
      <c r="C8548" s="293">
        <v>4202</v>
      </c>
      <c r="D8548" s="363" t="s">
        <v>232</v>
      </c>
      <c r="E8548" s="295">
        <f t="shared" si="2005"/>
        <v>0</v>
      </c>
      <c r="F8548" s="158"/>
      <c r="G8548" s="159"/>
      <c r="H8548" s="1408"/>
      <c r="I8548" s="158"/>
      <c r="J8548" s="159"/>
      <c r="K8548" s="1408"/>
      <c r="L8548" s="295">
        <f t="shared" si="2006"/>
        <v>0</v>
      </c>
      <c r="M8548" s="12" t="str">
        <f t="shared" si="2001"/>
        <v/>
      </c>
      <c r="N8548" s="13"/>
    </row>
    <row r="8549" spans="1:14" hidden="1">
      <c r="A8549" s="23">
        <v>380</v>
      </c>
      <c r="B8549" s="362"/>
      <c r="C8549" s="293">
        <v>4214</v>
      </c>
      <c r="D8549" s="363" t="s">
        <v>233</v>
      </c>
      <c r="E8549" s="295">
        <f t="shared" si="2005"/>
        <v>0</v>
      </c>
      <c r="F8549" s="158">
        <v>0</v>
      </c>
      <c r="G8549" s="159">
        <v>0</v>
      </c>
      <c r="H8549" s="1408">
        <v>0</v>
      </c>
      <c r="I8549" s="158">
        <v>0</v>
      </c>
      <c r="J8549" s="159">
        <v>0</v>
      </c>
      <c r="K8549" s="1408">
        <v>0</v>
      </c>
      <c r="L8549" s="295">
        <f t="shared" si="2006"/>
        <v>0</v>
      </c>
      <c r="M8549" s="12" t="str">
        <f t="shared" si="2001"/>
        <v/>
      </c>
      <c r="N8549" s="13"/>
    </row>
    <row r="8550" spans="1:14" hidden="1">
      <c r="A8550" s="23">
        <v>385</v>
      </c>
      <c r="B8550" s="362"/>
      <c r="C8550" s="293">
        <v>4217</v>
      </c>
      <c r="D8550" s="363" t="s">
        <v>234</v>
      </c>
      <c r="E8550" s="295">
        <f t="shared" si="2005"/>
        <v>0</v>
      </c>
      <c r="F8550" s="158"/>
      <c r="G8550" s="159"/>
      <c r="H8550" s="1408"/>
      <c r="I8550" s="158"/>
      <c r="J8550" s="159"/>
      <c r="K8550" s="1408"/>
      <c r="L8550" s="295">
        <f t="shared" si="2006"/>
        <v>0</v>
      </c>
      <c r="M8550" s="12" t="str">
        <f t="shared" si="2001"/>
        <v/>
      </c>
      <c r="N8550" s="13"/>
    </row>
    <row r="8551" spans="1:14" hidden="1">
      <c r="A8551" s="23">
        <v>390</v>
      </c>
      <c r="B8551" s="362"/>
      <c r="C8551" s="293">
        <v>4218</v>
      </c>
      <c r="D8551" s="294" t="s">
        <v>235</v>
      </c>
      <c r="E8551" s="295">
        <f t="shared" si="2005"/>
        <v>0</v>
      </c>
      <c r="F8551" s="158"/>
      <c r="G8551" s="159"/>
      <c r="H8551" s="1408"/>
      <c r="I8551" s="158"/>
      <c r="J8551" s="159"/>
      <c r="K8551" s="1408"/>
      <c r="L8551" s="295">
        <f t="shared" si="2006"/>
        <v>0</v>
      </c>
      <c r="M8551" s="12" t="str">
        <f t="shared" si="2001"/>
        <v/>
      </c>
      <c r="N8551" s="13"/>
    </row>
    <row r="8552" spans="1:14" hidden="1">
      <c r="A8552" s="23">
        <v>390</v>
      </c>
      <c r="B8552" s="362"/>
      <c r="C8552" s="285">
        <v>4219</v>
      </c>
      <c r="D8552" s="343" t="s">
        <v>236</v>
      </c>
      <c r="E8552" s="287">
        <f t="shared" si="2005"/>
        <v>0</v>
      </c>
      <c r="F8552" s="173">
        <v>0</v>
      </c>
      <c r="G8552" s="174">
        <v>0</v>
      </c>
      <c r="H8552" s="1409">
        <v>0</v>
      </c>
      <c r="I8552" s="173">
        <v>0</v>
      </c>
      <c r="J8552" s="174">
        <v>0</v>
      </c>
      <c r="K8552" s="1409">
        <v>0</v>
      </c>
      <c r="L8552" s="287">
        <f t="shared" si="2006"/>
        <v>0</v>
      </c>
      <c r="M8552" s="12" t="str">
        <f t="shared" si="2001"/>
        <v/>
      </c>
      <c r="N8552" s="13"/>
    </row>
    <row r="8553" spans="1:14" hidden="1">
      <c r="A8553" s="23">
        <v>395</v>
      </c>
      <c r="B8553" s="272">
        <v>4300</v>
      </c>
      <c r="C8553" s="1845" t="s">
        <v>1644</v>
      </c>
      <c r="D8553" s="1846"/>
      <c r="E8553" s="310">
        <f t="shared" ref="E8553:L8553" si="2007">SUM(E8554:E8556)</f>
        <v>0</v>
      </c>
      <c r="F8553" s="274">
        <f t="shared" si="2007"/>
        <v>0</v>
      </c>
      <c r="G8553" s="275">
        <f t="shared" si="2007"/>
        <v>0</v>
      </c>
      <c r="H8553" s="276">
        <f>SUM(H8554:H8556)</f>
        <v>0</v>
      </c>
      <c r="I8553" s="274">
        <f t="shared" si="2007"/>
        <v>0</v>
      </c>
      <c r="J8553" s="275">
        <f t="shared" si="2007"/>
        <v>0</v>
      </c>
      <c r="K8553" s="276">
        <f t="shared" si="2007"/>
        <v>0</v>
      </c>
      <c r="L8553" s="310">
        <f t="shared" si="2007"/>
        <v>0</v>
      </c>
      <c r="M8553" s="12" t="str">
        <f t="shared" si="2001"/>
        <v/>
      </c>
      <c r="N8553" s="13"/>
    </row>
    <row r="8554" spans="1:14" hidden="1">
      <c r="A8554" s="18">
        <v>397</v>
      </c>
      <c r="B8554" s="362"/>
      <c r="C8554" s="279">
        <v>4301</v>
      </c>
      <c r="D8554" s="311" t="s">
        <v>237</v>
      </c>
      <c r="E8554" s="281">
        <f t="shared" ref="E8554:E8559" si="2008">F8554+G8554+H8554</f>
        <v>0</v>
      </c>
      <c r="F8554" s="152">
        <v>0</v>
      </c>
      <c r="G8554" s="153">
        <v>0</v>
      </c>
      <c r="H8554" s="1406">
        <v>0</v>
      </c>
      <c r="I8554" s="152">
        <v>0</v>
      </c>
      <c r="J8554" s="153">
        <v>0</v>
      </c>
      <c r="K8554" s="1406">
        <v>0</v>
      </c>
      <c r="L8554" s="281">
        <f t="shared" ref="L8554:L8559" si="2009">I8554+J8554+K8554</f>
        <v>0</v>
      </c>
      <c r="M8554" s="12" t="str">
        <f t="shared" si="2001"/>
        <v/>
      </c>
      <c r="N8554" s="13"/>
    </row>
    <row r="8555" spans="1:14" hidden="1">
      <c r="A8555" s="14">
        <v>398</v>
      </c>
      <c r="B8555" s="362"/>
      <c r="C8555" s="293">
        <v>4302</v>
      </c>
      <c r="D8555" s="363" t="s">
        <v>238</v>
      </c>
      <c r="E8555" s="295">
        <f t="shared" si="2008"/>
        <v>0</v>
      </c>
      <c r="F8555" s="158"/>
      <c r="G8555" s="159"/>
      <c r="H8555" s="1408"/>
      <c r="I8555" s="158"/>
      <c r="J8555" s="159"/>
      <c r="K8555" s="1408"/>
      <c r="L8555" s="295">
        <f t="shared" si="2009"/>
        <v>0</v>
      </c>
      <c r="M8555" s="12" t="str">
        <f t="shared" si="2001"/>
        <v/>
      </c>
      <c r="N8555" s="13"/>
    </row>
    <row r="8556" spans="1:14" hidden="1">
      <c r="A8556" s="14">
        <v>399</v>
      </c>
      <c r="B8556" s="362"/>
      <c r="C8556" s="285">
        <v>4309</v>
      </c>
      <c r="D8556" s="301" t="s">
        <v>239</v>
      </c>
      <c r="E8556" s="287">
        <f t="shared" si="2008"/>
        <v>0</v>
      </c>
      <c r="F8556" s="173"/>
      <c r="G8556" s="174"/>
      <c r="H8556" s="1409"/>
      <c r="I8556" s="173"/>
      <c r="J8556" s="174"/>
      <c r="K8556" s="1409"/>
      <c r="L8556" s="287">
        <f t="shared" si="2009"/>
        <v>0</v>
      </c>
      <c r="M8556" s="12" t="str">
        <f t="shared" si="2001"/>
        <v/>
      </c>
      <c r="N8556" s="13"/>
    </row>
    <row r="8557" spans="1:14" hidden="1">
      <c r="A8557" s="14">
        <v>400</v>
      </c>
      <c r="B8557" s="272">
        <v>4400</v>
      </c>
      <c r="C8557" s="1845" t="s">
        <v>1641</v>
      </c>
      <c r="D8557" s="1846"/>
      <c r="E8557" s="310">
        <f t="shared" si="2008"/>
        <v>0</v>
      </c>
      <c r="F8557" s="1410">
        <v>0</v>
      </c>
      <c r="G8557" s="1411">
        <v>0</v>
      </c>
      <c r="H8557" s="1412">
        <v>0</v>
      </c>
      <c r="I8557" s="1410">
        <v>0</v>
      </c>
      <c r="J8557" s="1411">
        <v>0</v>
      </c>
      <c r="K8557" s="1412">
        <v>0</v>
      </c>
      <c r="L8557" s="310">
        <f t="shared" si="2009"/>
        <v>0</v>
      </c>
      <c r="M8557" s="12" t="str">
        <f t="shared" si="2001"/>
        <v/>
      </c>
      <c r="N8557" s="13"/>
    </row>
    <row r="8558" spans="1:14" hidden="1">
      <c r="A8558" s="14">
        <v>401</v>
      </c>
      <c r="B8558" s="272">
        <v>4500</v>
      </c>
      <c r="C8558" s="1845" t="s">
        <v>1642</v>
      </c>
      <c r="D8558" s="1846"/>
      <c r="E8558" s="310">
        <f t="shared" si="2008"/>
        <v>0</v>
      </c>
      <c r="F8558" s="1410">
        <v>0</v>
      </c>
      <c r="G8558" s="1411">
        <v>0</v>
      </c>
      <c r="H8558" s="1412">
        <v>0</v>
      </c>
      <c r="I8558" s="1410">
        <v>0</v>
      </c>
      <c r="J8558" s="1411">
        <v>0</v>
      </c>
      <c r="K8558" s="1412">
        <v>0</v>
      </c>
      <c r="L8558" s="310">
        <f t="shared" si="2009"/>
        <v>0</v>
      </c>
      <c r="M8558" s="12" t="str">
        <f t="shared" si="2001"/>
        <v/>
      </c>
      <c r="N8558" s="13"/>
    </row>
    <row r="8559" spans="1:14" hidden="1">
      <c r="A8559" s="40">
        <v>404</v>
      </c>
      <c r="B8559" s="272">
        <v>4600</v>
      </c>
      <c r="C8559" s="1849" t="s">
        <v>240</v>
      </c>
      <c r="D8559" s="1850"/>
      <c r="E8559" s="310">
        <f t="shared" si="2008"/>
        <v>0</v>
      </c>
      <c r="F8559" s="1410">
        <v>0</v>
      </c>
      <c r="G8559" s="1411">
        <v>0</v>
      </c>
      <c r="H8559" s="1412">
        <v>0</v>
      </c>
      <c r="I8559" s="1410">
        <v>0</v>
      </c>
      <c r="J8559" s="1411">
        <v>0</v>
      </c>
      <c r="K8559" s="1412">
        <v>0</v>
      </c>
      <c r="L8559" s="310">
        <f t="shared" si="2009"/>
        <v>0</v>
      </c>
      <c r="M8559" s="12" t="str">
        <f t="shared" si="2001"/>
        <v/>
      </c>
      <c r="N8559" s="13"/>
    </row>
    <row r="8560" spans="1:14" hidden="1">
      <c r="A8560" s="40">
        <v>404</v>
      </c>
      <c r="B8560" s="272">
        <v>4900</v>
      </c>
      <c r="C8560" s="1845" t="s">
        <v>266</v>
      </c>
      <c r="D8560" s="1846"/>
      <c r="E8560" s="310">
        <f t="shared" ref="E8560:L8560" si="2010">+E8561+E8562</f>
        <v>0</v>
      </c>
      <c r="F8560" s="274">
        <f t="shared" si="2010"/>
        <v>0</v>
      </c>
      <c r="G8560" s="275">
        <f t="shared" si="2010"/>
        <v>0</v>
      </c>
      <c r="H8560" s="276">
        <f>+H8561+H8562</f>
        <v>0</v>
      </c>
      <c r="I8560" s="274">
        <f t="shared" si="2010"/>
        <v>0</v>
      </c>
      <c r="J8560" s="275">
        <f t="shared" si="2010"/>
        <v>0</v>
      </c>
      <c r="K8560" s="276">
        <f t="shared" si="2010"/>
        <v>0</v>
      </c>
      <c r="L8560" s="310">
        <f t="shared" si="2010"/>
        <v>0</v>
      </c>
      <c r="M8560" s="12" t="str">
        <f t="shared" si="2001"/>
        <v/>
      </c>
      <c r="N8560" s="13"/>
    </row>
    <row r="8561" spans="1:14" hidden="1">
      <c r="A8561" s="22">
        <v>440</v>
      </c>
      <c r="B8561" s="362"/>
      <c r="C8561" s="279">
        <v>4901</v>
      </c>
      <c r="D8561" s="364" t="s">
        <v>267</v>
      </c>
      <c r="E8561" s="281">
        <f>F8561+G8561+H8561</f>
        <v>0</v>
      </c>
      <c r="F8561" s="152"/>
      <c r="G8561" s="153"/>
      <c r="H8561" s="1406"/>
      <c r="I8561" s="152"/>
      <c r="J8561" s="153"/>
      <c r="K8561" s="1406"/>
      <c r="L8561" s="281">
        <f>I8561+J8561+K8561</f>
        <v>0</v>
      </c>
      <c r="M8561" s="12" t="str">
        <f t="shared" si="2001"/>
        <v/>
      </c>
      <c r="N8561" s="13"/>
    </row>
    <row r="8562" spans="1:14" hidden="1">
      <c r="A8562" s="22">
        <v>450</v>
      </c>
      <c r="B8562" s="362"/>
      <c r="C8562" s="285">
        <v>4902</v>
      </c>
      <c r="D8562" s="301" t="s">
        <v>268</v>
      </c>
      <c r="E8562" s="287">
        <f>F8562+G8562+H8562</f>
        <v>0</v>
      </c>
      <c r="F8562" s="173"/>
      <c r="G8562" s="174"/>
      <c r="H8562" s="1409"/>
      <c r="I8562" s="173"/>
      <c r="J8562" s="174"/>
      <c r="K8562" s="1409"/>
      <c r="L8562" s="287">
        <f>I8562+J8562+K8562</f>
        <v>0</v>
      </c>
      <c r="M8562" s="12" t="str">
        <f t="shared" si="2001"/>
        <v/>
      </c>
      <c r="N8562" s="13"/>
    </row>
    <row r="8563" spans="1:14" hidden="1">
      <c r="A8563" s="22">
        <v>495</v>
      </c>
      <c r="B8563" s="365">
        <v>5100</v>
      </c>
      <c r="C8563" s="1843" t="s">
        <v>241</v>
      </c>
      <c r="D8563" s="1844"/>
      <c r="E8563" s="310">
        <f>F8563+G8563+H8563</f>
        <v>0</v>
      </c>
      <c r="F8563" s="1410">
        <v>0</v>
      </c>
      <c r="G8563" s="1411">
        <v>0</v>
      </c>
      <c r="H8563" s="1412">
        <v>0</v>
      </c>
      <c r="I8563" s="1410">
        <v>0</v>
      </c>
      <c r="J8563" s="1411">
        <v>0</v>
      </c>
      <c r="K8563" s="1412">
        <v>0</v>
      </c>
      <c r="L8563" s="310">
        <f>I8563+J8563+K8563</f>
        <v>0</v>
      </c>
      <c r="M8563" s="12" t="str">
        <f t="shared" si="2001"/>
        <v/>
      </c>
      <c r="N8563" s="13"/>
    </row>
    <row r="8564" spans="1:14" hidden="1">
      <c r="A8564" s="23">
        <v>500</v>
      </c>
      <c r="B8564" s="365">
        <v>5200</v>
      </c>
      <c r="C8564" s="1843" t="s">
        <v>242</v>
      </c>
      <c r="D8564" s="1844"/>
      <c r="E8564" s="310">
        <f t="shared" ref="E8564:L8564" si="2011">SUM(E8565:E8571)</f>
        <v>0</v>
      </c>
      <c r="F8564" s="274">
        <f t="shared" si="2011"/>
        <v>0</v>
      </c>
      <c r="G8564" s="275">
        <f t="shared" si="2011"/>
        <v>0</v>
      </c>
      <c r="H8564" s="276">
        <f>SUM(H8565:H8571)</f>
        <v>0</v>
      </c>
      <c r="I8564" s="274">
        <f t="shared" si="2011"/>
        <v>0</v>
      </c>
      <c r="J8564" s="275">
        <f t="shared" si="2011"/>
        <v>0</v>
      </c>
      <c r="K8564" s="276">
        <f t="shared" si="2011"/>
        <v>0</v>
      </c>
      <c r="L8564" s="310">
        <f t="shared" si="2011"/>
        <v>0</v>
      </c>
      <c r="M8564" s="12" t="str">
        <f t="shared" si="2001"/>
        <v/>
      </c>
      <c r="N8564" s="13"/>
    </row>
    <row r="8565" spans="1:14" hidden="1">
      <c r="A8565" s="23">
        <v>505</v>
      </c>
      <c r="B8565" s="366"/>
      <c r="C8565" s="367">
        <v>5201</v>
      </c>
      <c r="D8565" s="368" t="s">
        <v>243</v>
      </c>
      <c r="E8565" s="281">
        <f t="shared" ref="E8565:E8571" si="2012">F8565+G8565+H8565</f>
        <v>0</v>
      </c>
      <c r="F8565" s="152">
        <v>0</v>
      </c>
      <c r="G8565" s="153">
        <v>0</v>
      </c>
      <c r="H8565" s="1406">
        <v>0</v>
      </c>
      <c r="I8565" s="152">
        <v>0</v>
      </c>
      <c r="J8565" s="153">
        <v>0</v>
      </c>
      <c r="K8565" s="1406">
        <v>0</v>
      </c>
      <c r="L8565" s="281">
        <f t="shared" ref="L8565:L8571" si="2013">I8565+J8565+K8565</f>
        <v>0</v>
      </c>
      <c r="M8565" s="12" t="str">
        <f t="shared" si="2001"/>
        <v/>
      </c>
      <c r="N8565" s="13"/>
    </row>
    <row r="8566" spans="1:14" hidden="1">
      <c r="A8566" s="23">
        <v>510</v>
      </c>
      <c r="B8566" s="366"/>
      <c r="C8566" s="369">
        <v>5202</v>
      </c>
      <c r="D8566" s="370" t="s">
        <v>244</v>
      </c>
      <c r="E8566" s="295">
        <f t="shared" si="2012"/>
        <v>0</v>
      </c>
      <c r="F8566" s="158">
        <v>0</v>
      </c>
      <c r="G8566" s="159">
        <v>0</v>
      </c>
      <c r="H8566" s="1408">
        <v>0</v>
      </c>
      <c r="I8566" s="158">
        <v>0</v>
      </c>
      <c r="J8566" s="159">
        <v>0</v>
      </c>
      <c r="K8566" s="1408">
        <v>0</v>
      </c>
      <c r="L8566" s="295">
        <f t="shared" si="2013"/>
        <v>0</v>
      </c>
      <c r="M8566" s="12" t="str">
        <f t="shared" si="2001"/>
        <v/>
      </c>
      <c r="N8566" s="13"/>
    </row>
    <row r="8567" spans="1:14" hidden="1">
      <c r="A8567" s="23">
        <v>515</v>
      </c>
      <c r="B8567" s="366"/>
      <c r="C8567" s="369">
        <v>5203</v>
      </c>
      <c r="D8567" s="370" t="s">
        <v>608</v>
      </c>
      <c r="E8567" s="295">
        <f t="shared" si="2012"/>
        <v>0</v>
      </c>
      <c r="F8567" s="158">
        <v>0</v>
      </c>
      <c r="G8567" s="159">
        <v>0</v>
      </c>
      <c r="H8567" s="1408">
        <v>0</v>
      </c>
      <c r="I8567" s="158">
        <v>0</v>
      </c>
      <c r="J8567" s="159">
        <v>0</v>
      </c>
      <c r="K8567" s="1408">
        <v>0</v>
      </c>
      <c r="L8567" s="295">
        <f t="shared" si="2013"/>
        <v>0</v>
      </c>
      <c r="M8567" s="12" t="str">
        <f t="shared" si="2001"/>
        <v/>
      </c>
      <c r="N8567" s="13"/>
    </row>
    <row r="8568" spans="1:14" hidden="1">
      <c r="A8568" s="23">
        <v>520</v>
      </c>
      <c r="B8568" s="366"/>
      <c r="C8568" s="369">
        <v>5204</v>
      </c>
      <c r="D8568" s="370" t="s">
        <v>609</v>
      </c>
      <c r="E8568" s="295">
        <f t="shared" si="2012"/>
        <v>0</v>
      </c>
      <c r="F8568" s="158">
        <v>0</v>
      </c>
      <c r="G8568" s="159">
        <v>0</v>
      </c>
      <c r="H8568" s="1408">
        <v>0</v>
      </c>
      <c r="I8568" s="158">
        <v>0</v>
      </c>
      <c r="J8568" s="159">
        <v>0</v>
      </c>
      <c r="K8568" s="1408">
        <v>0</v>
      </c>
      <c r="L8568" s="295">
        <f t="shared" si="2013"/>
        <v>0</v>
      </c>
      <c r="M8568" s="12" t="str">
        <f t="shared" si="2001"/>
        <v/>
      </c>
      <c r="N8568" s="13"/>
    </row>
    <row r="8569" spans="1:14" hidden="1">
      <c r="A8569" s="23">
        <v>525</v>
      </c>
      <c r="B8569" s="366"/>
      <c r="C8569" s="369">
        <v>5205</v>
      </c>
      <c r="D8569" s="370" t="s">
        <v>610</v>
      </c>
      <c r="E8569" s="295">
        <f t="shared" si="2012"/>
        <v>0</v>
      </c>
      <c r="F8569" s="158">
        <v>0</v>
      </c>
      <c r="G8569" s="159">
        <v>0</v>
      </c>
      <c r="H8569" s="1408">
        <v>0</v>
      </c>
      <c r="I8569" s="158">
        <v>0</v>
      </c>
      <c r="J8569" s="159">
        <v>0</v>
      </c>
      <c r="K8569" s="1408">
        <v>0</v>
      </c>
      <c r="L8569" s="295">
        <f t="shared" si="2013"/>
        <v>0</v>
      </c>
      <c r="M8569" s="12" t="str">
        <f t="shared" si="2001"/>
        <v/>
      </c>
      <c r="N8569" s="13"/>
    </row>
    <row r="8570" spans="1:14" hidden="1">
      <c r="A8570" s="22">
        <v>635</v>
      </c>
      <c r="B8570" s="366"/>
      <c r="C8570" s="369">
        <v>5206</v>
      </c>
      <c r="D8570" s="370" t="s">
        <v>611</v>
      </c>
      <c r="E8570" s="295">
        <f t="shared" si="2012"/>
        <v>0</v>
      </c>
      <c r="F8570" s="158">
        <v>0</v>
      </c>
      <c r="G8570" s="159">
        <v>0</v>
      </c>
      <c r="H8570" s="1408">
        <v>0</v>
      </c>
      <c r="I8570" s="158">
        <v>0</v>
      </c>
      <c r="J8570" s="159">
        <v>0</v>
      </c>
      <c r="K8570" s="1408">
        <v>0</v>
      </c>
      <c r="L8570" s="295">
        <f t="shared" si="2013"/>
        <v>0</v>
      </c>
      <c r="M8570" s="12" t="str">
        <f t="shared" si="2001"/>
        <v/>
      </c>
      <c r="N8570" s="13"/>
    </row>
    <row r="8571" spans="1:14" hidden="1">
      <c r="A8571" s="23">
        <v>640</v>
      </c>
      <c r="B8571" s="366"/>
      <c r="C8571" s="371">
        <v>5219</v>
      </c>
      <c r="D8571" s="372" t="s">
        <v>612</v>
      </c>
      <c r="E8571" s="287">
        <f t="shared" si="2012"/>
        <v>0</v>
      </c>
      <c r="F8571" s="173">
        <v>0</v>
      </c>
      <c r="G8571" s="174">
        <v>0</v>
      </c>
      <c r="H8571" s="1409">
        <v>0</v>
      </c>
      <c r="I8571" s="173">
        <v>0</v>
      </c>
      <c r="J8571" s="174">
        <v>0</v>
      </c>
      <c r="K8571" s="1409">
        <v>0</v>
      </c>
      <c r="L8571" s="287">
        <f t="shared" si="2013"/>
        <v>0</v>
      </c>
      <c r="M8571" s="12" t="str">
        <f t="shared" si="2001"/>
        <v/>
      </c>
      <c r="N8571" s="13"/>
    </row>
    <row r="8572" spans="1:14" hidden="1">
      <c r="A8572" s="23">
        <v>645</v>
      </c>
      <c r="B8572" s="365">
        <v>5300</v>
      </c>
      <c r="C8572" s="1843" t="s">
        <v>613</v>
      </c>
      <c r="D8572" s="1844"/>
      <c r="E8572" s="310">
        <f t="shared" ref="E8572:L8572" si="2014">SUM(E8573:E8574)</f>
        <v>0</v>
      </c>
      <c r="F8572" s="274">
        <f t="shared" si="2014"/>
        <v>0</v>
      </c>
      <c r="G8572" s="275">
        <f t="shared" si="2014"/>
        <v>0</v>
      </c>
      <c r="H8572" s="276">
        <f>SUM(H8573:H8574)</f>
        <v>0</v>
      </c>
      <c r="I8572" s="274">
        <f t="shared" si="2014"/>
        <v>0</v>
      </c>
      <c r="J8572" s="275">
        <f t="shared" si="2014"/>
        <v>0</v>
      </c>
      <c r="K8572" s="276">
        <f t="shared" si="2014"/>
        <v>0</v>
      </c>
      <c r="L8572" s="310">
        <f t="shared" si="2014"/>
        <v>0</v>
      </c>
      <c r="M8572" s="12" t="str">
        <f t="shared" si="2001"/>
        <v/>
      </c>
      <c r="N8572" s="13"/>
    </row>
    <row r="8573" spans="1:14" hidden="1">
      <c r="A8573" s="23">
        <v>650</v>
      </c>
      <c r="B8573" s="366"/>
      <c r="C8573" s="367">
        <v>5301</v>
      </c>
      <c r="D8573" s="368" t="s">
        <v>300</v>
      </c>
      <c r="E8573" s="281">
        <f>F8573+G8573+H8573</f>
        <v>0</v>
      </c>
      <c r="F8573" s="152">
        <v>0</v>
      </c>
      <c r="G8573" s="153">
        <v>0</v>
      </c>
      <c r="H8573" s="1406">
        <v>0</v>
      </c>
      <c r="I8573" s="152">
        <v>0</v>
      </c>
      <c r="J8573" s="153">
        <v>0</v>
      </c>
      <c r="K8573" s="1406">
        <v>0</v>
      </c>
      <c r="L8573" s="281">
        <f>I8573+J8573+K8573</f>
        <v>0</v>
      </c>
      <c r="M8573" s="12" t="str">
        <f t="shared" si="2001"/>
        <v/>
      </c>
      <c r="N8573" s="13"/>
    </row>
    <row r="8574" spans="1:14" hidden="1">
      <c r="A8574" s="22">
        <v>655</v>
      </c>
      <c r="B8574" s="366"/>
      <c r="C8574" s="371">
        <v>5309</v>
      </c>
      <c r="D8574" s="372" t="s">
        <v>614</v>
      </c>
      <c r="E8574" s="287">
        <f>F8574+G8574+H8574</f>
        <v>0</v>
      </c>
      <c r="F8574" s="173">
        <v>0</v>
      </c>
      <c r="G8574" s="174">
        <v>0</v>
      </c>
      <c r="H8574" s="1409">
        <v>0</v>
      </c>
      <c r="I8574" s="173">
        <v>0</v>
      </c>
      <c r="J8574" s="174">
        <v>0</v>
      </c>
      <c r="K8574" s="1409">
        <v>0</v>
      </c>
      <c r="L8574" s="287">
        <f>I8574+J8574+K8574</f>
        <v>0</v>
      </c>
      <c r="M8574" s="12" t="str">
        <f t="shared" si="2001"/>
        <v/>
      </c>
      <c r="N8574" s="13"/>
    </row>
    <row r="8575" spans="1:14" hidden="1">
      <c r="A8575" s="22">
        <v>665</v>
      </c>
      <c r="B8575" s="365">
        <v>5400</v>
      </c>
      <c r="C8575" s="1843" t="s">
        <v>671</v>
      </c>
      <c r="D8575" s="1844"/>
      <c r="E8575" s="310">
        <f>F8575+G8575+H8575</f>
        <v>0</v>
      </c>
      <c r="F8575" s="1410"/>
      <c r="G8575" s="1411">
        <v>0</v>
      </c>
      <c r="H8575" s="1412">
        <v>0</v>
      </c>
      <c r="I8575" s="1410">
        <v>0</v>
      </c>
      <c r="J8575" s="1411"/>
      <c r="K8575" s="1412">
        <v>0</v>
      </c>
      <c r="L8575" s="310">
        <f>I8575+J8575+K8575</f>
        <v>0</v>
      </c>
      <c r="M8575" s="12" t="str">
        <f t="shared" si="2001"/>
        <v/>
      </c>
      <c r="N8575" s="13"/>
    </row>
    <row r="8576" spans="1:14" hidden="1">
      <c r="A8576" s="22">
        <v>675</v>
      </c>
      <c r="B8576" s="272">
        <v>5500</v>
      </c>
      <c r="C8576" s="1845" t="s">
        <v>672</v>
      </c>
      <c r="D8576" s="1846"/>
      <c r="E8576" s="310">
        <f t="shared" ref="E8576:L8576" si="2015">SUM(E8577:E8580)</f>
        <v>0</v>
      </c>
      <c r="F8576" s="274">
        <f t="shared" si="2015"/>
        <v>0</v>
      </c>
      <c r="G8576" s="275">
        <f t="shared" si="2015"/>
        <v>0</v>
      </c>
      <c r="H8576" s="276">
        <f>SUM(H8577:H8580)</f>
        <v>0</v>
      </c>
      <c r="I8576" s="274">
        <f t="shared" si="2015"/>
        <v>0</v>
      </c>
      <c r="J8576" s="275">
        <f t="shared" si="2015"/>
        <v>0</v>
      </c>
      <c r="K8576" s="276">
        <f t="shared" si="2015"/>
        <v>0</v>
      </c>
      <c r="L8576" s="310">
        <f t="shared" si="2015"/>
        <v>0</v>
      </c>
      <c r="M8576" s="12" t="str">
        <f t="shared" si="2001"/>
        <v/>
      </c>
      <c r="N8576" s="13"/>
    </row>
    <row r="8577" spans="1:14" hidden="1">
      <c r="A8577" s="22">
        <v>685</v>
      </c>
      <c r="B8577" s="362"/>
      <c r="C8577" s="279">
        <v>5501</v>
      </c>
      <c r="D8577" s="311" t="s">
        <v>673</v>
      </c>
      <c r="E8577" s="281">
        <f>F8577+G8577+H8577</f>
        <v>0</v>
      </c>
      <c r="F8577" s="152"/>
      <c r="G8577" s="153"/>
      <c r="H8577" s="1406"/>
      <c r="I8577" s="152"/>
      <c r="J8577" s="153"/>
      <c r="K8577" s="1406"/>
      <c r="L8577" s="281">
        <f>I8577+J8577+K8577</f>
        <v>0</v>
      </c>
      <c r="M8577" s="12" t="str">
        <f t="shared" si="2001"/>
        <v/>
      </c>
      <c r="N8577" s="13"/>
    </row>
    <row r="8578" spans="1:14" hidden="1">
      <c r="A8578" s="23">
        <v>690</v>
      </c>
      <c r="B8578" s="362"/>
      <c r="C8578" s="293">
        <v>5502</v>
      </c>
      <c r="D8578" s="294" t="s">
        <v>674</v>
      </c>
      <c r="E8578" s="295">
        <f>F8578+G8578+H8578</f>
        <v>0</v>
      </c>
      <c r="F8578" s="158"/>
      <c r="G8578" s="159"/>
      <c r="H8578" s="1408"/>
      <c r="I8578" s="158"/>
      <c r="J8578" s="159"/>
      <c r="K8578" s="1408"/>
      <c r="L8578" s="295">
        <f>I8578+J8578+K8578</f>
        <v>0</v>
      </c>
      <c r="M8578" s="12" t="str">
        <f t="shared" si="2001"/>
        <v/>
      </c>
      <c r="N8578" s="13"/>
    </row>
    <row r="8579" spans="1:14" hidden="1">
      <c r="A8579" s="23">
        <v>695</v>
      </c>
      <c r="B8579" s="362"/>
      <c r="C8579" s="293">
        <v>5503</v>
      </c>
      <c r="D8579" s="363" t="s">
        <v>675</v>
      </c>
      <c r="E8579" s="295">
        <f>F8579+G8579+H8579</f>
        <v>0</v>
      </c>
      <c r="F8579" s="158"/>
      <c r="G8579" s="159"/>
      <c r="H8579" s="1408"/>
      <c r="I8579" s="158"/>
      <c r="J8579" s="159"/>
      <c r="K8579" s="1408"/>
      <c r="L8579" s="295">
        <f>I8579+J8579+K8579</f>
        <v>0</v>
      </c>
      <c r="M8579" s="12" t="str">
        <f t="shared" si="2001"/>
        <v/>
      </c>
      <c r="N8579" s="13"/>
    </row>
    <row r="8580" spans="1:14" hidden="1">
      <c r="A8580" s="22">
        <v>700</v>
      </c>
      <c r="B8580" s="362"/>
      <c r="C8580" s="285">
        <v>5504</v>
      </c>
      <c r="D8580" s="339" t="s">
        <v>676</v>
      </c>
      <c r="E8580" s="287">
        <f>F8580+G8580+H8580</f>
        <v>0</v>
      </c>
      <c r="F8580" s="173"/>
      <c r="G8580" s="174"/>
      <c r="H8580" s="1409"/>
      <c r="I8580" s="173"/>
      <c r="J8580" s="174"/>
      <c r="K8580" s="1409"/>
      <c r="L8580" s="287">
        <f>I8580+J8580+K8580</f>
        <v>0</v>
      </c>
      <c r="M8580" s="12" t="str">
        <f t="shared" si="2001"/>
        <v/>
      </c>
      <c r="N8580" s="13"/>
    </row>
    <row r="8581" spans="1:14" hidden="1">
      <c r="A8581" s="22">
        <v>710</v>
      </c>
      <c r="B8581" s="365">
        <v>5700</v>
      </c>
      <c r="C8581" s="1847" t="s">
        <v>898</v>
      </c>
      <c r="D8581" s="1848"/>
      <c r="E8581" s="310">
        <f>SUM(E8582:E8584)</f>
        <v>0</v>
      </c>
      <c r="F8581" s="1458">
        <v>0</v>
      </c>
      <c r="G8581" s="1458">
        <v>0</v>
      </c>
      <c r="H8581" s="1458">
        <v>0</v>
      </c>
      <c r="I8581" s="1458">
        <v>0</v>
      </c>
      <c r="J8581" s="1458">
        <v>0</v>
      </c>
      <c r="K8581" s="1458">
        <v>0</v>
      </c>
      <c r="L8581" s="310">
        <f>SUM(L8582:L8584)</f>
        <v>0</v>
      </c>
      <c r="M8581" s="12" t="str">
        <f t="shared" si="2001"/>
        <v/>
      </c>
      <c r="N8581" s="13"/>
    </row>
    <row r="8582" spans="1:14" hidden="1">
      <c r="A8582" s="23">
        <v>715</v>
      </c>
      <c r="B8582" s="366"/>
      <c r="C8582" s="367">
        <v>5701</v>
      </c>
      <c r="D8582" s="368" t="s">
        <v>677</v>
      </c>
      <c r="E8582" s="281">
        <f>F8582+G8582+H8582</f>
        <v>0</v>
      </c>
      <c r="F8582" s="1459">
        <v>0</v>
      </c>
      <c r="G8582" s="1459">
        <v>0</v>
      </c>
      <c r="H8582" s="1460">
        <v>0</v>
      </c>
      <c r="I8582" s="1606">
        <v>0</v>
      </c>
      <c r="J8582" s="1459">
        <v>0</v>
      </c>
      <c r="K8582" s="1459">
        <v>0</v>
      </c>
      <c r="L8582" s="281">
        <f>I8582+J8582+K8582</f>
        <v>0</v>
      </c>
      <c r="M8582" s="12" t="str">
        <f t="shared" si="2001"/>
        <v/>
      </c>
      <c r="N8582" s="13"/>
    </row>
    <row r="8583" spans="1:14" hidden="1">
      <c r="A8583" s="23">
        <v>720</v>
      </c>
      <c r="B8583" s="366"/>
      <c r="C8583" s="373">
        <v>5702</v>
      </c>
      <c r="D8583" s="374" t="s">
        <v>678</v>
      </c>
      <c r="E8583" s="314">
        <f>F8583+G8583+H8583</f>
        <v>0</v>
      </c>
      <c r="F8583" s="1459">
        <v>0</v>
      </c>
      <c r="G8583" s="1459">
        <v>0</v>
      </c>
      <c r="H8583" s="1460">
        <v>0</v>
      </c>
      <c r="I8583" s="1606">
        <v>0</v>
      </c>
      <c r="J8583" s="1459">
        <v>0</v>
      </c>
      <c r="K8583" s="1459">
        <v>0</v>
      </c>
      <c r="L8583" s="314">
        <f>I8583+J8583+K8583</f>
        <v>0</v>
      </c>
      <c r="M8583" s="12" t="str">
        <f t="shared" si="2001"/>
        <v/>
      </c>
      <c r="N8583" s="13"/>
    </row>
    <row r="8584" spans="1:14" hidden="1">
      <c r="A8584" s="23">
        <v>725</v>
      </c>
      <c r="B8584" s="292"/>
      <c r="C8584" s="375">
        <v>4071</v>
      </c>
      <c r="D8584" s="376" t="s">
        <v>679</v>
      </c>
      <c r="E8584" s="377">
        <f>F8584+G8584+H8584</f>
        <v>0</v>
      </c>
      <c r="F8584" s="1459">
        <v>0</v>
      </c>
      <c r="G8584" s="1459">
        <v>0</v>
      </c>
      <c r="H8584" s="1460">
        <v>0</v>
      </c>
      <c r="I8584" s="1606">
        <v>0</v>
      </c>
      <c r="J8584" s="1459">
        <v>0</v>
      </c>
      <c r="K8584" s="1459">
        <v>0</v>
      </c>
      <c r="L8584" s="377">
        <f>I8584+J8584+K8584</f>
        <v>0</v>
      </c>
      <c r="M8584" s="12" t="str">
        <f t="shared" si="2001"/>
        <v/>
      </c>
      <c r="N8584" s="13"/>
    </row>
    <row r="8585" spans="1:14" hidden="1">
      <c r="A8585" s="23">
        <v>730</v>
      </c>
      <c r="B8585" s="571"/>
      <c r="C8585" s="1841" t="s">
        <v>680</v>
      </c>
      <c r="D8585" s="1842"/>
      <c r="E8585" s="1426"/>
      <c r="F8585" s="1426"/>
      <c r="G8585" s="1426"/>
      <c r="H8585" s="1426"/>
      <c r="I8585" s="1426"/>
      <c r="J8585" s="1426"/>
      <c r="K8585" s="1426"/>
      <c r="L8585" s="1427"/>
      <c r="M8585" s="12" t="str">
        <f t="shared" si="2001"/>
        <v/>
      </c>
      <c r="N8585" s="13"/>
    </row>
    <row r="8586" spans="1:14" hidden="1">
      <c r="A8586" s="23">
        <v>735</v>
      </c>
      <c r="B8586" s="381">
        <v>98</v>
      </c>
      <c r="C8586" s="1841" t="s">
        <v>680</v>
      </c>
      <c r="D8586" s="1842"/>
      <c r="E8586" s="382">
        <f>F8586+G8586+H8586</f>
        <v>0</v>
      </c>
      <c r="F8586" s="1417"/>
      <c r="G8586" s="1418"/>
      <c r="H8586" s="1419"/>
      <c r="I8586" s="1448">
        <v>0</v>
      </c>
      <c r="J8586" s="1449">
        <v>0</v>
      </c>
      <c r="K8586" s="1450">
        <v>0</v>
      </c>
      <c r="L8586" s="382">
        <f>I8586+J8586+K8586</f>
        <v>0</v>
      </c>
      <c r="M8586" s="12" t="str">
        <f t="shared" si="2001"/>
        <v/>
      </c>
      <c r="N8586" s="13"/>
    </row>
    <row r="8587" spans="1:14" hidden="1">
      <c r="A8587" s="23">
        <v>740</v>
      </c>
      <c r="B8587" s="1421"/>
      <c r="C8587" s="1422"/>
      <c r="D8587" s="1423"/>
      <c r="E8587" s="269"/>
      <c r="F8587" s="269"/>
      <c r="G8587" s="269"/>
      <c r="H8587" s="269"/>
      <c r="I8587" s="269"/>
      <c r="J8587" s="269"/>
      <c r="K8587" s="269"/>
      <c r="L8587" s="270"/>
      <c r="M8587" s="12" t="str">
        <f t="shared" si="2001"/>
        <v/>
      </c>
      <c r="N8587" s="73" t="str">
        <f>LEFT(C8469,1)</f>
        <v>8</v>
      </c>
    </row>
    <row r="8588" spans="1:14" hidden="1">
      <c r="A8588" s="23">
        <v>745</v>
      </c>
      <c r="B8588" s="1424"/>
      <c r="C8588" s="111"/>
      <c r="D8588" s="1425"/>
      <c r="E8588" s="218"/>
      <c r="F8588" s="218"/>
      <c r="G8588" s="218"/>
      <c r="H8588" s="218"/>
      <c r="I8588" s="218"/>
      <c r="J8588" s="218"/>
      <c r="K8588" s="218"/>
      <c r="L8588" s="389"/>
      <c r="M8588" s="7" t="str">
        <f t="shared" si="2001"/>
        <v/>
      </c>
    </row>
    <row r="8589" spans="1:14" hidden="1">
      <c r="A8589" s="22">
        <v>750</v>
      </c>
      <c r="B8589" s="1424"/>
      <c r="C8589" s="111"/>
      <c r="D8589" s="1425"/>
      <c r="E8589" s="218"/>
      <c r="F8589" s="218"/>
      <c r="G8589" s="218"/>
      <c r="H8589" s="218"/>
      <c r="I8589" s="218"/>
      <c r="J8589" s="218"/>
      <c r="K8589" s="218"/>
      <c r="L8589" s="389"/>
      <c r="M8589" s="7" t="str">
        <f t="shared" si="2001"/>
        <v/>
      </c>
    </row>
    <row r="8590" spans="1:14" ht="19.5" hidden="1" thickBot="1">
      <c r="A8590" s="23">
        <v>755</v>
      </c>
      <c r="B8590" s="1451"/>
      <c r="C8590" s="393" t="s">
        <v>726</v>
      </c>
      <c r="D8590" s="1420">
        <f>+B8590</f>
        <v>0</v>
      </c>
      <c r="E8590" s="395">
        <f t="shared" ref="E8590:L8590" si="2016">SUM(E8472,E8475,E8481,E8489,E8490,E8508,E8512,E8518,E8521,E8522,E8523,E8524,E8528,E8537,E8543,E8544,E8545,E8546,E8553,E8557,E8558,E8559,E8560,E8563,E8564,E8572,E8575,E8576,E8581)+E8586</f>
        <v>0</v>
      </c>
      <c r="F8590" s="396">
        <f t="shared" si="2016"/>
        <v>0</v>
      </c>
      <c r="G8590" s="397">
        <f t="shared" si="2016"/>
        <v>0</v>
      </c>
      <c r="H8590" s="398">
        <f t="shared" si="2016"/>
        <v>0</v>
      </c>
      <c r="I8590" s="396">
        <f t="shared" si="2016"/>
        <v>0</v>
      </c>
      <c r="J8590" s="397">
        <f t="shared" si="2016"/>
        <v>0</v>
      </c>
      <c r="K8590" s="398">
        <f t="shared" si="2016"/>
        <v>0</v>
      </c>
      <c r="L8590" s="395">
        <f t="shared" si="2016"/>
        <v>0</v>
      </c>
      <c r="M8590" s="1652" t="str">
        <f t="shared" si="2001"/>
        <v/>
      </c>
      <c r="N8590" s="65"/>
    </row>
    <row r="8591" spans="1:14" ht="18.75" hidden="1">
      <c r="A8591" s="23">
        <v>760</v>
      </c>
      <c r="B8591" s="79" t="s">
        <v>120</v>
      </c>
      <c r="C8591" s="1"/>
      <c r="L8591" s="6"/>
      <c r="M8591" s="1652" t="str">
        <f>(IF($E8590&lt;&gt;0,$M$2,IF($L8590&lt;&gt;0,$M$2,"")))</f>
        <v/>
      </c>
      <c r="N8591" s="65"/>
    </row>
    <row r="8592" spans="1:14" ht="18.75" hidden="1">
      <c r="A8592" s="22">
        <v>765</v>
      </c>
      <c r="B8592" s="1355"/>
      <c r="C8592" s="1355"/>
      <c r="D8592" s="1356"/>
      <c r="E8592" s="1355"/>
      <c r="F8592" s="1355"/>
      <c r="G8592" s="1355"/>
      <c r="H8592" s="1355"/>
      <c r="I8592" s="1355"/>
      <c r="J8592" s="1355"/>
      <c r="K8592" s="1355"/>
      <c r="L8592" s="1357"/>
      <c r="M8592" s="1652" t="str">
        <f>(IF($E8590&lt;&gt;0,$M$2,IF($L8590&lt;&gt;0,$M$2,"")))</f>
        <v/>
      </c>
      <c r="N8592" s="65"/>
    </row>
    <row r="8593" spans="1:14" ht="18.75" hidden="1">
      <c r="A8593" s="22">
        <v>775</v>
      </c>
      <c r="B8593" s="65"/>
      <c r="C8593" s="65"/>
      <c r="D8593" s="65"/>
      <c r="E8593" s="65"/>
      <c r="F8593" s="65"/>
      <c r="G8593" s="65"/>
      <c r="H8593" s="65"/>
      <c r="I8593" s="65"/>
      <c r="J8593" s="65"/>
      <c r="K8593" s="65"/>
      <c r="L8593" s="77"/>
      <c r="M8593" s="74" t="str">
        <f>(IF(E8590&lt;&gt;0,$G$2,IF(L8590&lt;&gt;0,$G$2,"")))</f>
        <v/>
      </c>
      <c r="N8593" s="65"/>
    </row>
    <row r="8594" spans="1:14" hidden="1">
      <c r="A8594" s="23">
        <v>780</v>
      </c>
      <c r="B8594" s="6"/>
      <c r="C8594" s="6"/>
      <c r="D8594" s="517"/>
      <c r="E8594" s="38"/>
      <c r="F8594" s="38"/>
      <c r="G8594" s="38"/>
      <c r="H8594" s="38"/>
      <c r="I8594" s="38"/>
      <c r="J8594" s="38"/>
      <c r="K8594" s="38"/>
      <c r="L8594" s="38"/>
      <c r="M8594" s="7" t="str">
        <f>(IF($E8730&lt;&gt;0,$M$2,IF($L8730&lt;&gt;0,$M$2,"")))</f>
        <v/>
      </c>
    </row>
    <row r="8595" spans="1:14" hidden="1">
      <c r="A8595" s="23">
        <v>785</v>
      </c>
      <c r="B8595" s="6"/>
      <c r="C8595" s="1353"/>
      <c r="D8595" s="1354"/>
      <c r="E8595" s="38"/>
      <c r="F8595" s="38"/>
      <c r="G8595" s="38"/>
      <c r="H8595" s="38"/>
      <c r="I8595" s="38"/>
      <c r="J8595" s="38"/>
      <c r="K8595" s="38"/>
      <c r="L8595" s="38"/>
      <c r="M8595" s="7" t="str">
        <f>(IF($E8730&lt;&gt;0,$M$2,IF($L8730&lt;&gt;0,$M$2,"")))</f>
        <v/>
      </c>
    </row>
    <row r="8596" spans="1:14" hidden="1">
      <c r="A8596" s="23">
        <v>790</v>
      </c>
      <c r="B8596" s="1865" t="str">
        <f>$B$7</f>
        <v>ОТЧЕТНИ ДАННИ ПО ЕБК ЗА ИЗПЪЛНЕНИЕТО НА БЮДЖЕТА</v>
      </c>
      <c r="C8596" s="1866"/>
      <c r="D8596" s="1866"/>
      <c r="E8596" s="242"/>
      <c r="F8596" s="242"/>
      <c r="G8596" s="237"/>
      <c r="H8596" s="237"/>
      <c r="I8596" s="237"/>
      <c r="J8596" s="237"/>
      <c r="K8596" s="237"/>
      <c r="L8596" s="237"/>
      <c r="M8596" s="7" t="str">
        <f>(IF($E8730&lt;&gt;0,$M$2,IF($L8730&lt;&gt;0,$M$2,"")))</f>
        <v/>
      </c>
    </row>
    <row r="8597" spans="1:14" hidden="1">
      <c r="A8597" s="23">
        <v>795</v>
      </c>
      <c r="B8597" s="228"/>
      <c r="C8597" s="391"/>
      <c r="D8597" s="400"/>
      <c r="E8597" s="406" t="s">
        <v>457</v>
      </c>
      <c r="F8597" s="406" t="s">
        <v>819</v>
      </c>
      <c r="G8597" s="237"/>
      <c r="H8597" s="1350" t="s">
        <v>1234</v>
      </c>
      <c r="I8597" s="1351"/>
      <c r="J8597" s="1352"/>
      <c r="K8597" s="237"/>
      <c r="L8597" s="237"/>
      <c r="M8597" s="7" t="str">
        <f>(IF($E8730&lt;&gt;0,$M$2,IF($L8730&lt;&gt;0,$M$2,"")))</f>
        <v/>
      </c>
    </row>
    <row r="8598" spans="1:14" ht="18.75" hidden="1">
      <c r="A8598" s="22">
        <v>805</v>
      </c>
      <c r="B8598" s="1867" t="str">
        <f>$B$9</f>
        <v>ДГ Радост Каблешково</v>
      </c>
      <c r="C8598" s="1868"/>
      <c r="D8598" s="1869"/>
      <c r="E8598" s="115">
        <f>$E$9</f>
        <v>45658</v>
      </c>
      <c r="F8598" s="226">
        <f>$F$9</f>
        <v>45747</v>
      </c>
      <c r="G8598" s="237"/>
      <c r="H8598" s="237"/>
      <c r="I8598" s="237"/>
      <c r="J8598" s="237"/>
      <c r="K8598" s="237"/>
      <c r="L8598" s="237"/>
      <c r="M8598" s="7" t="str">
        <f>(IF($E8730&lt;&gt;0,$M$2,IF($L8730&lt;&gt;0,$M$2,"")))</f>
        <v/>
      </c>
    </row>
    <row r="8599" spans="1:14" hidden="1">
      <c r="A8599" s="23">
        <v>810</v>
      </c>
      <c r="B8599" s="227" t="str">
        <f>$B$10</f>
        <v>(наименование на разпоредителя с бюджет)</v>
      </c>
      <c r="C8599" s="228"/>
      <c r="D8599" s="229"/>
      <c r="E8599" s="237"/>
      <c r="F8599" s="237"/>
      <c r="G8599" s="237"/>
      <c r="H8599" s="237"/>
      <c r="I8599" s="237"/>
      <c r="J8599" s="237"/>
      <c r="K8599" s="237"/>
      <c r="L8599" s="237"/>
      <c r="M8599" s="7" t="str">
        <f>(IF($E8730&lt;&gt;0,$M$2,IF($L8730&lt;&gt;0,$M$2,"")))</f>
        <v/>
      </c>
    </row>
    <row r="8600" spans="1:14" hidden="1">
      <c r="A8600" s="23">
        <v>815</v>
      </c>
      <c r="B8600" s="227"/>
      <c r="C8600" s="228"/>
      <c r="D8600" s="229"/>
      <c r="E8600" s="237"/>
      <c r="F8600" s="237"/>
      <c r="G8600" s="237"/>
      <c r="H8600" s="237"/>
      <c r="I8600" s="237"/>
      <c r="J8600" s="237"/>
      <c r="K8600" s="237"/>
      <c r="L8600" s="237"/>
      <c r="M8600" s="7" t="str">
        <f>(IF($E8730&lt;&gt;0,$M$2,IF($L8730&lt;&gt;0,$M$2,"")))</f>
        <v/>
      </c>
    </row>
    <row r="8601" spans="1:14" ht="19.5" hidden="1">
      <c r="A8601" s="28">
        <v>525</v>
      </c>
      <c r="B8601" s="1870" t="str">
        <f>$B$12</f>
        <v>Поморие</v>
      </c>
      <c r="C8601" s="1871"/>
      <c r="D8601" s="1872"/>
      <c r="E8601" s="410" t="s">
        <v>874</v>
      </c>
      <c r="F8601" s="1348" t="str">
        <f>$F$12</f>
        <v>5207</v>
      </c>
      <c r="G8601" s="237"/>
      <c r="H8601" s="237"/>
      <c r="I8601" s="237"/>
      <c r="J8601" s="237"/>
      <c r="K8601" s="237"/>
      <c r="L8601" s="237"/>
      <c r="M8601" s="7" t="str">
        <f>(IF($E8730&lt;&gt;0,$M$2,IF($L8730&lt;&gt;0,$M$2,"")))</f>
        <v/>
      </c>
    </row>
    <row r="8602" spans="1:14" hidden="1">
      <c r="A8602" s="22">
        <v>820</v>
      </c>
      <c r="B8602" s="233" t="str">
        <f>$B$13</f>
        <v>(наименование на първостепенния разпоредител с бюджет)</v>
      </c>
      <c r="C8602" s="228"/>
      <c r="D8602" s="229"/>
      <c r="E8602" s="1349"/>
      <c r="F8602" s="242"/>
      <c r="G8602" s="237"/>
      <c r="H8602" s="237"/>
      <c r="I8602" s="237"/>
      <c r="J8602" s="237"/>
      <c r="K8602" s="237"/>
      <c r="L8602" s="237"/>
      <c r="M8602" s="7" t="str">
        <f>(IF($E8730&lt;&gt;0,$M$2,IF($L8730&lt;&gt;0,$M$2,"")))</f>
        <v/>
      </c>
    </row>
    <row r="8603" spans="1:14" ht="19.5" hidden="1">
      <c r="A8603" s="23">
        <v>821</v>
      </c>
      <c r="B8603" s="236"/>
      <c r="C8603" s="237"/>
      <c r="D8603" s="124" t="s">
        <v>875</v>
      </c>
      <c r="E8603" s="238">
        <f>$E$15</f>
        <v>0</v>
      </c>
      <c r="F8603" s="414" t="str">
        <f>$F$15</f>
        <v>БЮДЖЕТ</v>
      </c>
      <c r="G8603" s="218"/>
      <c r="H8603" s="218"/>
      <c r="I8603" s="218"/>
      <c r="J8603" s="218"/>
      <c r="K8603" s="218"/>
      <c r="L8603" s="218"/>
      <c r="M8603" s="7" t="str">
        <f>(IF($E8730&lt;&gt;0,$M$2,IF($L8730&lt;&gt;0,$M$2,"")))</f>
        <v/>
      </c>
    </row>
    <row r="8604" spans="1:14" hidden="1">
      <c r="A8604" s="23">
        <v>822</v>
      </c>
      <c r="B8604" s="228"/>
      <c r="C8604" s="391"/>
      <c r="D8604" s="400"/>
      <c r="E8604" s="237"/>
      <c r="F8604" s="409"/>
      <c r="G8604" s="409"/>
      <c r="H8604" s="409"/>
      <c r="I8604" s="409"/>
      <c r="J8604" s="409"/>
      <c r="K8604" s="409"/>
      <c r="L8604" s="1365" t="s">
        <v>458</v>
      </c>
      <c r="M8604" s="7" t="str">
        <f>(IF($E8730&lt;&gt;0,$M$2,IF($L8730&lt;&gt;0,$M$2,"")))</f>
        <v/>
      </c>
    </row>
    <row r="8605" spans="1:14" ht="24.95" hidden="1" customHeight="1">
      <c r="A8605" s="23">
        <v>823</v>
      </c>
      <c r="B8605" s="247"/>
      <c r="C8605" s="248"/>
      <c r="D8605" s="249" t="s">
        <v>698</v>
      </c>
      <c r="E8605" s="1853" t="str">
        <f>CONCATENATE("Уточнен план ",$C$3)</f>
        <v>Уточнен план 2025</v>
      </c>
      <c r="F8605" s="1854"/>
      <c r="G8605" s="1854"/>
      <c r="H8605" s="1855"/>
      <c r="I8605" s="1856" t="str">
        <f>CONCATENATE("Отчет ",$C$3)</f>
        <v>Отчет 2025</v>
      </c>
      <c r="J8605" s="1857"/>
      <c r="K8605" s="1857"/>
      <c r="L8605" s="1858"/>
      <c r="M8605" s="7" t="str">
        <f>(IF($E8730&lt;&gt;0,$M$2,IF($L8730&lt;&gt;0,$M$2,"")))</f>
        <v/>
      </c>
    </row>
    <row r="8606" spans="1:14" ht="54.95" hidden="1" customHeight="1" thickBot="1">
      <c r="A8606" s="23">
        <v>825</v>
      </c>
      <c r="B8606" s="250" t="s">
        <v>62</v>
      </c>
      <c r="C8606" s="251" t="s">
        <v>459</v>
      </c>
      <c r="D8606" s="252" t="s">
        <v>699</v>
      </c>
      <c r="E8606" s="1391" t="str">
        <f>$E$20</f>
        <v>Уточнен план                Общо</v>
      </c>
      <c r="F8606" s="1395" t="str">
        <f>$F$20</f>
        <v>държавни дейности</v>
      </c>
      <c r="G8606" s="1396" t="str">
        <f>$G$20</f>
        <v>местни дейности</v>
      </c>
      <c r="H8606" s="1397" t="str">
        <f>$H$20</f>
        <v>дофинансиране</v>
      </c>
      <c r="I8606" s="253" t="str">
        <f>$I$20</f>
        <v>държавни дейности -ОТЧЕТ</v>
      </c>
      <c r="J8606" s="254" t="str">
        <f>$J$20</f>
        <v>местни дейности - ОТЧЕТ</v>
      </c>
      <c r="K8606" s="255" t="str">
        <f>$K$20</f>
        <v>дофинансиране - ОТЧЕТ</v>
      </c>
      <c r="L8606" s="1570" t="str">
        <f>$L$20</f>
        <v>ОТЧЕТ                                    ОБЩО</v>
      </c>
      <c r="M8606" s="7" t="str">
        <f>(IF($E8730&lt;&gt;0,$M$2,IF($L8730&lt;&gt;0,$M$2,"")))</f>
        <v/>
      </c>
    </row>
    <row r="8607" spans="1:14" ht="18.75" hidden="1">
      <c r="A8607" s="23"/>
      <c r="B8607" s="258"/>
      <c r="C8607" s="259"/>
      <c r="D8607" s="260" t="s">
        <v>728</v>
      </c>
      <c r="E8607" s="1442" t="str">
        <f>$E$21</f>
        <v>(1)</v>
      </c>
      <c r="F8607" s="143" t="str">
        <f>$F$21</f>
        <v>(2)</v>
      </c>
      <c r="G8607" s="144" t="str">
        <f>$G$21</f>
        <v>(3)</v>
      </c>
      <c r="H8607" s="145" t="str">
        <f>$H$21</f>
        <v>(4)</v>
      </c>
      <c r="I8607" s="261" t="str">
        <f>$I$21</f>
        <v>(5)</v>
      </c>
      <c r="J8607" s="262" t="str">
        <f>$J$21</f>
        <v>(6)</v>
      </c>
      <c r="K8607" s="263" t="str">
        <f>$K$21</f>
        <v>(7)</v>
      </c>
      <c r="L8607" s="264" t="str">
        <f>$L$21</f>
        <v>(8)</v>
      </c>
      <c r="M8607" s="7" t="str">
        <f>(IF($E8730&lt;&gt;0,$M$2,IF($L8730&lt;&gt;0,$M$2,"")))</f>
        <v/>
      </c>
    </row>
    <row r="8608" spans="1:14" hidden="1">
      <c r="A8608" s="23"/>
      <c r="B8608" s="1439"/>
      <c r="C8608" s="1540" t="e">
        <f>VLOOKUP(D8608,OP_LIST2,2,FALSE)</f>
        <v>#N/A</v>
      </c>
      <c r="D8608" s="1445"/>
      <c r="E8608" s="389"/>
      <c r="F8608" s="1429"/>
      <c r="G8608" s="1430"/>
      <c r="H8608" s="1431"/>
      <c r="I8608" s="1429"/>
      <c r="J8608" s="1430"/>
      <c r="K8608" s="1431"/>
      <c r="L8608" s="1428"/>
      <c r="M8608" s="7" t="str">
        <f>(IF($E8730&lt;&gt;0,$M$2,IF($L8730&lt;&gt;0,$M$2,"")))</f>
        <v/>
      </c>
    </row>
    <row r="8609" spans="1:14" hidden="1">
      <c r="A8609" s="23"/>
      <c r="B8609" s="1608" t="s">
        <v>2003</v>
      </c>
      <c r="C8609" s="1446">
        <f>VLOOKUP(D8610,EBK_DEIN2,2,FALSE)</f>
        <v>8865</v>
      </c>
      <c r="D8609" s="1445" t="s">
        <v>777</v>
      </c>
      <c r="E8609" s="389"/>
      <c r="F8609" s="1432"/>
      <c r="G8609" s="1433"/>
      <c r="H8609" s="1434"/>
      <c r="I8609" s="1432"/>
      <c r="J8609" s="1433"/>
      <c r="K8609" s="1434"/>
      <c r="L8609" s="1428"/>
      <c r="M8609" s="7" t="str">
        <f>(IF($E8730&lt;&gt;0,$M$2,IF($L8730&lt;&gt;0,$M$2,"")))</f>
        <v/>
      </c>
    </row>
    <row r="8610" spans="1:14" hidden="1">
      <c r="A8610" s="23"/>
      <c r="B8610" s="1438"/>
      <c r="C8610" s="1531">
        <f>+C8609</f>
        <v>8865</v>
      </c>
      <c r="D8610" s="1440" t="s">
        <v>607</v>
      </c>
      <c r="E8610" s="389"/>
      <c r="F8610" s="1432"/>
      <c r="G8610" s="1433"/>
      <c r="H8610" s="1434"/>
      <c r="I8610" s="1432"/>
      <c r="J8610" s="1433"/>
      <c r="K8610" s="1434"/>
      <c r="L8610" s="1428"/>
      <c r="M8610" s="7" t="str">
        <f>(IF($E8730&lt;&gt;0,$M$2,IF($L8730&lt;&gt;0,$M$2,"")))</f>
        <v/>
      </c>
    </row>
    <row r="8611" spans="1:14" hidden="1">
      <c r="A8611" s="23"/>
      <c r="B8611" s="1443"/>
      <c r="C8611" s="1441"/>
      <c r="D8611" s="1444" t="s">
        <v>700</v>
      </c>
      <c r="E8611" s="389"/>
      <c r="F8611" s="1435"/>
      <c r="G8611" s="1436"/>
      <c r="H8611" s="1437"/>
      <c r="I8611" s="1435"/>
      <c r="J8611" s="1436"/>
      <c r="K8611" s="1437"/>
      <c r="L8611" s="1428"/>
      <c r="M8611" s="7" t="str">
        <f>(IF($E8730&lt;&gt;0,$M$2,IF($L8730&lt;&gt;0,$M$2,"")))</f>
        <v/>
      </c>
    </row>
    <row r="8612" spans="1:14" hidden="1">
      <c r="A8612" s="23"/>
      <c r="B8612" s="272">
        <v>100</v>
      </c>
      <c r="C8612" s="1859" t="s">
        <v>729</v>
      </c>
      <c r="D8612" s="1860"/>
      <c r="E8612" s="273">
        <f t="shared" ref="E8612:L8612" si="2017">SUM(E8613:E8614)</f>
        <v>0</v>
      </c>
      <c r="F8612" s="274">
        <f t="shared" si="2017"/>
        <v>0</v>
      </c>
      <c r="G8612" s="275">
        <f t="shared" si="2017"/>
        <v>0</v>
      </c>
      <c r="H8612" s="276">
        <f>SUM(H8613:H8614)</f>
        <v>0</v>
      </c>
      <c r="I8612" s="274">
        <f t="shared" si="2017"/>
        <v>0</v>
      </c>
      <c r="J8612" s="275">
        <f t="shared" si="2017"/>
        <v>0</v>
      </c>
      <c r="K8612" s="276">
        <f t="shared" si="2017"/>
        <v>0</v>
      </c>
      <c r="L8612" s="273">
        <f t="shared" si="2017"/>
        <v>0</v>
      </c>
      <c r="M8612" s="12" t="str">
        <f>(IF($E8612&lt;&gt;0,$M$2,IF($L8612&lt;&gt;0,$M$2,"")))</f>
        <v/>
      </c>
      <c r="N8612" s="13"/>
    </row>
    <row r="8613" spans="1:14" hidden="1">
      <c r="A8613" s="23"/>
      <c r="B8613" s="278"/>
      <c r="C8613" s="279">
        <v>101</v>
      </c>
      <c r="D8613" s="280" t="s">
        <v>730</v>
      </c>
      <c r="E8613" s="281">
        <f>F8613+G8613+H8613</f>
        <v>0</v>
      </c>
      <c r="F8613" s="152">
        <v>0</v>
      </c>
      <c r="G8613" s="153">
        <v>0</v>
      </c>
      <c r="H8613" s="1406">
        <v>0</v>
      </c>
      <c r="I8613" s="152">
        <v>0</v>
      </c>
      <c r="J8613" s="153">
        <v>0</v>
      </c>
      <c r="K8613" s="1406">
        <v>0</v>
      </c>
      <c r="L8613" s="281">
        <f>I8613+J8613+K8613</f>
        <v>0</v>
      </c>
      <c r="M8613" s="12" t="str">
        <f t="shared" ref="M8613:M8676" si="2018">(IF($E8613&lt;&gt;0,$M$2,IF($L8613&lt;&gt;0,$M$2,"")))</f>
        <v/>
      </c>
      <c r="N8613" s="13"/>
    </row>
    <row r="8614" spans="1:14" hidden="1">
      <c r="A8614" s="10"/>
      <c r="B8614" s="278"/>
      <c r="C8614" s="285">
        <v>102</v>
      </c>
      <c r="D8614" s="286" t="s">
        <v>731</v>
      </c>
      <c r="E8614" s="287">
        <f>F8614+G8614+H8614</f>
        <v>0</v>
      </c>
      <c r="F8614" s="173">
        <v>0</v>
      </c>
      <c r="G8614" s="174">
        <v>0</v>
      </c>
      <c r="H8614" s="1409">
        <v>0</v>
      </c>
      <c r="I8614" s="173">
        <v>0</v>
      </c>
      <c r="J8614" s="174">
        <v>0</v>
      </c>
      <c r="K8614" s="1409">
        <v>0</v>
      </c>
      <c r="L8614" s="287">
        <f>I8614+J8614+K8614</f>
        <v>0</v>
      </c>
      <c r="M8614" s="12" t="str">
        <f t="shared" si="2018"/>
        <v/>
      </c>
      <c r="N8614" s="13"/>
    </row>
    <row r="8615" spans="1:14" hidden="1">
      <c r="A8615" s="10"/>
      <c r="B8615" s="272">
        <v>200</v>
      </c>
      <c r="C8615" s="1851" t="s">
        <v>732</v>
      </c>
      <c r="D8615" s="1852"/>
      <c r="E8615" s="273">
        <f t="shared" ref="E8615:L8615" si="2019">SUM(E8616:E8620)</f>
        <v>0</v>
      </c>
      <c r="F8615" s="274">
        <f t="shared" si="2019"/>
        <v>0</v>
      </c>
      <c r="G8615" s="275">
        <f t="shared" si="2019"/>
        <v>0</v>
      </c>
      <c r="H8615" s="276">
        <f>SUM(H8616:H8620)</f>
        <v>0</v>
      </c>
      <c r="I8615" s="274">
        <f t="shared" si="2019"/>
        <v>0</v>
      </c>
      <c r="J8615" s="275">
        <f t="shared" si="2019"/>
        <v>0</v>
      </c>
      <c r="K8615" s="276">
        <f t="shared" si="2019"/>
        <v>0</v>
      </c>
      <c r="L8615" s="273">
        <f t="shared" si="2019"/>
        <v>0</v>
      </c>
      <c r="M8615" s="12" t="str">
        <f t="shared" si="2018"/>
        <v/>
      </c>
      <c r="N8615" s="13"/>
    </row>
    <row r="8616" spans="1:14" hidden="1">
      <c r="A8616" s="10"/>
      <c r="B8616" s="291"/>
      <c r="C8616" s="279">
        <v>201</v>
      </c>
      <c r="D8616" s="280" t="s">
        <v>733</v>
      </c>
      <c r="E8616" s="281">
        <f>F8616+G8616+H8616</f>
        <v>0</v>
      </c>
      <c r="F8616" s="152">
        <v>0</v>
      </c>
      <c r="G8616" s="153">
        <v>0</v>
      </c>
      <c r="H8616" s="1406">
        <v>0</v>
      </c>
      <c r="I8616" s="152">
        <v>0</v>
      </c>
      <c r="J8616" s="153">
        <v>0</v>
      </c>
      <c r="K8616" s="1406">
        <v>0</v>
      </c>
      <c r="L8616" s="281">
        <f>I8616+J8616+K8616</f>
        <v>0</v>
      </c>
      <c r="M8616" s="12" t="str">
        <f t="shared" si="2018"/>
        <v/>
      </c>
      <c r="N8616" s="13"/>
    </row>
    <row r="8617" spans="1:14" hidden="1">
      <c r="A8617" s="10"/>
      <c r="B8617" s="292"/>
      <c r="C8617" s="293">
        <v>202</v>
      </c>
      <c r="D8617" s="294" t="s">
        <v>734</v>
      </c>
      <c r="E8617" s="295">
        <f>F8617+G8617+H8617</f>
        <v>0</v>
      </c>
      <c r="F8617" s="158">
        <v>0</v>
      </c>
      <c r="G8617" s="159">
        <v>0</v>
      </c>
      <c r="H8617" s="1408">
        <v>0</v>
      </c>
      <c r="I8617" s="158">
        <v>0</v>
      </c>
      <c r="J8617" s="159">
        <v>0</v>
      </c>
      <c r="K8617" s="1408">
        <v>0</v>
      </c>
      <c r="L8617" s="295">
        <f>I8617+J8617+K8617</f>
        <v>0</v>
      </c>
      <c r="M8617" s="12" t="str">
        <f t="shared" si="2018"/>
        <v/>
      </c>
      <c r="N8617" s="13"/>
    </row>
    <row r="8618" spans="1:14" ht="31.5" hidden="1">
      <c r="A8618" s="10"/>
      <c r="B8618" s="299"/>
      <c r="C8618" s="293">
        <v>205</v>
      </c>
      <c r="D8618" s="294" t="s">
        <v>585</v>
      </c>
      <c r="E8618" s="295">
        <f>F8618+G8618+H8618</f>
        <v>0</v>
      </c>
      <c r="F8618" s="158">
        <v>0</v>
      </c>
      <c r="G8618" s="159">
        <v>0</v>
      </c>
      <c r="H8618" s="1408">
        <v>0</v>
      </c>
      <c r="I8618" s="158">
        <v>0</v>
      </c>
      <c r="J8618" s="159">
        <v>0</v>
      </c>
      <c r="K8618" s="1408">
        <v>0</v>
      </c>
      <c r="L8618" s="295">
        <f>I8618+J8618+K8618</f>
        <v>0</v>
      </c>
      <c r="M8618" s="12" t="str">
        <f t="shared" si="2018"/>
        <v/>
      </c>
      <c r="N8618" s="13"/>
    </row>
    <row r="8619" spans="1:14" hidden="1">
      <c r="A8619" s="10"/>
      <c r="B8619" s="299"/>
      <c r="C8619" s="293">
        <v>208</v>
      </c>
      <c r="D8619" s="300" t="s">
        <v>586</v>
      </c>
      <c r="E8619" s="295">
        <f>F8619+G8619+H8619</f>
        <v>0</v>
      </c>
      <c r="F8619" s="158">
        <v>0</v>
      </c>
      <c r="G8619" s="159">
        <v>0</v>
      </c>
      <c r="H8619" s="1408">
        <v>0</v>
      </c>
      <c r="I8619" s="158">
        <v>0</v>
      </c>
      <c r="J8619" s="159">
        <v>0</v>
      </c>
      <c r="K8619" s="1408">
        <v>0</v>
      </c>
      <c r="L8619" s="295">
        <f>I8619+J8619+K8619</f>
        <v>0</v>
      </c>
      <c r="M8619" s="12" t="str">
        <f t="shared" si="2018"/>
        <v/>
      </c>
      <c r="N8619" s="13"/>
    </row>
    <row r="8620" spans="1:14" hidden="1">
      <c r="A8620" s="10"/>
      <c r="B8620" s="291"/>
      <c r="C8620" s="285">
        <v>209</v>
      </c>
      <c r="D8620" s="301" t="s">
        <v>587</v>
      </c>
      <c r="E8620" s="287">
        <f>F8620+G8620+H8620</f>
        <v>0</v>
      </c>
      <c r="F8620" s="173">
        <v>0</v>
      </c>
      <c r="G8620" s="174">
        <v>0</v>
      </c>
      <c r="H8620" s="1409">
        <v>0</v>
      </c>
      <c r="I8620" s="173">
        <v>0</v>
      </c>
      <c r="J8620" s="174">
        <v>0</v>
      </c>
      <c r="K8620" s="1409">
        <v>0</v>
      </c>
      <c r="L8620" s="287">
        <f>I8620+J8620+K8620</f>
        <v>0</v>
      </c>
      <c r="M8620" s="12" t="str">
        <f t="shared" si="2018"/>
        <v/>
      </c>
      <c r="N8620" s="13"/>
    </row>
    <row r="8621" spans="1:14" hidden="1">
      <c r="A8621" s="10"/>
      <c r="B8621" s="272">
        <v>500</v>
      </c>
      <c r="C8621" s="1861" t="s">
        <v>188</v>
      </c>
      <c r="D8621" s="1862"/>
      <c r="E8621" s="273">
        <f t="shared" ref="E8621:L8621" si="2020">SUM(E8622:E8628)</f>
        <v>0</v>
      </c>
      <c r="F8621" s="274">
        <f t="shared" si="2020"/>
        <v>0</v>
      </c>
      <c r="G8621" s="275">
        <f t="shared" si="2020"/>
        <v>0</v>
      </c>
      <c r="H8621" s="276">
        <f>SUM(H8622:H8628)</f>
        <v>0</v>
      </c>
      <c r="I8621" s="274">
        <f t="shared" si="2020"/>
        <v>0</v>
      </c>
      <c r="J8621" s="275">
        <f t="shared" si="2020"/>
        <v>0</v>
      </c>
      <c r="K8621" s="276">
        <f t="shared" si="2020"/>
        <v>0</v>
      </c>
      <c r="L8621" s="273">
        <f t="shared" si="2020"/>
        <v>0</v>
      </c>
      <c r="M8621" s="12" t="str">
        <f t="shared" si="2018"/>
        <v/>
      </c>
      <c r="N8621" s="13"/>
    </row>
    <row r="8622" spans="1:14" ht="18" hidden="1" customHeight="1">
      <c r="A8622" s="10"/>
      <c r="B8622" s="291"/>
      <c r="C8622" s="302">
        <v>551</v>
      </c>
      <c r="D8622" s="303" t="s">
        <v>189</v>
      </c>
      <c r="E8622" s="281">
        <f t="shared" ref="E8622:E8629" si="2021">F8622+G8622+H8622</f>
        <v>0</v>
      </c>
      <c r="F8622" s="152">
        <v>0</v>
      </c>
      <c r="G8622" s="153">
        <v>0</v>
      </c>
      <c r="H8622" s="1406">
        <v>0</v>
      </c>
      <c r="I8622" s="152">
        <v>0</v>
      </c>
      <c r="J8622" s="153">
        <v>0</v>
      </c>
      <c r="K8622" s="1406">
        <v>0</v>
      </c>
      <c r="L8622" s="281">
        <f t="shared" ref="L8622:L8629" si="2022">I8622+J8622+K8622</f>
        <v>0</v>
      </c>
      <c r="M8622" s="12" t="str">
        <f t="shared" si="2018"/>
        <v/>
      </c>
      <c r="N8622" s="13"/>
    </row>
    <row r="8623" spans="1:14" hidden="1">
      <c r="A8623" s="10"/>
      <c r="B8623" s="291"/>
      <c r="C8623" s="304">
        <v>552</v>
      </c>
      <c r="D8623" s="305" t="s">
        <v>893</v>
      </c>
      <c r="E8623" s="295">
        <f t="shared" si="2021"/>
        <v>0</v>
      </c>
      <c r="F8623" s="158">
        <v>0</v>
      </c>
      <c r="G8623" s="159">
        <v>0</v>
      </c>
      <c r="H8623" s="1408">
        <v>0</v>
      </c>
      <c r="I8623" s="158">
        <v>0</v>
      </c>
      <c r="J8623" s="159">
        <v>0</v>
      </c>
      <c r="K8623" s="1408">
        <v>0</v>
      </c>
      <c r="L8623" s="295">
        <f t="shared" si="2022"/>
        <v>0</v>
      </c>
      <c r="M8623" s="12" t="str">
        <f t="shared" si="2018"/>
        <v/>
      </c>
      <c r="N8623" s="13"/>
    </row>
    <row r="8624" spans="1:14" hidden="1">
      <c r="A8624" s="10"/>
      <c r="B8624" s="306"/>
      <c r="C8624" s="304">
        <v>558</v>
      </c>
      <c r="D8624" s="307" t="s">
        <v>855</v>
      </c>
      <c r="E8624" s="295">
        <f>F8624+G8624+H8624</f>
        <v>0</v>
      </c>
      <c r="F8624" s="484">
        <v>0</v>
      </c>
      <c r="G8624" s="485">
        <v>0</v>
      </c>
      <c r="H8624" s="160">
        <v>0</v>
      </c>
      <c r="I8624" s="484">
        <v>0</v>
      </c>
      <c r="J8624" s="485">
        <v>0</v>
      </c>
      <c r="K8624" s="160">
        <v>0</v>
      </c>
      <c r="L8624" s="295">
        <f>I8624+J8624+K8624</f>
        <v>0</v>
      </c>
      <c r="M8624" s="12" t="str">
        <f t="shared" si="2018"/>
        <v/>
      </c>
      <c r="N8624" s="13"/>
    </row>
    <row r="8625" spans="1:14" hidden="1">
      <c r="A8625" s="10"/>
      <c r="B8625" s="306"/>
      <c r="C8625" s="304">
        <v>560</v>
      </c>
      <c r="D8625" s="307" t="s">
        <v>190</v>
      </c>
      <c r="E8625" s="295">
        <f t="shared" si="2021"/>
        <v>0</v>
      </c>
      <c r="F8625" s="158">
        <v>0</v>
      </c>
      <c r="G8625" s="159">
        <v>0</v>
      </c>
      <c r="H8625" s="1408">
        <v>0</v>
      </c>
      <c r="I8625" s="158">
        <v>0</v>
      </c>
      <c r="J8625" s="159">
        <v>0</v>
      </c>
      <c r="K8625" s="1408">
        <v>0</v>
      </c>
      <c r="L8625" s="295">
        <f t="shared" si="2022"/>
        <v>0</v>
      </c>
      <c r="M8625" s="12" t="str">
        <f t="shared" si="2018"/>
        <v/>
      </c>
      <c r="N8625" s="13"/>
    </row>
    <row r="8626" spans="1:14" hidden="1">
      <c r="A8626" s="10"/>
      <c r="B8626" s="306"/>
      <c r="C8626" s="304">
        <v>580</v>
      </c>
      <c r="D8626" s="305" t="s">
        <v>191</v>
      </c>
      <c r="E8626" s="295">
        <f t="shared" si="2021"/>
        <v>0</v>
      </c>
      <c r="F8626" s="158">
        <v>0</v>
      </c>
      <c r="G8626" s="159">
        <v>0</v>
      </c>
      <c r="H8626" s="1408">
        <v>0</v>
      </c>
      <c r="I8626" s="158">
        <v>0</v>
      </c>
      <c r="J8626" s="159">
        <v>0</v>
      </c>
      <c r="K8626" s="1408">
        <v>0</v>
      </c>
      <c r="L8626" s="295">
        <f t="shared" si="2022"/>
        <v>0</v>
      </c>
      <c r="M8626" s="12" t="str">
        <f t="shared" si="2018"/>
        <v/>
      </c>
      <c r="N8626" s="13"/>
    </row>
    <row r="8627" spans="1:14" hidden="1">
      <c r="A8627" s="10"/>
      <c r="B8627" s="291"/>
      <c r="C8627" s="304">
        <v>588</v>
      </c>
      <c r="D8627" s="305" t="s">
        <v>857</v>
      </c>
      <c r="E8627" s="295">
        <f>F8627+G8627+H8627</f>
        <v>0</v>
      </c>
      <c r="F8627" s="484">
        <v>0</v>
      </c>
      <c r="G8627" s="485">
        <v>0</v>
      </c>
      <c r="H8627" s="160">
        <v>0</v>
      </c>
      <c r="I8627" s="484">
        <v>0</v>
      </c>
      <c r="J8627" s="485">
        <v>0</v>
      </c>
      <c r="K8627" s="160">
        <v>0</v>
      </c>
      <c r="L8627" s="295">
        <f>I8627+J8627+K8627</f>
        <v>0</v>
      </c>
      <c r="M8627" s="12" t="str">
        <f t="shared" si="2018"/>
        <v/>
      </c>
      <c r="N8627" s="13"/>
    </row>
    <row r="8628" spans="1:14" ht="31.5" hidden="1">
      <c r="A8628" s="10"/>
      <c r="B8628" s="291"/>
      <c r="C8628" s="308">
        <v>590</v>
      </c>
      <c r="D8628" s="309" t="s">
        <v>192</v>
      </c>
      <c r="E8628" s="287">
        <f t="shared" si="2021"/>
        <v>0</v>
      </c>
      <c r="F8628" s="173"/>
      <c r="G8628" s="174"/>
      <c r="H8628" s="1409"/>
      <c r="I8628" s="173"/>
      <c r="J8628" s="174"/>
      <c r="K8628" s="1409"/>
      <c r="L8628" s="287">
        <f t="shared" si="2022"/>
        <v>0</v>
      </c>
      <c r="M8628" s="12" t="str">
        <f t="shared" si="2018"/>
        <v/>
      </c>
      <c r="N8628" s="13"/>
    </row>
    <row r="8629" spans="1:14" hidden="1">
      <c r="A8629" s="22">
        <v>5</v>
      </c>
      <c r="B8629" s="272">
        <v>800</v>
      </c>
      <c r="C8629" s="1863" t="s">
        <v>193</v>
      </c>
      <c r="D8629" s="1864"/>
      <c r="E8629" s="310">
        <f t="shared" si="2021"/>
        <v>0</v>
      </c>
      <c r="F8629" s="1410"/>
      <c r="G8629" s="1411"/>
      <c r="H8629" s="1412"/>
      <c r="I8629" s="1410"/>
      <c r="J8629" s="1411"/>
      <c r="K8629" s="1412"/>
      <c r="L8629" s="310">
        <f t="shared" si="2022"/>
        <v>0</v>
      </c>
      <c r="M8629" s="12" t="str">
        <f t="shared" si="2018"/>
        <v/>
      </c>
      <c r="N8629" s="13"/>
    </row>
    <row r="8630" spans="1:14" hidden="1">
      <c r="A8630" s="23">
        <v>10</v>
      </c>
      <c r="B8630" s="272">
        <v>1000</v>
      </c>
      <c r="C8630" s="1851" t="s">
        <v>194</v>
      </c>
      <c r="D8630" s="1852"/>
      <c r="E8630" s="310">
        <f t="shared" ref="E8630:L8630" si="2023">SUM(E8631:E8647)</f>
        <v>0</v>
      </c>
      <c r="F8630" s="274">
        <f t="shared" si="2023"/>
        <v>0</v>
      </c>
      <c r="G8630" s="275">
        <f t="shared" si="2023"/>
        <v>0</v>
      </c>
      <c r="H8630" s="276">
        <f>SUM(H8631:H8647)</f>
        <v>0</v>
      </c>
      <c r="I8630" s="274">
        <f t="shared" si="2023"/>
        <v>0</v>
      </c>
      <c r="J8630" s="275">
        <f t="shared" si="2023"/>
        <v>0</v>
      </c>
      <c r="K8630" s="276">
        <f t="shared" si="2023"/>
        <v>0</v>
      </c>
      <c r="L8630" s="310">
        <f t="shared" si="2023"/>
        <v>0</v>
      </c>
      <c r="M8630" s="12" t="str">
        <f t="shared" si="2018"/>
        <v/>
      </c>
      <c r="N8630" s="13"/>
    </row>
    <row r="8631" spans="1:14" hidden="1">
      <c r="A8631" s="23">
        <v>15</v>
      </c>
      <c r="B8631" s="292"/>
      <c r="C8631" s="279">
        <v>1011</v>
      </c>
      <c r="D8631" s="311" t="s">
        <v>195</v>
      </c>
      <c r="E8631" s="281">
        <f t="shared" ref="E8631:E8647" si="2024">F8631+G8631+H8631</f>
        <v>0</v>
      </c>
      <c r="F8631" s="152">
        <v>0</v>
      </c>
      <c r="G8631" s="153">
        <v>0</v>
      </c>
      <c r="H8631" s="1406">
        <v>0</v>
      </c>
      <c r="I8631" s="152">
        <v>0</v>
      </c>
      <c r="J8631" s="153">
        <v>0</v>
      </c>
      <c r="K8631" s="1406">
        <v>0</v>
      </c>
      <c r="L8631" s="281">
        <f t="shared" ref="L8631:L8647" si="2025">I8631+J8631+K8631</f>
        <v>0</v>
      </c>
      <c r="M8631" s="12" t="str">
        <f t="shared" si="2018"/>
        <v/>
      </c>
      <c r="N8631" s="13"/>
    </row>
    <row r="8632" spans="1:14" hidden="1">
      <c r="A8632" s="22">
        <v>35</v>
      </c>
      <c r="B8632" s="292"/>
      <c r="C8632" s="293">
        <v>1012</v>
      </c>
      <c r="D8632" s="294" t="s">
        <v>196</v>
      </c>
      <c r="E8632" s="295">
        <f t="shared" si="2024"/>
        <v>0</v>
      </c>
      <c r="F8632" s="158">
        <v>0</v>
      </c>
      <c r="G8632" s="159">
        <v>0</v>
      </c>
      <c r="H8632" s="1408">
        <v>0</v>
      </c>
      <c r="I8632" s="158">
        <v>0</v>
      </c>
      <c r="J8632" s="159">
        <v>0</v>
      </c>
      <c r="K8632" s="1408">
        <v>0</v>
      </c>
      <c r="L8632" s="295">
        <f t="shared" si="2025"/>
        <v>0</v>
      </c>
      <c r="M8632" s="12" t="str">
        <f t="shared" si="2018"/>
        <v/>
      </c>
      <c r="N8632" s="13"/>
    </row>
    <row r="8633" spans="1:14" hidden="1">
      <c r="A8633" s="23">
        <v>40</v>
      </c>
      <c r="B8633" s="292"/>
      <c r="C8633" s="293">
        <v>1013</v>
      </c>
      <c r="D8633" s="294" t="s">
        <v>197</v>
      </c>
      <c r="E8633" s="295">
        <f t="shared" si="2024"/>
        <v>0</v>
      </c>
      <c r="F8633" s="158">
        <v>0</v>
      </c>
      <c r="G8633" s="159">
        <v>0</v>
      </c>
      <c r="H8633" s="1408">
        <v>0</v>
      </c>
      <c r="I8633" s="158">
        <v>0</v>
      </c>
      <c r="J8633" s="159">
        <v>0</v>
      </c>
      <c r="K8633" s="1408">
        <v>0</v>
      </c>
      <c r="L8633" s="295">
        <f t="shared" si="2025"/>
        <v>0</v>
      </c>
      <c r="M8633" s="12" t="str">
        <f t="shared" si="2018"/>
        <v/>
      </c>
      <c r="N8633" s="13"/>
    </row>
    <row r="8634" spans="1:14" hidden="1">
      <c r="A8634" s="23">
        <v>45</v>
      </c>
      <c r="B8634" s="292"/>
      <c r="C8634" s="293">
        <v>1014</v>
      </c>
      <c r="D8634" s="294" t="s">
        <v>198</v>
      </c>
      <c r="E8634" s="295">
        <f t="shared" si="2024"/>
        <v>0</v>
      </c>
      <c r="F8634" s="158">
        <v>0</v>
      </c>
      <c r="G8634" s="159">
        <v>0</v>
      </c>
      <c r="H8634" s="1408">
        <v>0</v>
      </c>
      <c r="I8634" s="158">
        <v>0</v>
      </c>
      <c r="J8634" s="159">
        <v>0</v>
      </c>
      <c r="K8634" s="1408">
        <v>0</v>
      </c>
      <c r="L8634" s="295">
        <f t="shared" si="2025"/>
        <v>0</v>
      </c>
      <c r="M8634" s="12" t="str">
        <f t="shared" si="2018"/>
        <v/>
      </c>
      <c r="N8634" s="13"/>
    </row>
    <row r="8635" spans="1:14" hidden="1">
      <c r="A8635" s="23">
        <v>50</v>
      </c>
      <c r="B8635" s="292"/>
      <c r="C8635" s="293">
        <v>1015</v>
      </c>
      <c r="D8635" s="294" t="s">
        <v>199</v>
      </c>
      <c r="E8635" s="295">
        <f t="shared" si="2024"/>
        <v>0</v>
      </c>
      <c r="F8635" s="158">
        <v>0</v>
      </c>
      <c r="G8635" s="159">
        <v>0</v>
      </c>
      <c r="H8635" s="1408">
        <v>0</v>
      </c>
      <c r="I8635" s="158">
        <v>0</v>
      </c>
      <c r="J8635" s="159">
        <v>0</v>
      </c>
      <c r="K8635" s="1408">
        <v>0</v>
      </c>
      <c r="L8635" s="295">
        <f t="shared" si="2025"/>
        <v>0</v>
      </c>
      <c r="M8635" s="12" t="str">
        <f t="shared" si="2018"/>
        <v/>
      </c>
      <c r="N8635" s="13"/>
    </row>
    <row r="8636" spans="1:14" hidden="1">
      <c r="A8636" s="23">
        <v>55</v>
      </c>
      <c r="B8636" s="292"/>
      <c r="C8636" s="312">
        <v>1016</v>
      </c>
      <c r="D8636" s="313" t="s">
        <v>200</v>
      </c>
      <c r="E8636" s="314">
        <f t="shared" si="2024"/>
        <v>0</v>
      </c>
      <c r="F8636" s="164">
        <v>0</v>
      </c>
      <c r="G8636" s="165">
        <v>0</v>
      </c>
      <c r="H8636" s="1407">
        <v>0</v>
      </c>
      <c r="I8636" s="164">
        <v>0</v>
      </c>
      <c r="J8636" s="165">
        <v>0</v>
      </c>
      <c r="K8636" s="1407">
        <v>0</v>
      </c>
      <c r="L8636" s="314">
        <f t="shared" si="2025"/>
        <v>0</v>
      </c>
      <c r="M8636" s="12" t="str">
        <f t="shared" si="2018"/>
        <v/>
      </c>
      <c r="N8636" s="13"/>
    </row>
    <row r="8637" spans="1:14" hidden="1">
      <c r="A8637" s="23">
        <v>60</v>
      </c>
      <c r="B8637" s="278"/>
      <c r="C8637" s="318">
        <v>1020</v>
      </c>
      <c r="D8637" s="319" t="s">
        <v>201</v>
      </c>
      <c r="E8637" s="320">
        <f t="shared" si="2024"/>
        <v>0</v>
      </c>
      <c r="F8637" s="450">
        <v>0</v>
      </c>
      <c r="G8637" s="451">
        <v>0</v>
      </c>
      <c r="H8637" s="1416">
        <v>0</v>
      </c>
      <c r="I8637" s="450">
        <v>0</v>
      </c>
      <c r="J8637" s="451">
        <v>0</v>
      </c>
      <c r="K8637" s="1416">
        <v>0</v>
      </c>
      <c r="L8637" s="320">
        <f t="shared" si="2025"/>
        <v>0</v>
      </c>
      <c r="M8637" s="12" t="str">
        <f t="shared" si="2018"/>
        <v/>
      </c>
      <c r="N8637" s="13"/>
    </row>
    <row r="8638" spans="1:14" hidden="1">
      <c r="A8638" s="22">
        <v>65</v>
      </c>
      <c r="B8638" s="292"/>
      <c r="C8638" s="324">
        <v>1030</v>
      </c>
      <c r="D8638" s="325" t="s">
        <v>202</v>
      </c>
      <c r="E8638" s="326">
        <f t="shared" si="2024"/>
        <v>0</v>
      </c>
      <c r="F8638" s="445">
        <v>0</v>
      </c>
      <c r="G8638" s="446">
        <v>0</v>
      </c>
      <c r="H8638" s="1413">
        <v>0</v>
      </c>
      <c r="I8638" s="445">
        <v>0</v>
      </c>
      <c r="J8638" s="446">
        <v>0</v>
      </c>
      <c r="K8638" s="1413">
        <v>0</v>
      </c>
      <c r="L8638" s="326">
        <f t="shared" si="2025"/>
        <v>0</v>
      </c>
      <c r="M8638" s="12" t="str">
        <f t="shared" si="2018"/>
        <v/>
      </c>
      <c r="N8638" s="13"/>
    </row>
    <row r="8639" spans="1:14" hidden="1">
      <c r="A8639" s="23">
        <v>70</v>
      </c>
      <c r="B8639" s="292"/>
      <c r="C8639" s="318">
        <v>1051</v>
      </c>
      <c r="D8639" s="331" t="s">
        <v>203</v>
      </c>
      <c r="E8639" s="320">
        <f t="shared" si="2024"/>
        <v>0</v>
      </c>
      <c r="F8639" s="450">
        <v>0</v>
      </c>
      <c r="G8639" s="451">
        <v>0</v>
      </c>
      <c r="H8639" s="1416">
        <v>0</v>
      </c>
      <c r="I8639" s="450">
        <v>0</v>
      </c>
      <c r="J8639" s="451">
        <v>0</v>
      </c>
      <c r="K8639" s="1416">
        <v>0</v>
      </c>
      <c r="L8639" s="320">
        <f t="shared" si="2025"/>
        <v>0</v>
      </c>
      <c r="M8639" s="12" t="str">
        <f t="shared" si="2018"/>
        <v/>
      </c>
      <c r="N8639" s="13"/>
    </row>
    <row r="8640" spans="1:14" hidden="1">
      <c r="A8640" s="23">
        <v>75</v>
      </c>
      <c r="B8640" s="292"/>
      <c r="C8640" s="293">
        <v>1052</v>
      </c>
      <c r="D8640" s="294" t="s">
        <v>204</v>
      </c>
      <c r="E8640" s="295">
        <f t="shared" si="2024"/>
        <v>0</v>
      </c>
      <c r="F8640" s="158">
        <v>0</v>
      </c>
      <c r="G8640" s="159"/>
      <c r="H8640" s="1408"/>
      <c r="I8640" s="158">
        <v>0</v>
      </c>
      <c r="J8640" s="159"/>
      <c r="K8640" s="1408"/>
      <c r="L8640" s="295">
        <f t="shared" si="2025"/>
        <v>0</v>
      </c>
      <c r="M8640" s="12" t="str">
        <f t="shared" si="2018"/>
        <v/>
      </c>
      <c r="N8640" s="13"/>
    </row>
    <row r="8641" spans="1:14" hidden="1">
      <c r="A8641" s="23">
        <v>80</v>
      </c>
      <c r="B8641" s="292"/>
      <c r="C8641" s="324">
        <v>1053</v>
      </c>
      <c r="D8641" s="325" t="s">
        <v>858</v>
      </c>
      <c r="E8641" s="326">
        <f t="shared" si="2024"/>
        <v>0</v>
      </c>
      <c r="F8641" s="445"/>
      <c r="G8641" s="446"/>
      <c r="H8641" s="1413"/>
      <c r="I8641" s="445"/>
      <c r="J8641" s="446"/>
      <c r="K8641" s="1413"/>
      <c r="L8641" s="326">
        <f t="shared" si="2025"/>
        <v>0</v>
      </c>
      <c r="M8641" s="12" t="str">
        <f t="shared" si="2018"/>
        <v/>
      </c>
      <c r="N8641" s="13"/>
    </row>
    <row r="8642" spans="1:14" hidden="1">
      <c r="A8642" s="23">
        <v>80</v>
      </c>
      <c r="B8642" s="292"/>
      <c r="C8642" s="318">
        <v>1062</v>
      </c>
      <c r="D8642" s="319" t="s">
        <v>205</v>
      </c>
      <c r="E8642" s="320">
        <f t="shared" si="2024"/>
        <v>0</v>
      </c>
      <c r="F8642" s="450">
        <v>0</v>
      </c>
      <c r="G8642" s="451">
        <v>0</v>
      </c>
      <c r="H8642" s="1416">
        <v>0</v>
      </c>
      <c r="I8642" s="450">
        <v>0</v>
      </c>
      <c r="J8642" s="451">
        <v>0</v>
      </c>
      <c r="K8642" s="1416">
        <v>0</v>
      </c>
      <c r="L8642" s="320">
        <f t="shared" si="2025"/>
        <v>0</v>
      </c>
      <c r="M8642" s="12" t="str">
        <f t="shared" si="2018"/>
        <v/>
      </c>
      <c r="N8642" s="13"/>
    </row>
    <row r="8643" spans="1:14" hidden="1">
      <c r="A8643" s="23">
        <v>85</v>
      </c>
      <c r="B8643" s="292"/>
      <c r="C8643" s="324">
        <v>1063</v>
      </c>
      <c r="D8643" s="332" t="s">
        <v>786</v>
      </c>
      <c r="E8643" s="326">
        <f t="shared" si="2024"/>
        <v>0</v>
      </c>
      <c r="F8643" s="445">
        <v>0</v>
      </c>
      <c r="G8643" s="446">
        <v>0</v>
      </c>
      <c r="H8643" s="1413">
        <v>0</v>
      </c>
      <c r="I8643" s="445">
        <v>0</v>
      </c>
      <c r="J8643" s="446">
        <v>0</v>
      </c>
      <c r="K8643" s="1413">
        <v>0</v>
      </c>
      <c r="L8643" s="326">
        <f t="shared" si="2025"/>
        <v>0</v>
      </c>
      <c r="M8643" s="12" t="str">
        <f t="shared" si="2018"/>
        <v/>
      </c>
      <c r="N8643" s="13"/>
    </row>
    <row r="8644" spans="1:14" hidden="1">
      <c r="A8644" s="23">
        <v>90</v>
      </c>
      <c r="B8644" s="292"/>
      <c r="C8644" s="333">
        <v>1069</v>
      </c>
      <c r="D8644" s="334" t="s">
        <v>206</v>
      </c>
      <c r="E8644" s="335">
        <f t="shared" si="2024"/>
        <v>0</v>
      </c>
      <c r="F8644" s="589">
        <v>0</v>
      </c>
      <c r="G8644" s="590">
        <v>0</v>
      </c>
      <c r="H8644" s="1415">
        <v>0</v>
      </c>
      <c r="I8644" s="589">
        <v>0</v>
      </c>
      <c r="J8644" s="590">
        <v>0</v>
      </c>
      <c r="K8644" s="1415">
        <v>0</v>
      </c>
      <c r="L8644" s="335">
        <f t="shared" si="2025"/>
        <v>0</v>
      </c>
      <c r="M8644" s="12" t="str">
        <f t="shared" si="2018"/>
        <v/>
      </c>
      <c r="N8644" s="13"/>
    </row>
    <row r="8645" spans="1:14" hidden="1">
      <c r="A8645" s="23">
        <v>90</v>
      </c>
      <c r="B8645" s="278"/>
      <c r="C8645" s="318">
        <v>1091</v>
      </c>
      <c r="D8645" s="331" t="s">
        <v>894</v>
      </c>
      <c r="E8645" s="320">
        <f t="shared" si="2024"/>
        <v>0</v>
      </c>
      <c r="F8645" s="450">
        <v>0</v>
      </c>
      <c r="G8645" s="451">
        <v>0</v>
      </c>
      <c r="H8645" s="1416">
        <v>0</v>
      </c>
      <c r="I8645" s="450">
        <v>0</v>
      </c>
      <c r="J8645" s="451">
        <v>0</v>
      </c>
      <c r="K8645" s="1416">
        <v>0</v>
      </c>
      <c r="L8645" s="320">
        <f t="shared" si="2025"/>
        <v>0</v>
      </c>
      <c r="M8645" s="12" t="str">
        <f t="shared" si="2018"/>
        <v/>
      </c>
      <c r="N8645" s="13"/>
    </row>
    <row r="8646" spans="1:14" hidden="1">
      <c r="A8646" s="22">
        <v>115</v>
      </c>
      <c r="B8646" s="292"/>
      <c r="C8646" s="293">
        <v>1092</v>
      </c>
      <c r="D8646" s="294" t="s">
        <v>298</v>
      </c>
      <c r="E8646" s="295">
        <f t="shared" si="2024"/>
        <v>0</v>
      </c>
      <c r="F8646" s="158">
        <v>0</v>
      </c>
      <c r="G8646" s="159">
        <v>0</v>
      </c>
      <c r="H8646" s="1408">
        <v>0</v>
      </c>
      <c r="I8646" s="158">
        <v>0</v>
      </c>
      <c r="J8646" s="159">
        <v>0</v>
      </c>
      <c r="K8646" s="1408">
        <v>0</v>
      </c>
      <c r="L8646" s="295">
        <f t="shared" si="2025"/>
        <v>0</v>
      </c>
      <c r="M8646" s="12" t="str">
        <f t="shared" si="2018"/>
        <v/>
      </c>
      <c r="N8646" s="13"/>
    </row>
    <row r="8647" spans="1:14" hidden="1">
      <c r="A8647" s="22">
        <v>125</v>
      </c>
      <c r="B8647" s="292"/>
      <c r="C8647" s="285">
        <v>1098</v>
      </c>
      <c r="D8647" s="339" t="s">
        <v>207</v>
      </c>
      <c r="E8647" s="287">
        <f t="shared" si="2024"/>
        <v>0</v>
      </c>
      <c r="F8647" s="173">
        <v>0</v>
      </c>
      <c r="G8647" s="174">
        <v>0</v>
      </c>
      <c r="H8647" s="1409">
        <v>0</v>
      </c>
      <c r="I8647" s="173">
        <v>0</v>
      </c>
      <c r="J8647" s="174">
        <v>0</v>
      </c>
      <c r="K8647" s="1409">
        <v>0</v>
      </c>
      <c r="L8647" s="287">
        <f t="shared" si="2025"/>
        <v>0</v>
      </c>
      <c r="M8647" s="12" t="str">
        <f t="shared" si="2018"/>
        <v/>
      </c>
      <c r="N8647" s="13"/>
    </row>
    <row r="8648" spans="1:14" hidden="1">
      <c r="A8648" s="23">
        <v>130</v>
      </c>
      <c r="B8648" s="272">
        <v>1900</v>
      </c>
      <c r="C8648" s="1845" t="s">
        <v>265</v>
      </c>
      <c r="D8648" s="1846"/>
      <c r="E8648" s="310">
        <f t="shared" ref="E8648:L8648" si="2026">SUM(E8649:E8651)</f>
        <v>0</v>
      </c>
      <c r="F8648" s="274">
        <f t="shared" si="2026"/>
        <v>0</v>
      </c>
      <c r="G8648" s="275">
        <f t="shared" si="2026"/>
        <v>0</v>
      </c>
      <c r="H8648" s="276">
        <f>SUM(H8649:H8651)</f>
        <v>0</v>
      </c>
      <c r="I8648" s="274">
        <f t="shared" si="2026"/>
        <v>0</v>
      </c>
      <c r="J8648" s="275">
        <f t="shared" si="2026"/>
        <v>0</v>
      </c>
      <c r="K8648" s="276">
        <f t="shared" si="2026"/>
        <v>0</v>
      </c>
      <c r="L8648" s="310">
        <f t="shared" si="2026"/>
        <v>0</v>
      </c>
      <c r="M8648" s="12" t="str">
        <f t="shared" si="2018"/>
        <v/>
      </c>
      <c r="N8648" s="13"/>
    </row>
    <row r="8649" spans="1:14" hidden="1">
      <c r="A8649" s="23">
        <v>135</v>
      </c>
      <c r="B8649" s="292"/>
      <c r="C8649" s="279">
        <v>1901</v>
      </c>
      <c r="D8649" s="340" t="s">
        <v>895</v>
      </c>
      <c r="E8649" s="281">
        <f>F8649+G8649+H8649</f>
        <v>0</v>
      </c>
      <c r="F8649" s="152">
        <v>0</v>
      </c>
      <c r="G8649" s="153">
        <v>0</v>
      </c>
      <c r="H8649" s="1406">
        <v>0</v>
      </c>
      <c r="I8649" s="152">
        <v>0</v>
      </c>
      <c r="J8649" s="153">
        <v>0</v>
      </c>
      <c r="K8649" s="1406">
        <v>0</v>
      </c>
      <c r="L8649" s="281">
        <f>I8649+J8649+K8649</f>
        <v>0</v>
      </c>
      <c r="M8649" s="12" t="str">
        <f t="shared" si="2018"/>
        <v/>
      </c>
      <c r="N8649" s="13"/>
    </row>
    <row r="8650" spans="1:14" hidden="1">
      <c r="A8650" s="23">
        <v>140</v>
      </c>
      <c r="B8650" s="341"/>
      <c r="C8650" s="293">
        <v>1981</v>
      </c>
      <c r="D8650" s="342" t="s">
        <v>896</v>
      </c>
      <c r="E8650" s="295">
        <f>F8650+G8650+H8650</f>
        <v>0</v>
      </c>
      <c r="F8650" s="158">
        <v>0</v>
      </c>
      <c r="G8650" s="159">
        <v>0</v>
      </c>
      <c r="H8650" s="1408">
        <v>0</v>
      </c>
      <c r="I8650" s="158">
        <v>0</v>
      </c>
      <c r="J8650" s="159">
        <v>0</v>
      </c>
      <c r="K8650" s="1408">
        <v>0</v>
      </c>
      <c r="L8650" s="295">
        <f>I8650+J8650+K8650</f>
        <v>0</v>
      </c>
      <c r="M8650" s="12" t="str">
        <f t="shared" si="2018"/>
        <v/>
      </c>
      <c r="N8650" s="13"/>
    </row>
    <row r="8651" spans="1:14" hidden="1">
      <c r="A8651" s="23">
        <v>145</v>
      </c>
      <c r="B8651" s="292"/>
      <c r="C8651" s="285">
        <v>1991</v>
      </c>
      <c r="D8651" s="343" t="s">
        <v>897</v>
      </c>
      <c r="E8651" s="287">
        <f>F8651+G8651+H8651</f>
        <v>0</v>
      </c>
      <c r="F8651" s="173"/>
      <c r="G8651" s="174">
        <v>0</v>
      </c>
      <c r="H8651" s="1409">
        <v>0</v>
      </c>
      <c r="I8651" s="173"/>
      <c r="J8651" s="174">
        <v>0</v>
      </c>
      <c r="K8651" s="1409">
        <v>0</v>
      </c>
      <c r="L8651" s="287">
        <f>I8651+J8651+K8651</f>
        <v>0</v>
      </c>
      <c r="M8651" s="12" t="str">
        <f t="shared" si="2018"/>
        <v/>
      </c>
      <c r="N8651" s="13"/>
    </row>
    <row r="8652" spans="1:14" hidden="1">
      <c r="A8652" s="23">
        <v>150</v>
      </c>
      <c r="B8652" s="272">
        <v>2100</v>
      </c>
      <c r="C8652" s="1845" t="s">
        <v>707</v>
      </c>
      <c r="D8652" s="1846"/>
      <c r="E8652" s="310">
        <f t="shared" ref="E8652:L8652" si="2027">SUM(E8653:E8657)</f>
        <v>0</v>
      </c>
      <c r="F8652" s="274">
        <f t="shared" si="2027"/>
        <v>0</v>
      </c>
      <c r="G8652" s="275">
        <f t="shared" si="2027"/>
        <v>0</v>
      </c>
      <c r="H8652" s="276">
        <f>SUM(H8653:H8657)</f>
        <v>0</v>
      </c>
      <c r="I8652" s="274">
        <f t="shared" si="2027"/>
        <v>0</v>
      </c>
      <c r="J8652" s="275">
        <f t="shared" si="2027"/>
        <v>0</v>
      </c>
      <c r="K8652" s="276">
        <f t="shared" si="2027"/>
        <v>0</v>
      </c>
      <c r="L8652" s="310">
        <f t="shared" si="2027"/>
        <v>0</v>
      </c>
      <c r="M8652" s="12" t="str">
        <f t="shared" si="2018"/>
        <v/>
      </c>
      <c r="N8652" s="13"/>
    </row>
    <row r="8653" spans="1:14" hidden="1">
      <c r="A8653" s="23">
        <v>155</v>
      </c>
      <c r="B8653" s="292"/>
      <c r="C8653" s="279">
        <v>2110</v>
      </c>
      <c r="D8653" s="344" t="s">
        <v>208</v>
      </c>
      <c r="E8653" s="281">
        <f>F8653+G8653+H8653</f>
        <v>0</v>
      </c>
      <c r="F8653" s="152">
        <v>0</v>
      </c>
      <c r="G8653" s="153">
        <v>0</v>
      </c>
      <c r="H8653" s="1406">
        <v>0</v>
      </c>
      <c r="I8653" s="152">
        <v>0</v>
      </c>
      <c r="J8653" s="153">
        <v>0</v>
      </c>
      <c r="K8653" s="1406">
        <v>0</v>
      </c>
      <c r="L8653" s="281">
        <f>I8653+J8653+K8653</f>
        <v>0</v>
      </c>
      <c r="M8653" s="12" t="str">
        <f t="shared" si="2018"/>
        <v/>
      </c>
      <c r="N8653" s="13"/>
    </row>
    <row r="8654" spans="1:14" hidden="1">
      <c r="A8654" s="23">
        <v>160</v>
      </c>
      <c r="B8654" s="341"/>
      <c r="C8654" s="293">
        <v>2120</v>
      </c>
      <c r="D8654" s="300" t="s">
        <v>209</v>
      </c>
      <c r="E8654" s="295">
        <f>F8654+G8654+H8654</f>
        <v>0</v>
      </c>
      <c r="F8654" s="158">
        <v>0</v>
      </c>
      <c r="G8654" s="159">
        <v>0</v>
      </c>
      <c r="H8654" s="1408">
        <v>0</v>
      </c>
      <c r="I8654" s="158">
        <v>0</v>
      </c>
      <c r="J8654" s="159">
        <v>0</v>
      </c>
      <c r="K8654" s="1408">
        <v>0</v>
      </c>
      <c r="L8654" s="295">
        <f>I8654+J8654+K8654</f>
        <v>0</v>
      </c>
      <c r="M8654" s="12" t="str">
        <f t="shared" si="2018"/>
        <v/>
      </c>
      <c r="N8654" s="13"/>
    </row>
    <row r="8655" spans="1:14" hidden="1">
      <c r="A8655" s="23">
        <v>165</v>
      </c>
      <c r="B8655" s="341"/>
      <c r="C8655" s="293">
        <v>2125</v>
      </c>
      <c r="D8655" s="300" t="s">
        <v>210</v>
      </c>
      <c r="E8655" s="295">
        <f>F8655+G8655+H8655</f>
        <v>0</v>
      </c>
      <c r="F8655" s="484">
        <v>0</v>
      </c>
      <c r="G8655" s="485">
        <v>0</v>
      </c>
      <c r="H8655" s="160">
        <v>0</v>
      </c>
      <c r="I8655" s="484">
        <v>0</v>
      </c>
      <c r="J8655" s="485">
        <v>0</v>
      </c>
      <c r="K8655" s="160">
        <v>0</v>
      </c>
      <c r="L8655" s="295">
        <f>I8655+J8655+K8655</f>
        <v>0</v>
      </c>
      <c r="M8655" s="12" t="str">
        <f t="shared" si="2018"/>
        <v/>
      </c>
      <c r="N8655" s="13"/>
    </row>
    <row r="8656" spans="1:14" hidden="1">
      <c r="A8656" s="23">
        <v>175</v>
      </c>
      <c r="B8656" s="291"/>
      <c r="C8656" s="293">
        <v>2140</v>
      </c>
      <c r="D8656" s="300" t="s">
        <v>211</v>
      </c>
      <c r="E8656" s="295">
        <f>F8656+G8656+H8656</f>
        <v>0</v>
      </c>
      <c r="F8656" s="484">
        <v>0</v>
      </c>
      <c r="G8656" s="485">
        <v>0</v>
      </c>
      <c r="H8656" s="160">
        <v>0</v>
      </c>
      <c r="I8656" s="484">
        <v>0</v>
      </c>
      <c r="J8656" s="485">
        <v>0</v>
      </c>
      <c r="K8656" s="160">
        <v>0</v>
      </c>
      <c r="L8656" s="295">
        <f>I8656+J8656+K8656</f>
        <v>0</v>
      </c>
      <c r="M8656" s="12" t="str">
        <f t="shared" si="2018"/>
        <v/>
      </c>
      <c r="N8656" s="13"/>
    </row>
    <row r="8657" spans="1:14" hidden="1">
      <c r="A8657" s="23">
        <v>180</v>
      </c>
      <c r="B8657" s="292"/>
      <c r="C8657" s="285">
        <v>2190</v>
      </c>
      <c r="D8657" s="345" t="s">
        <v>212</v>
      </c>
      <c r="E8657" s="287">
        <f>F8657+G8657+H8657</f>
        <v>0</v>
      </c>
      <c r="F8657" s="173">
        <v>0</v>
      </c>
      <c r="G8657" s="174">
        <v>0</v>
      </c>
      <c r="H8657" s="1409">
        <v>0</v>
      </c>
      <c r="I8657" s="173">
        <v>0</v>
      </c>
      <c r="J8657" s="174">
        <v>0</v>
      </c>
      <c r="K8657" s="1409">
        <v>0</v>
      </c>
      <c r="L8657" s="287">
        <f>I8657+J8657+K8657</f>
        <v>0</v>
      </c>
      <c r="M8657" s="12" t="str">
        <f t="shared" si="2018"/>
        <v/>
      </c>
      <c r="N8657" s="13"/>
    </row>
    <row r="8658" spans="1:14" hidden="1">
      <c r="A8658" s="23">
        <v>185</v>
      </c>
      <c r="B8658" s="272">
        <v>2200</v>
      </c>
      <c r="C8658" s="1845" t="s">
        <v>213</v>
      </c>
      <c r="D8658" s="1846"/>
      <c r="E8658" s="310">
        <f t="shared" ref="E8658:L8658" si="2028">SUM(E8659:E8660)</f>
        <v>0</v>
      </c>
      <c r="F8658" s="274">
        <f t="shared" si="2028"/>
        <v>0</v>
      </c>
      <c r="G8658" s="275">
        <f t="shared" si="2028"/>
        <v>0</v>
      </c>
      <c r="H8658" s="276">
        <f>SUM(H8659:H8660)</f>
        <v>0</v>
      </c>
      <c r="I8658" s="274">
        <f t="shared" si="2028"/>
        <v>0</v>
      </c>
      <c r="J8658" s="275">
        <f t="shared" si="2028"/>
        <v>0</v>
      </c>
      <c r="K8658" s="276">
        <f t="shared" si="2028"/>
        <v>0</v>
      </c>
      <c r="L8658" s="310">
        <f t="shared" si="2028"/>
        <v>0</v>
      </c>
      <c r="M8658" s="12" t="str">
        <f t="shared" si="2018"/>
        <v/>
      </c>
      <c r="N8658" s="13"/>
    </row>
    <row r="8659" spans="1:14" hidden="1">
      <c r="A8659" s="23">
        <v>190</v>
      </c>
      <c r="B8659" s="292"/>
      <c r="C8659" s="279">
        <v>2221</v>
      </c>
      <c r="D8659" s="280" t="s">
        <v>299</v>
      </c>
      <c r="E8659" s="281">
        <f>F8659+G8659+H8659</f>
        <v>0</v>
      </c>
      <c r="F8659" s="152">
        <v>0</v>
      </c>
      <c r="G8659" s="153">
        <v>0</v>
      </c>
      <c r="H8659" s="1406">
        <v>0</v>
      </c>
      <c r="I8659" s="152">
        <v>0</v>
      </c>
      <c r="J8659" s="153">
        <v>0</v>
      </c>
      <c r="K8659" s="1406">
        <v>0</v>
      </c>
      <c r="L8659" s="281">
        <f>I8659+J8659+K8659</f>
        <v>0</v>
      </c>
      <c r="M8659" s="12" t="str">
        <f t="shared" si="2018"/>
        <v/>
      </c>
      <c r="N8659" s="13"/>
    </row>
    <row r="8660" spans="1:14" hidden="1">
      <c r="A8660" s="23">
        <v>200</v>
      </c>
      <c r="B8660" s="292"/>
      <c r="C8660" s="285">
        <v>2224</v>
      </c>
      <c r="D8660" s="286" t="s">
        <v>214</v>
      </c>
      <c r="E8660" s="287">
        <f>F8660+G8660+H8660</f>
        <v>0</v>
      </c>
      <c r="F8660" s="173">
        <v>0</v>
      </c>
      <c r="G8660" s="174">
        <v>0</v>
      </c>
      <c r="H8660" s="1409">
        <v>0</v>
      </c>
      <c r="I8660" s="173">
        <v>0</v>
      </c>
      <c r="J8660" s="174">
        <v>0</v>
      </c>
      <c r="K8660" s="1409">
        <v>0</v>
      </c>
      <c r="L8660" s="287">
        <f>I8660+J8660+K8660</f>
        <v>0</v>
      </c>
      <c r="M8660" s="12" t="str">
        <f t="shared" si="2018"/>
        <v/>
      </c>
      <c r="N8660" s="13"/>
    </row>
    <row r="8661" spans="1:14" hidden="1">
      <c r="A8661" s="23">
        <v>200</v>
      </c>
      <c r="B8661" s="272">
        <v>2500</v>
      </c>
      <c r="C8661" s="1845" t="s">
        <v>215</v>
      </c>
      <c r="D8661" s="1846"/>
      <c r="E8661" s="310">
        <f>F8661+G8661+H8661</f>
        <v>0</v>
      </c>
      <c r="F8661" s="1410"/>
      <c r="G8661" s="1411"/>
      <c r="H8661" s="1412"/>
      <c r="I8661" s="1410"/>
      <c r="J8661" s="1411"/>
      <c r="K8661" s="1412"/>
      <c r="L8661" s="310">
        <f>I8661+J8661+K8661</f>
        <v>0</v>
      </c>
      <c r="M8661" s="12" t="str">
        <f t="shared" si="2018"/>
        <v/>
      </c>
      <c r="N8661" s="13"/>
    </row>
    <row r="8662" spans="1:14" hidden="1">
      <c r="A8662" s="23">
        <v>205</v>
      </c>
      <c r="B8662" s="272">
        <v>2600</v>
      </c>
      <c r="C8662" s="1849" t="s">
        <v>216</v>
      </c>
      <c r="D8662" s="1850"/>
      <c r="E8662" s="310">
        <f>F8662+G8662+H8662</f>
        <v>0</v>
      </c>
      <c r="F8662" s="1410"/>
      <c r="G8662" s="1411"/>
      <c r="H8662" s="1412"/>
      <c r="I8662" s="1410"/>
      <c r="J8662" s="1411"/>
      <c r="K8662" s="1412"/>
      <c r="L8662" s="310">
        <f>I8662+J8662+K8662</f>
        <v>0</v>
      </c>
      <c r="M8662" s="12" t="str">
        <f t="shared" si="2018"/>
        <v/>
      </c>
      <c r="N8662" s="13"/>
    </row>
    <row r="8663" spans="1:14" hidden="1">
      <c r="A8663" s="23">
        <v>210</v>
      </c>
      <c r="B8663" s="272">
        <v>2700</v>
      </c>
      <c r="C8663" s="1849" t="s">
        <v>217</v>
      </c>
      <c r="D8663" s="1850"/>
      <c r="E8663" s="310">
        <f>F8663+G8663+H8663</f>
        <v>0</v>
      </c>
      <c r="F8663" s="1410"/>
      <c r="G8663" s="1411"/>
      <c r="H8663" s="1412"/>
      <c r="I8663" s="1410"/>
      <c r="J8663" s="1411"/>
      <c r="K8663" s="1412"/>
      <c r="L8663" s="310">
        <f>I8663+J8663+K8663</f>
        <v>0</v>
      </c>
      <c r="M8663" s="12" t="str">
        <f t="shared" si="2018"/>
        <v/>
      </c>
      <c r="N8663" s="13"/>
    </row>
    <row r="8664" spans="1:14" ht="36" hidden="1" customHeight="1">
      <c r="A8664" s="23">
        <v>215</v>
      </c>
      <c r="B8664" s="272">
        <v>2800</v>
      </c>
      <c r="C8664" s="1849" t="s">
        <v>1643</v>
      </c>
      <c r="D8664" s="1850"/>
      <c r="E8664" s="310">
        <f t="shared" ref="E8664:L8664" si="2029">SUM(E8665:E8667)</f>
        <v>0</v>
      </c>
      <c r="F8664" s="274">
        <f t="shared" si="2029"/>
        <v>0</v>
      </c>
      <c r="G8664" s="275">
        <f t="shared" si="2029"/>
        <v>0</v>
      </c>
      <c r="H8664" s="276">
        <f>SUM(H8665:H8667)</f>
        <v>0</v>
      </c>
      <c r="I8664" s="274">
        <f t="shared" si="2029"/>
        <v>0</v>
      </c>
      <c r="J8664" s="275">
        <f t="shared" si="2029"/>
        <v>0</v>
      </c>
      <c r="K8664" s="276">
        <f t="shared" si="2029"/>
        <v>0</v>
      </c>
      <c r="L8664" s="310">
        <f t="shared" si="2029"/>
        <v>0</v>
      </c>
      <c r="M8664" s="12" t="str">
        <f t="shared" si="2018"/>
        <v/>
      </c>
      <c r="N8664" s="13"/>
    </row>
    <row r="8665" spans="1:14" hidden="1">
      <c r="A8665" s="22">
        <v>220</v>
      </c>
      <c r="B8665" s="292"/>
      <c r="C8665" s="279">
        <v>2810</v>
      </c>
      <c r="D8665" s="340" t="s">
        <v>2078</v>
      </c>
      <c r="E8665" s="281">
        <f>F8665+G8665+H8665</f>
        <v>0</v>
      </c>
      <c r="F8665" s="152"/>
      <c r="G8665" s="153"/>
      <c r="H8665" s="1406"/>
      <c r="I8665" s="152"/>
      <c r="J8665" s="153"/>
      <c r="K8665" s="1406"/>
      <c r="L8665" s="281">
        <f>I8665+J8665+K8665</f>
        <v>0</v>
      </c>
      <c r="M8665" s="12" t="str">
        <f t="shared" si="2018"/>
        <v/>
      </c>
      <c r="N8665" s="13"/>
    </row>
    <row r="8666" spans="1:14" hidden="1">
      <c r="A8666" s="23">
        <v>225</v>
      </c>
      <c r="B8666" s="341"/>
      <c r="C8666" s="293">
        <v>2820</v>
      </c>
      <c r="D8666" s="342" t="s">
        <v>2079</v>
      </c>
      <c r="E8666" s="295">
        <f>F8666+G8666+H8666</f>
        <v>0</v>
      </c>
      <c r="F8666" s="158"/>
      <c r="G8666" s="159"/>
      <c r="H8666" s="1408"/>
      <c r="I8666" s="158"/>
      <c r="J8666" s="159"/>
      <c r="K8666" s="1408"/>
      <c r="L8666" s="295">
        <f>I8666+J8666+K8666</f>
        <v>0</v>
      </c>
      <c r="M8666" s="12" t="str">
        <f t="shared" si="2018"/>
        <v/>
      </c>
      <c r="N8666" s="13"/>
    </row>
    <row r="8667" spans="1:14" ht="31.5" hidden="1">
      <c r="A8667" s="23">
        <v>230</v>
      </c>
      <c r="B8667" s="292"/>
      <c r="C8667" s="285">
        <v>2890</v>
      </c>
      <c r="D8667" s="343" t="s">
        <v>2080</v>
      </c>
      <c r="E8667" s="287">
        <f>F8667+G8667+H8667</f>
        <v>0</v>
      </c>
      <c r="F8667" s="173"/>
      <c r="G8667" s="174"/>
      <c r="H8667" s="1409"/>
      <c r="I8667" s="173"/>
      <c r="J8667" s="174"/>
      <c r="K8667" s="1409"/>
      <c r="L8667" s="287">
        <f>I8667+J8667+K8667</f>
        <v>0</v>
      </c>
      <c r="M8667" s="12" t="str">
        <f t="shared" si="2018"/>
        <v/>
      </c>
      <c r="N8667" s="13"/>
    </row>
    <row r="8668" spans="1:14" hidden="1">
      <c r="A8668" s="23">
        <v>245</v>
      </c>
      <c r="B8668" s="272">
        <v>2900</v>
      </c>
      <c r="C8668" s="1845" t="s">
        <v>218</v>
      </c>
      <c r="D8668" s="1846"/>
      <c r="E8668" s="310">
        <f>SUM(E8669:E8676)</f>
        <v>0</v>
      </c>
      <c r="F8668" s="274">
        <f>SUM(F8669:F8676)</f>
        <v>0</v>
      </c>
      <c r="G8668" s="274">
        <f t="shared" ref="G8668:L8668" si="2030">SUM(G8669:G8676)</f>
        <v>0</v>
      </c>
      <c r="H8668" s="274">
        <f t="shared" si="2030"/>
        <v>0</v>
      </c>
      <c r="I8668" s="274">
        <f t="shared" si="2030"/>
        <v>0</v>
      </c>
      <c r="J8668" s="274">
        <f t="shared" si="2030"/>
        <v>0</v>
      </c>
      <c r="K8668" s="274">
        <f t="shared" si="2030"/>
        <v>0</v>
      </c>
      <c r="L8668" s="274">
        <f t="shared" si="2030"/>
        <v>0</v>
      </c>
      <c r="M8668" s="12" t="str">
        <f t="shared" si="2018"/>
        <v/>
      </c>
      <c r="N8668" s="13"/>
    </row>
    <row r="8669" spans="1:14" hidden="1">
      <c r="A8669" s="22">
        <v>220</v>
      </c>
      <c r="B8669" s="346"/>
      <c r="C8669" s="279">
        <v>2910</v>
      </c>
      <c r="D8669" s="347" t="s">
        <v>1935</v>
      </c>
      <c r="E8669" s="281">
        <f>F8669+G8669+H8669</f>
        <v>0</v>
      </c>
      <c r="F8669" s="152">
        <v>0</v>
      </c>
      <c r="G8669" s="153"/>
      <c r="H8669" s="1406"/>
      <c r="I8669" s="152">
        <v>0</v>
      </c>
      <c r="J8669" s="153"/>
      <c r="K8669" s="1406"/>
      <c r="L8669" s="281">
        <f>I8669+J8669+K8669</f>
        <v>0</v>
      </c>
      <c r="M8669" s="12" t="str">
        <f t="shared" si="2018"/>
        <v/>
      </c>
      <c r="N8669" s="13"/>
    </row>
    <row r="8670" spans="1:14" hidden="1">
      <c r="A8670" s="23">
        <v>225</v>
      </c>
      <c r="B8670" s="346"/>
      <c r="C8670" s="279">
        <v>2920</v>
      </c>
      <c r="D8670" s="347" t="s">
        <v>219</v>
      </c>
      <c r="E8670" s="281">
        <f t="shared" ref="E8670:E8676" si="2031">F8670+G8670+H8670</f>
        <v>0</v>
      </c>
      <c r="F8670" s="152"/>
      <c r="G8670" s="153"/>
      <c r="H8670" s="1406"/>
      <c r="I8670" s="152"/>
      <c r="J8670" s="153"/>
      <c r="K8670" s="1406"/>
      <c r="L8670" s="281">
        <f t="shared" ref="L8670:L8676" si="2032">I8670+J8670+K8670</f>
        <v>0</v>
      </c>
      <c r="M8670" s="12" t="str">
        <f t="shared" si="2018"/>
        <v/>
      </c>
      <c r="N8670" s="13"/>
    </row>
    <row r="8671" spans="1:14" ht="31.5" hidden="1">
      <c r="A8671" s="23">
        <v>230</v>
      </c>
      <c r="B8671" s="346"/>
      <c r="C8671" s="324">
        <v>2969</v>
      </c>
      <c r="D8671" s="348" t="s">
        <v>220</v>
      </c>
      <c r="E8671" s="326">
        <f t="shared" si="2031"/>
        <v>0</v>
      </c>
      <c r="F8671" s="445"/>
      <c r="G8671" s="446"/>
      <c r="H8671" s="1413"/>
      <c r="I8671" s="445"/>
      <c r="J8671" s="446"/>
      <c r="K8671" s="1413"/>
      <c r="L8671" s="326">
        <f t="shared" si="2032"/>
        <v>0</v>
      </c>
      <c r="M8671" s="12" t="str">
        <f t="shared" si="2018"/>
        <v/>
      </c>
      <c r="N8671" s="13"/>
    </row>
    <row r="8672" spans="1:14" ht="31.5" hidden="1">
      <c r="A8672" s="23">
        <v>235</v>
      </c>
      <c r="B8672" s="346"/>
      <c r="C8672" s="349">
        <v>2970</v>
      </c>
      <c r="D8672" s="350" t="s">
        <v>221</v>
      </c>
      <c r="E8672" s="351">
        <f t="shared" si="2031"/>
        <v>0</v>
      </c>
      <c r="F8672" s="624"/>
      <c r="G8672" s="625"/>
      <c r="H8672" s="1414"/>
      <c r="I8672" s="624"/>
      <c r="J8672" s="625"/>
      <c r="K8672" s="1414"/>
      <c r="L8672" s="351">
        <f t="shared" si="2032"/>
        <v>0</v>
      </c>
      <c r="M8672" s="12" t="str">
        <f t="shared" si="2018"/>
        <v/>
      </c>
      <c r="N8672" s="13"/>
    </row>
    <row r="8673" spans="1:14" hidden="1">
      <c r="A8673" s="23">
        <v>240</v>
      </c>
      <c r="B8673" s="346"/>
      <c r="C8673" s="333">
        <v>2989</v>
      </c>
      <c r="D8673" s="355" t="s">
        <v>222</v>
      </c>
      <c r="E8673" s="335">
        <f t="shared" si="2031"/>
        <v>0</v>
      </c>
      <c r="F8673" s="589"/>
      <c r="G8673" s="590"/>
      <c r="H8673" s="1415"/>
      <c r="I8673" s="589"/>
      <c r="J8673" s="590"/>
      <c r="K8673" s="1415"/>
      <c r="L8673" s="335">
        <f t="shared" si="2032"/>
        <v>0</v>
      </c>
      <c r="M8673" s="12" t="str">
        <f t="shared" si="2018"/>
        <v/>
      </c>
      <c r="N8673" s="13"/>
    </row>
    <row r="8674" spans="1:14" hidden="1">
      <c r="A8674" s="23">
        <v>245</v>
      </c>
      <c r="B8674" s="292"/>
      <c r="C8674" s="318">
        <v>2990</v>
      </c>
      <c r="D8674" s="356" t="s">
        <v>1954</v>
      </c>
      <c r="E8674" s="320">
        <f>F8674+G8674+H8674</f>
        <v>0</v>
      </c>
      <c r="F8674" s="450"/>
      <c r="G8674" s="451"/>
      <c r="H8674" s="1416"/>
      <c r="I8674" s="450"/>
      <c r="J8674" s="451"/>
      <c r="K8674" s="1416"/>
      <c r="L8674" s="320">
        <f>I8674+J8674+K8674</f>
        <v>0</v>
      </c>
      <c r="M8674" s="12" t="str">
        <f t="shared" si="2018"/>
        <v/>
      </c>
      <c r="N8674" s="13"/>
    </row>
    <row r="8675" spans="1:14" hidden="1">
      <c r="A8675" s="22">
        <v>250</v>
      </c>
      <c r="B8675" s="292"/>
      <c r="C8675" s="318">
        <v>2991</v>
      </c>
      <c r="D8675" s="356" t="s">
        <v>223</v>
      </c>
      <c r="E8675" s="320">
        <f t="shared" si="2031"/>
        <v>0</v>
      </c>
      <c r="F8675" s="450"/>
      <c r="G8675" s="451"/>
      <c r="H8675" s="1416"/>
      <c r="I8675" s="450"/>
      <c r="J8675" s="451"/>
      <c r="K8675" s="1416"/>
      <c r="L8675" s="320">
        <f t="shared" si="2032"/>
        <v>0</v>
      </c>
      <c r="M8675" s="12" t="str">
        <f t="shared" si="2018"/>
        <v/>
      </c>
      <c r="N8675" s="13"/>
    </row>
    <row r="8676" spans="1:14" hidden="1">
      <c r="A8676" s="23">
        <v>255</v>
      </c>
      <c r="B8676" s="292"/>
      <c r="C8676" s="285">
        <v>2992</v>
      </c>
      <c r="D8676" s="357" t="s">
        <v>224</v>
      </c>
      <c r="E8676" s="287">
        <f t="shared" si="2031"/>
        <v>0</v>
      </c>
      <c r="F8676" s="173"/>
      <c r="G8676" s="174"/>
      <c r="H8676" s="1409"/>
      <c r="I8676" s="173"/>
      <c r="J8676" s="174"/>
      <c r="K8676" s="1409"/>
      <c r="L8676" s="287">
        <f t="shared" si="2032"/>
        <v>0</v>
      </c>
      <c r="M8676" s="12" t="str">
        <f t="shared" si="2018"/>
        <v/>
      </c>
      <c r="N8676" s="13"/>
    </row>
    <row r="8677" spans="1:14" hidden="1">
      <c r="A8677" s="23">
        <v>265</v>
      </c>
      <c r="B8677" s="272">
        <v>3300</v>
      </c>
      <c r="C8677" s="358" t="s">
        <v>1985</v>
      </c>
      <c r="D8677" s="1759"/>
      <c r="E8677" s="310">
        <f t="shared" ref="E8677:L8677" si="2033">SUM(E8678:E8682)</f>
        <v>0</v>
      </c>
      <c r="F8677" s="274">
        <f t="shared" si="2033"/>
        <v>0</v>
      </c>
      <c r="G8677" s="275">
        <f t="shared" si="2033"/>
        <v>0</v>
      </c>
      <c r="H8677" s="276">
        <f t="shared" si="2033"/>
        <v>0</v>
      </c>
      <c r="I8677" s="274">
        <f t="shared" si="2033"/>
        <v>0</v>
      </c>
      <c r="J8677" s="275">
        <f t="shared" si="2033"/>
        <v>0</v>
      </c>
      <c r="K8677" s="276">
        <f t="shared" si="2033"/>
        <v>0</v>
      </c>
      <c r="L8677" s="310">
        <f t="shared" si="2033"/>
        <v>0</v>
      </c>
      <c r="M8677" s="12" t="str">
        <f t="shared" ref="M8677:M8730" si="2034">(IF($E8677&lt;&gt;0,$M$2,IF($L8677&lt;&gt;0,$M$2,"")))</f>
        <v/>
      </c>
      <c r="N8677" s="13"/>
    </row>
    <row r="8678" spans="1:14" hidden="1">
      <c r="A8678" s="22">
        <v>270</v>
      </c>
      <c r="B8678" s="291"/>
      <c r="C8678" s="279">
        <v>3301</v>
      </c>
      <c r="D8678" s="359" t="s">
        <v>225</v>
      </c>
      <c r="E8678" s="281">
        <f t="shared" ref="E8678:E8685" si="2035">F8678+G8678+H8678</f>
        <v>0</v>
      </c>
      <c r="F8678" s="482">
        <v>0</v>
      </c>
      <c r="G8678" s="483">
        <v>0</v>
      </c>
      <c r="H8678" s="154">
        <v>0</v>
      </c>
      <c r="I8678" s="482">
        <v>0</v>
      </c>
      <c r="J8678" s="483">
        <v>0</v>
      </c>
      <c r="K8678" s="154">
        <v>0</v>
      </c>
      <c r="L8678" s="281">
        <f t="shared" ref="L8678:L8685" si="2036">I8678+J8678+K8678</f>
        <v>0</v>
      </c>
      <c r="M8678" s="12" t="str">
        <f t="shared" si="2034"/>
        <v/>
      </c>
      <c r="N8678" s="13"/>
    </row>
    <row r="8679" spans="1:14" hidden="1">
      <c r="A8679" s="22">
        <v>290</v>
      </c>
      <c r="B8679" s="291"/>
      <c r="C8679" s="293">
        <v>3302</v>
      </c>
      <c r="D8679" s="360" t="s">
        <v>701</v>
      </c>
      <c r="E8679" s="295">
        <f t="shared" si="2035"/>
        <v>0</v>
      </c>
      <c r="F8679" s="484">
        <v>0</v>
      </c>
      <c r="G8679" s="485">
        <v>0</v>
      </c>
      <c r="H8679" s="160">
        <v>0</v>
      </c>
      <c r="I8679" s="484">
        <v>0</v>
      </c>
      <c r="J8679" s="485">
        <v>0</v>
      </c>
      <c r="K8679" s="160">
        <v>0</v>
      </c>
      <c r="L8679" s="295">
        <f t="shared" si="2036"/>
        <v>0</v>
      </c>
      <c r="M8679" s="12" t="str">
        <f t="shared" si="2034"/>
        <v/>
      </c>
      <c r="N8679" s="13"/>
    </row>
    <row r="8680" spans="1:14" hidden="1">
      <c r="A8680" s="39">
        <v>320</v>
      </c>
      <c r="B8680" s="291"/>
      <c r="C8680" s="293">
        <v>3304</v>
      </c>
      <c r="D8680" s="360" t="s">
        <v>226</v>
      </c>
      <c r="E8680" s="295">
        <f t="shared" si="2035"/>
        <v>0</v>
      </c>
      <c r="F8680" s="484">
        <v>0</v>
      </c>
      <c r="G8680" s="485">
        <v>0</v>
      </c>
      <c r="H8680" s="160">
        <v>0</v>
      </c>
      <c r="I8680" s="484">
        <v>0</v>
      </c>
      <c r="J8680" s="485">
        <v>0</v>
      </c>
      <c r="K8680" s="160">
        <v>0</v>
      </c>
      <c r="L8680" s="295">
        <f t="shared" si="2036"/>
        <v>0</v>
      </c>
      <c r="M8680" s="12" t="str">
        <f t="shared" si="2034"/>
        <v/>
      </c>
      <c r="N8680" s="13"/>
    </row>
    <row r="8681" spans="1:14" ht="47.25" hidden="1">
      <c r="A8681" s="22">
        <v>330</v>
      </c>
      <c r="B8681" s="291"/>
      <c r="C8681" s="285">
        <v>3306</v>
      </c>
      <c r="D8681" s="361" t="s">
        <v>2081</v>
      </c>
      <c r="E8681" s="295">
        <f t="shared" si="2035"/>
        <v>0</v>
      </c>
      <c r="F8681" s="484">
        <v>0</v>
      </c>
      <c r="G8681" s="485">
        <v>0</v>
      </c>
      <c r="H8681" s="160">
        <v>0</v>
      </c>
      <c r="I8681" s="484">
        <v>0</v>
      </c>
      <c r="J8681" s="485">
        <v>0</v>
      </c>
      <c r="K8681" s="160">
        <v>0</v>
      </c>
      <c r="L8681" s="295">
        <f t="shared" si="2036"/>
        <v>0</v>
      </c>
      <c r="M8681" s="12" t="str">
        <f t="shared" si="2034"/>
        <v/>
      </c>
      <c r="N8681" s="13"/>
    </row>
    <row r="8682" spans="1:14" hidden="1">
      <c r="A8682" s="23">
        <v>225</v>
      </c>
      <c r="B8682" s="291"/>
      <c r="C8682" s="285">
        <v>3307</v>
      </c>
      <c r="D8682" s="361" t="s">
        <v>1996</v>
      </c>
      <c r="E8682" s="287">
        <f t="shared" si="2035"/>
        <v>0</v>
      </c>
      <c r="F8682" s="486">
        <v>0</v>
      </c>
      <c r="G8682" s="487">
        <v>0</v>
      </c>
      <c r="H8682" s="175">
        <v>0</v>
      </c>
      <c r="I8682" s="486">
        <v>0</v>
      </c>
      <c r="J8682" s="487">
        <v>0</v>
      </c>
      <c r="K8682" s="175">
        <v>0</v>
      </c>
      <c r="L8682" s="287">
        <f t="shared" si="2036"/>
        <v>0</v>
      </c>
      <c r="M8682" s="12" t="str">
        <f t="shared" si="2034"/>
        <v/>
      </c>
      <c r="N8682" s="13"/>
    </row>
    <row r="8683" spans="1:14" hidden="1">
      <c r="A8683" s="23">
        <v>230</v>
      </c>
      <c r="B8683" s="272">
        <v>3900</v>
      </c>
      <c r="C8683" s="1845" t="s">
        <v>227</v>
      </c>
      <c r="D8683" s="1846"/>
      <c r="E8683" s="310">
        <f t="shared" si="2035"/>
        <v>0</v>
      </c>
      <c r="F8683" s="1458">
        <v>0</v>
      </c>
      <c r="G8683" s="1459">
        <v>0</v>
      </c>
      <c r="H8683" s="1460">
        <v>0</v>
      </c>
      <c r="I8683" s="1458">
        <v>0</v>
      </c>
      <c r="J8683" s="1459">
        <v>0</v>
      </c>
      <c r="K8683" s="1460">
        <v>0</v>
      </c>
      <c r="L8683" s="310">
        <f t="shared" si="2036"/>
        <v>0</v>
      </c>
      <c r="M8683" s="12" t="str">
        <f t="shared" si="2034"/>
        <v/>
      </c>
      <c r="N8683" s="13"/>
    </row>
    <row r="8684" spans="1:14" hidden="1">
      <c r="A8684" s="23">
        <v>245</v>
      </c>
      <c r="B8684" s="272">
        <v>4000</v>
      </c>
      <c r="C8684" s="1845" t="s">
        <v>228</v>
      </c>
      <c r="D8684" s="1846"/>
      <c r="E8684" s="310">
        <f t="shared" si="2035"/>
        <v>0</v>
      </c>
      <c r="F8684" s="1410">
        <v>0</v>
      </c>
      <c r="G8684" s="1411">
        <v>0</v>
      </c>
      <c r="H8684" s="1412">
        <v>0</v>
      </c>
      <c r="I8684" s="1410">
        <v>0</v>
      </c>
      <c r="J8684" s="1411">
        <v>0</v>
      </c>
      <c r="K8684" s="1412">
        <v>0</v>
      </c>
      <c r="L8684" s="310">
        <f t="shared" si="2036"/>
        <v>0</v>
      </c>
      <c r="M8684" s="12" t="str">
        <f t="shared" si="2034"/>
        <v/>
      </c>
      <c r="N8684" s="13"/>
    </row>
    <row r="8685" spans="1:14" hidden="1">
      <c r="A8685" s="22">
        <v>350</v>
      </c>
      <c r="B8685" s="272">
        <v>4100</v>
      </c>
      <c r="C8685" s="1845" t="s">
        <v>229</v>
      </c>
      <c r="D8685" s="1846"/>
      <c r="E8685" s="310">
        <f t="shared" si="2035"/>
        <v>0</v>
      </c>
      <c r="F8685" s="1459">
        <v>0</v>
      </c>
      <c r="G8685" s="1459">
        <v>0</v>
      </c>
      <c r="H8685" s="1460">
        <v>0</v>
      </c>
      <c r="I8685" s="1606">
        <v>0</v>
      </c>
      <c r="J8685" s="1459">
        <v>0</v>
      </c>
      <c r="K8685" s="1459">
        <v>0</v>
      </c>
      <c r="L8685" s="310">
        <f t="shared" si="2036"/>
        <v>0</v>
      </c>
      <c r="M8685" s="12" t="str">
        <f t="shared" si="2034"/>
        <v/>
      </c>
      <c r="N8685" s="13"/>
    </row>
    <row r="8686" spans="1:14" hidden="1">
      <c r="A8686" s="23">
        <v>355</v>
      </c>
      <c r="B8686" s="272">
        <v>4200</v>
      </c>
      <c r="C8686" s="1845" t="s">
        <v>230</v>
      </c>
      <c r="D8686" s="1846"/>
      <c r="E8686" s="310">
        <f t="shared" ref="E8686:L8686" si="2037">SUM(E8687:E8692)</f>
        <v>0</v>
      </c>
      <c r="F8686" s="274">
        <f t="shared" si="2037"/>
        <v>0</v>
      </c>
      <c r="G8686" s="275">
        <f t="shared" si="2037"/>
        <v>0</v>
      </c>
      <c r="H8686" s="276">
        <f>SUM(H8687:H8692)</f>
        <v>0</v>
      </c>
      <c r="I8686" s="274">
        <f t="shared" si="2037"/>
        <v>0</v>
      </c>
      <c r="J8686" s="275">
        <f t="shared" si="2037"/>
        <v>0</v>
      </c>
      <c r="K8686" s="276">
        <f t="shared" si="2037"/>
        <v>0</v>
      </c>
      <c r="L8686" s="310">
        <f t="shared" si="2037"/>
        <v>0</v>
      </c>
      <c r="M8686" s="12" t="str">
        <f t="shared" si="2034"/>
        <v/>
      </c>
      <c r="N8686" s="13"/>
    </row>
    <row r="8687" spans="1:14" hidden="1">
      <c r="A8687" s="23">
        <v>355</v>
      </c>
      <c r="B8687" s="362"/>
      <c r="C8687" s="279">
        <v>4201</v>
      </c>
      <c r="D8687" s="280" t="s">
        <v>231</v>
      </c>
      <c r="E8687" s="281">
        <f t="shared" ref="E8687:E8692" si="2038">F8687+G8687+H8687</f>
        <v>0</v>
      </c>
      <c r="F8687" s="152"/>
      <c r="G8687" s="153"/>
      <c r="H8687" s="1406"/>
      <c r="I8687" s="152"/>
      <c r="J8687" s="153"/>
      <c r="K8687" s="1406"/>
      <c r="L8687" s="281">
        <f t="shared" ref="L8687:L8692" si="2039">I8687+J8687+K8687</f>
        <v>0</v>
      </c>
      <c r="M8687" s="12" t="str">
        <f t="shared" si="2034"/>
        <v/>
      </c>
      <c r="N8687" s="13"/>
    </row>
    <row r="8688" spans="1:14" hidden="1">
      <c r="A8688" s="23">
        <v>375</v>
      </c>
      <c r="B8688" s="362"/>
      <c r="C8688" s="293">
        <v>4202</v>
      </c>
      <c r="D8688" s="363" t="s">
        <v>232</v>
      </c>
      <c r="E8688" s="295">
        <f t="shared" si="2038"/>
        <v>0</v>
      </c>
      <c r="F8688" s="158"/>
      <c r="G8688" s="159"/>
      <c r="H8688" s="1408"/>
      <c r="I8688" s="158"/>
      <c r="J8688" s="159"/>
      <c r="K8688" s="1408"/>
      <c r="L8688" s="295">
        <f t="shared" si="2039"/>
        <v>0</v>
      </c>
      <c r="M8688" s="12" t="str">
        <f t="shared" si="2034"/>
        <v/>
      </c>
      <c r="N8688" s="13"/>
    </row>
    <row r="8689" spans="1:14" hidden="1">
      <c r="A8689" s="23">
        <v>380</v>
      </c>
      <c r="B8689" s="362"/>
      <c r="C8689" s="293">
        <v>4214</v>
      </c>
      <c r="D8689" s="363" t="s">
        <v>233</v>
      </c>
      <c r="E8689" s="295">
        <f t="shared" si="2038"/>
        <v>0</v>
      </c>
      <c r="F8689" s="158">
        <v>0</v>
      </c>
      <c r="G8689" s="159">
        <v>0</v>
      </c>
      <c r="H8689" s="1408">
        <v>0</v>
      </c>
      <c r="I8689" s="158">
        <v>0</v>
      </c>
      <c r="J8689" s="159">
        <v>0</v>
      </c>
      <c r="K8689" s="1408">
        <v>0</v>
      </c>
      <c r="L8689" s="295">
        <f t="shared" si="2039"/>
        <v>0</v>
      </c>
      <c r="M8689" s="12" t="str">
        <f t="shared" si="2034"/>
        <v/>
      </c>
      <c r="N8689" s="13"/>
    </row>
    <row r="8690" spans="1:14" hidden="1">
      <c r="A8690" s="23">
        <v>385</v>
      </c>
      <c r="B8690" s="362"/>
      <c r="C8690" s="293">
        <v>4217</v>
      </c>
      <c r="D8690" s="363" t="s">
        <v>234</v>
      </c>
      <c r="E8690" s="295">
        <f t="shared" si="2038"/>
        <v>0</v>
      </c>
      <c r="F8690" s="158"/>
      <c r="G8690" s="159"/>
      <c r="H8690" s="1408"/>
      <c r="I8690" s="158"/>
      <c r="J8690" s="159"/>
      <c r="K8690" s="1408"/>
      <c r="L8690" s="295">
        <f t="shared" si="2039"/>
        <v>0</v>
      </c>
      <c r="M8690" s="12" t="str">
        <f t="shared" si="2034"/>
        <v/>
      </c>
      <c r="N8690" s="13"/>
    </row>
    <row r="8691" spans="1:14" hidden="1">
      <c r="A8691" s="23">
        <v>390</v>
      </c>
      <c r="B8691" s="362"/>
      <c r="C8691" s="293">
        <v>4218</v>
      </c>
      <c r="D8691" s="294" t="s">
        <v>235</v>
      </c>
      <c r="E8691" s="295">
        <f t="shared" si="2038"/>
        <v>0</v>
      </c>
      <c r="F8691" s="158"/>
      <c r="G8691" s="159"/>
      <c r="H8691" s="1408"/>
      <c r="I8691" s="158"/>
      <c r="J8691" s="159"/>
      <c r="K8691" s="1408"/>
      <c r="L8691" s="295">
        <f t="shared" si="2039"/>
        <v>0</v>
      </c>
      <c r="M8691" s="12" t="str">
        <f t="shared" si="2034"/>
        <v/>
      </c>
      <c r="N8691" s="13"/>
    </row>
    <row r="8692" spans="1:14" hidden="1">
      <c r="A8692" s="23">
        <v>390</v>
      </c>
      <c r="B8692" s="362"/>
      <c r="C8692" s="285">
        <v>4219</v>
      </c>
      <c r="D8692" s="343" t="s">
        <v>236</v>
      </c>
      <c r="E8692" s="287">
        <f t="shared" si="2038"/>
        <v>0</v>
      </c>
      <c r="F8692" s="173">
        <v>0</v>
      </c>
      <c r="G8692" s="174">
        <v>0</v>
      </c>
      <c r="H8692" s="1409">
        <v>0</v>
      </c>
      <c r="I8692" s="173">
        <v>0</v>
      </c>
      <c r="J8692" s="174">
        <v>0</v>
      </c>
      <c r="K8692" s="1409">
        <v>0</v>
      </c>
      <c r="L8692" s="287">
        <f t="shared" si="2039"/>
        <v>0</v>
      </c>
      <c r="M8692" s="12" t="str">
        <f t="shared" si="2034"/>
        <v/>
      </c>
      <c r="N8692" s="13"/>
    </row>
    <row r="8693" spans="1:14" hidden="1">
      <c r="A8693" s="23">
        <v>395</v>
      </c>
      <c r="B8693" s="272">
        <v>4300</v>
      </c>
      <c r="C8693" s="1845" t="s">
        <v>1644</v>
      </c>
      <c r="D8693" s="1846"/>
      <c r="E8693" s="310">
        <f t="shared" ref="E8693:L8693" si="2040">SUM(E8694:E8696)</f>
        <v>0</v>
      </c>
      <c r="F8693" s="274">
        <f t="shared" si="2040"/>
        <v>0</v>
      </c>
      <c r="G8693" s="275">
        <f t="shared" si="2040"/>
        <v>0</v>
      </c>
      <c r="H8693" s="276">
        <f>SUM(H8694:H8696)</f>
        <v>0</v>
      </c>
      <c r="I8693" s="274">
        <f t="shared" si="2040"/>
        <v>0</v>
      </c>
      <c r="J8693" s="275">
        <f t="shared" si="2040"/>
        <v>0</v>
      </c>
      <c r="K8693" s="276">
        <f t="shared" si="2040"/>
        <v>0</v>
      </c>
      <c r="L8693" s="310">
        <f t="shared" si="2040"/>
        <v>0</v>
      </c>
      <c r="M8693" s="12" t="str">
        <f t="shared" si="2034"/>
        <v/>
      </c>
      <c r="N8693" s="13"/>
    </row>
    <row r="8694" spans="1:14" hidden="1">
      <c r="A8694" s="18">
        <v>397</v>
      </c>
      <c r="B8694" s="362"/>
      <c r="C8694" s="279">
        <v>4301</v>
      </c>
      <c r="D8694" s="311" t="s">
        <v>237</v>
      </c>
      <c r="E8694" s="281">
        <f t="shared" ref="E8694:E8699" si="2041">F8694+G8694+H8694</f>
        <v>0</v>
      </c>
      <c r="F8694" s="152">
        <v>0</v>
      </c>
      <c r="G8694" s="153">
        <v>0</v>
      </c>
      <c r="H8694" s="1406">
        <v>0</v>
      </c>
      <c r="I8694" s="152">
        <v>0</v>
      </c>
      <c r="J8694" s="153">
        <v>0</v>
      </c>
      <c r="K8694" s="1406">
        <v>0</v>
      </c>
      <c r="L8694" s="281">
        <f t="shared" ref="L8694:L8699" si="2042">I8694+J8694+K8694</f>
        <v>0</v>
      </c>
      <c r="M8694" s="12" t="str">
        <f t="shared" si="2034"/>
        <v/>
      </c>
      <c r="N8694" s="13"/>
    </row>
    <row r="8695" spans="1:14" hidden="1">
      <c r="A8695" s="14">
        <v>398</v>
      </c>
      <c r="B8695" s="362"/>
      <c r="C8695" s="293">
        <v>4302</v>
      </c>
      <c r="D8695" s="363" t="s">
        <v>238</v>
      </c>
      <c r="E8695" s="295">
        <f t="shared" si="2041"/>
        <v>0</v>
      </c>
      <c r="F8695" s="158"/>
      <c r="G8695" s="159"/>
      <c r="H8695" s="1408"/>
      <c r="I8695" s="158"/>
      <c r="J8695" s="159"/>
      <c r="K8695" s="1408"/>
      <c r="L8695" s="295">
        <f t="shared" si="2042"/>
        <v>0</v>
      </c>
      <c r="M8695" s="12" t="str">
        <f t="shared" si="2034"/>
        <v/>
      </c>
      <c r="N8695" s="13"/>
    </row>
    <row r="8696" spans="1:14" hidden="1">
      <c r="A8696" s="14">
        <v>399</v>
      </c>
      <c r="B8696" s="362"/>
      <c r="C8696" s="285">
        <v>4309</v>
      </c>
      <c r="D8696" s="301" t="s">
        <v>239</v>
      </c>
      <c r="E8696" s="287">
        <f t="shared" si="2041"/>
        <v>0</v>
      </c>
      <c r="F8696" s="173"/>
      <c r="G8696" s="174"/>
      <c r="H8696" s="1409"/>
      <c r="I8696" s="173"/>
      <c r="J8696" s="174"/>
      <c r="K8696" s="1409"/>
      <c r="L8696" s="287">
        <f t="shared" si="2042"/>
        <v>0</v>
      </c>
      <c r="M8696" s="12" t="str">
        <f t="shared" si="2034"/>
        <v/>
      </c>
      <c r="N8696" s="13"/>
    </row>
    <row r="8697" spans="1:14" hidden="1">
      <c r="A8697" s="14">
        <v>400</v>
      </c>
      <c r="B8697" s="272">
        <v>4400</v>
      </c>
      <c r="C8697" s="1845" t="s">
        <v>1641</v>
      </c>
      <c r="D8697" s="1846"/>
      <c r="E8697" s="310">
        <f t="shared" si="2041"/>
        <v>0</v>
      </c>
      <c r="F8697" s="1410">
        <v>0</v>
      </c>
      <c r="G8697" s="1411">
        <v>0</v>
      </c>
      <c r="H8697" s="1412">
        <v>0</v>
      </c>
      <c r="I8697" s="1410">
        <v>0</v>
      </c>
      <c r="J8697" s="1411">
        <v>0</v>
      </c>
      <c r="K8697" s="1412">
        <v>0</v>
      </c>
      <c r="L8697" s="310">
        <f t="shared" si="2042"/>
        <v>0</v>
      </c>
      <c r="M8697" s="12" t="str">
        <f t="shared" si="2034"/>
        <v/>
      </c>
      <c r="N8697" s="13"/>
    </row>
    <row r="8698" spans="1:14" hidden="1">
      <c r="A8698" s="14">
        <v>401</v>
      </c>
      <c r="B8698" s="272">
        <v>4500</v>
      </c>
      <c r="C8698" s="1845" t="s">
        <v>1642</v>
      </c>
      <c r="D8698" s="1846"/>
      <c r="E8698" s="310">
        <f t="shared" si="2041"/>
        <v>0</v>
      </c>
      <c r="F8698" s="1410">
        <v>0</v>
      </c>
      <c r="G8698" s="1411">
        <v>0</v>
      </c>
      <c r="H8698" s="1412">
        <v>0</v>
      </c>
      <c r="I8698" s="1410">
        <v>0</v>
      </c>
      <c r="J8698" s="1411">
        <v>0</v>
      </c>
      <c r="K8698" s="1412">
        <v>0</v>
      </c>
      <c r="L8698" s="310">
        <f t="shared" si="2042"/>
        <v>0</v>
      </c>
      <c r="M8698" s="12" t="str">
        <f t="shared" si="2034"/>
        <v/>
      </c>
      <c r="N8698" s="13"/>
    </row>
    <row r="8699" spans="1:14" hidden="1">
      <c r="A8699" s="40">
        <v>404</v>
      </c>
      <c r="B8699" s="272">
        <v>4600</v>
      </c>
      <c r="C8699" s="1849" t="s">
        <v>240</v>
      </c>
      <c r="D8699" s="1850"/>
      <c r="E8699" s="310">
        <f t="shared" si="2041"/>
        <v>0</v>
      </c>
      <c r="F8699" s="1410">
        <v>0</v>
      </c>
      <c r="G8699" s="1411">
        <v>0</v>
      </c>
      <c r="H8699" s="1412">
        <v>0</v>
      </c>
      <c r="I8699" s="1410">
        <v>0</v>
      </c>
      <c r="J8699" s="1411">
        <v>0</v>
      </c>
      <c r="K8699" s="1412">
        <v>0</v>
      </c>
      <c r="L8699" s="310">
        <f t="shared" si="2042"/>
        <v>0</v>
      </c>
      <c r="M8699" s="12" t="str">
        <f t="shared" si="2034"/>
        <v/>
      </c>
      <c r="N8699" s="13"/>
    </row>
    <row r="8700" spans="1:14" hidden="1">
      <c r="A8700" s="40">
        <v>404</v>
      </c>
      <c r="B8700" s="272">
        <v>4900</v>
      </c>
      <c r="C8700" s="1845" t="s">
        <v>266</v>
      </c>
      <c r="D8700" s="1846"/>
      <c r="E8700" s="310">
        <f t="shared" ref="E8700:L8700" si="2043">+E8701+E8702</f>
        <v>0</v>
      </c>
      <c r="F8700" s="274">
        <f t="shared" si="2043"/>
        <v>0</v>
      </c>
      <c r="G8700" s="275">
        <f t="shared" si="2043"/>
        <v>0</v>
      </c>
      <c r="H8700" s="276">
        <f>+H8701+H8702</f>
        <v>0</v>
      </c>
      <c r="I8700" s="274">
        <f t="shared" si="2043"/>
        <v>0</v>
      </c>
      <c r="J8700" s="275">
        <f t="shared" si="2043"/>
        <v>0</v>
      </c>
      <c r="K8700" s="276">
        <f t="shared" si="2043"/>
        <v>0</v>
      </c>
      <c r="L8700" s="310">
        <f t="shared" si="2043"/>
        <v>0</v>
      </c>
      <c r="M8700" s="12" t="str">
        <f t="shared" si="2034"/>
        <v/>
      </c>
      <c r="N8700" s="13"/>
    </row>
    <row r="8701" spans="1:14" hidden="1">
      <c r="A8701" s="22">
        <v>440</v>
      </c>
      <c r="B8701" s="362"/>
      <c r="C8701" s="279">
        <v>4901</v>
      </c>
      <c r="D8701" s="364" t="s">
        <v>267</v>
      </c>
      <c r="E8701" s="281">
        <f>F8701+G8701+H8701</f>
        <v>0</v>
      </c>
      <c r="F8701" s="152"/>
      <c r="G8701" s="153"/>
      <c r="H8701" s="1406"/>
      <c r="I8701" s="152">
        <v>0</v>
      </c>
      <c r="J8701" s="153">
        <v>0</v>
      </c>
      <c r="K8701" s="1406">
        <v>0</v>
      </c>
      <c r="L8701" s="281">
        <f>I8701+J8701+K8701</f>
        <v>0</v>
      </c>
      <c r="M8701" s="12" t="str">
        <f t="shared" si="2034"/>
        <v/>
      </c>
      <c r="N8701" s="13"/>
    </row>
    <row r="8702" spans="1:14" hidden="1">
      <c r="A8702" s="22">
        <v>450</v>
      </c>
      <c r="B8702" s="362"/>
      <c r="C8702" s="285">
        <v>4902</v>
      </c>
      <c r="D8702" s="301" t="s">
        <v>268</v>
      </c>
      <c r="E8702" s="287">
        <f>F8702+G8702+H8702</f>
        <v>0</v>
      </c>
      <c r="F8702" s="173"/>
      <c r="G8702" s="174"/>
      <c r="H8702" s="1409"/>
      <c r="I8702" s="173"/>
      <c r="J8702" s="174"/>
      <c r="K8702" s="1409"/>
      <c r="L8702" s="287">
        <f>I8702+J8702+K8702</f>
        <v>0</v>
      </c>
      <c r="M8702" s="12" t="str">
        <f t="shared" si="2034"/>
        <v/>
      </c>
      <c r="N8702" s="13"/>
    </row>
    <row r="8703" spans="1:14" hidden="1">
      <c r="A8703" s="22">
        <v>495</v>
      </c>
      <c r="B8703" s="365">
        <v>5100</v>
      </c>
      <c r="C8703" s="1843" t="s">
        <v>241</v>
      </c>
      <c r="D8703" s="1844"/>
      <c r="E8703" s="310">
        <f>F8703+G8703+H8703</f>
        <v>0</v>
      </c>
      <c r="F8703" s="1410">
        <v>0</v>
      </c>
      <c r="G8703" s="1411">
        <v>0</v>
      </c>
      <c r="H8703" s="1412">
        <v>0</v>
      </c>
      <c r="I8703" s="1410">
        <v>0</v>
      </c>
      <c r="J8703" s="1411">
        <v>0</v>
      </c>
      <c r="K8703" s="1412">
        <v>0</v>
      </c>
      <c r="L8703" s="310">
        <f>I8703+J8703+K8703</f>
        <v>0</v>
      </c>
      <c r="M8703" s="12" t="str">
        <f t="shared" si="2034"/>
        <v/>
      </c>
      <c r="N8703" s="13"/>
    </row>
    <row r="8704" spans="1:14" hidden="1">
      <c r="A8704" s="23">
        <v>500</v>
      </c>
      <c r="B8704" s="365">
        <v>5200</v>
      </c>
      <c r="C8704" s="1843" t="s">
        <v>242</v>
      </c>
      <c r="D8704" s="1844"/>
      <c r="E8704" s="310">
        <f t="shared" ref="E8704:L8704" si="2044">SUM(E8705:E8711)</f>
        <v>0</v>
      </c>
      <c r="F8704" s="274">
        <f t="shared" si="2044"/>
        <v>0</v>
      </c>
      <c r="G8704" s="275">
        <f t="shared" si="2044"/>
        <v>0</v>
      </c>
      <c r="H8704" s="276">
        <f>SUM(H8705:H8711)</f>
        <v>0</v>
      </c>
      <c r="I8704" s="274">
        <f t="shared" si="2044"/>
        <v>0</v>
      </c>
      <c r="J8704" s="275">
        <f t="shared" si="2044"/>
        <v>0</v>
      </c>
      <c r="K8704" s="276">
        <f t="shared" si="2044"/>
        <v>0</v>
      </c>
      <c r="L8704" s="310">
        <f t="shared" si="2044"/>
        <v>0</v>
      </c>
      <c r="M8704" s="12" t="str">
        <f t="shared" si="2034"/>
        <v/>
      </c>
      <c r="N8704" s="13"/>
    </row>
    <row r="8705" spans="1:14" hidden="1">
      <c r="A8705" s="23">
        <v>505</v>
      </c>
      <c r="B8705" s="366"/>
      <c r="C8705" s="367">
        <v>5201</v>
      </c>
      <c r="D8705" s="368" t="s">
        <v>243</v>
      </c>
      <c r="E8705" s="281">
        <f t="shared" ref="E8705:E8711" si="2045">F8705+G8705+H8705</f>
        <v>0</v>
      </c>
      <c r="F8705" s="152">
        <v>0</v>
      </c>
      <c r="G8705" s="153">
        <v>0</v>
      </c>
      <c r="H8705" s="1406">
        <v>0</v>
      </c>
      <c r="I8705" s="152">
        <v>0</v>
      </c>
      <c r="J8705" s="153">
        <v>0</v>
      </c>
      <c r="K8705" s="1406">
        <v>0</v>
      </c>
      <c r="L8705" s="281">
        <f t="shared" ref="L8705:L8711" si="2046">I8705+J8705+K8705</f>
        <v>0</v>
      </c>
      <c r="M8705" s="12" t="str">
        <f t="shared" si="2034"/>
        <v/>
      </c>
      <c r="N8705" s="13"/>
    </row>
    <row r="8706" spans="1:14" hidden="1">
      <c r="A8706" s="23">
        <v>510</v>
      </c>
      <c r="B8706" s="366"/>
      <c r="C8706" s="369">
        <v>5202</v>
      </c>
      <c r="D8706" s="370" t="s">
        <v>244</v>
      </c>
      <c r="E8706" s="295">
        <f t="shared" si="2045"/>
        <v>0</v>
      </c>
      <c r="F8706" s="158">
        <v>0</v>
      </c>
      <c r="G8706" s="159">
        <v>0</v>
      </c>
      <c r="H8706" s="1408">
        <v>0</v>
      </c>
      <c r="I8706" s="158">
        <v>0</v>
      </c>
      <c r="J8706" s="159">
        <v>0</v>
      </c>
      <c r="K8706" s="1408">
        <v>0</v>
      </c>
      <c r="L8706" s="295">
        <f t="shared" si="2046"/>
        <v>0</v>
      </c>
      <c r="M8706" s="12" t="str">
        <f t="shared" si="2034"/>
        <v/>
      </c>
      <c r="N8706" s="13"/>
    </row>
    <row r="8707" spans="1:14" hidden="1">
      <c r="A8707" s="23">
        <v>515</v>
      </c>
      <c r="B8707" s="366"/>
      <c r="C8707" s="369">
        <v>5203</v>
      </c>
      <c r="D8707" s="370" t="s">
        <v>608</v>
      </c>
      <c r="E8707" s="295">
        <f t="shared" si="2045"/>
        <v>0</v>
      </c>
      <c r="F8707" s="158">
        <v>0</v>
      </c>
      <c r="G8707" s="159">
        <v>0</v>
      </c>
      <c r="H8707" s="1408">
        <v>0</v>
      </c>
      <c r="I8707" s="158">
        <v>0</v>
      </c>
      <c r="J8707" s="159">
        <v>0</v>
      </c>
      <c r="K8707" s="1408">
        <v>0</v>
      </c>
      <c r="L8707" s="295">
        <f t="shared" si="2046"/>
        <v>0</v>
      </c>
      <c r="M8707" s="12" t="str">
        <f t="shared" si="2034"/>
        <v/>
      </c>
      <c r="N8707" s="13"/>
    </row>
    <row r="8708" spans="1:14" hidden="1">
      <c r="A8708" s="23">
        <v>520</v>
      </c>
      <c r="B8708" s="366"/>
      <c r="C8708" s="369">
        <v>5204</v>
      </c>
      <c r="D8708" s="370" t="s">
        <v>609</v>
      </c>
      <c r="E8708" s="295">
        <f t="shared" si="2045"/>
        <v>0</v>
      </c>
      <c r="F8708" s="158">
        <v>0</v>
      </c>
      <c r="G8708" s="159">
        <v>0</v>
      </c>
      <c r="H8708" s="1408">
        <v>0</v>
      </c>
      <c r="I8708" s="158">
        <v>0</v>
      </c>
      <c r="J8708" s="159">
        <v>0</v>
      </c>
      <c r="K8708" s="1408">
        <v>0</v>
      </c>
      <c r="L8708" s="295">
        <f t="shared" si="2046"/>
        <v>0</v>
      </c>
      <c r="M8708" s="12" t="str">
        <f t="shared" si="2034"/>
        <v/>
      </c>
      <c r="N8708" s="13"/>
    </row>
    <row r="8709" spans="1:14" hidden="1">
      <c r="A8709" s="23">
        <v>525</v>
      </c>
      <c r="B8709" s="366"/>
      <c r="C8709" s="369">
        <v>5205</v>
      </c>
      <c r="D8709" s="370" t="s">
        <v>610</v>
      </c>
      <c r="E8709" s="295">
        <f t="shared" si="2045"/>
        <v>0</v>
      </c>
      <c r="F8709" s="158">
        <v>0</v>
      </c>
      <c r="G8709" s="159">
        <v>0</v>
      </c>
      <c r="H8709" s="1408">
        <v>0</v>
      </c>
      <c r="I8709" s="158">
        <v>0</v>
      </c>
      <c r="J8709" s="159">
        <v>0</v>
      </c>
      <c r="K8709" s="1408">
        <v>0</v>
      </c>
      <c r="L8709" s="295">
        <f t="shared" si="2046"/>
        <v>0</v>
      </c>
      <c r="M8709" s="12" t="str">
        <f t="shared" si="2034"/>
        <v/>
      </c>
      <c r="N8709" s="13"/>
    </row>
    <row r="8710" spans="1:14" hidden="1">
      <c r="A8710" s="22">
        <v>635</v>
      </c>
      <c r="B8710" s="366"/>
      <c r="C8710" s="369">
        <v>5206</v>
      </c>
      <c r="D8710" s="370" t="s">
        <v>611</v>
      </c>
      <c r="E8710" s="295">
        <f t="shared" si="2045"/>
        <v>0</v>
      </c>
      <c r="F8710" s="158">
        <v>0</v>
      </c>
      <c r="G8710" s="159">
        <v>0</v>
      </c>
      <c r="H8710" s="1408">
        <v>0</v>
      </c>
      <c r="I8710" s="158">
        <v>0</v>
      </c>
      <c r="J8710" s="159">
        <v>0</v>
      </c>
      <c r="K8710" s="1408">
        <v>0</v>
      </c>
      <c r="L8710" s="295">
        <f t="shared" si="2046"/>
        <v>0</v>
      </c>
      <c r="M8710" s="12" t="str">
        <f t="shared" si="2034"/>
        <v/>
      </c>
      <c r="N8710" s="13"/>
    </row>
    <row r="8711" spans="1:14" hidden="1">
      <c r="A8711" s="23">
        <v>640</v>
      </c>
      <c r="B8711" s="366"/>
      <c r="C8711" s="371">
        <v>5219</v>
      </c>
      <c r="D8711" s="372" t="s">
        <v>612</v>
      </c>
      <c r="E8711" s="287">
        <f t="shared" si="2045"/>
        <v>0</v>
      </c>
      <c r="F8711" s="173">
        <v>0</v>
      </c>
      <c r="G8711" s="174">
        <v>0</v>
      </c>
      <c r="H8711" s="1409">
        <v>0</v>
      </c>
      <c r="I8711" s="173">
        <v>0</v>
      </c>
      <c r="J8711" s="174">
        <v>0</v>
      </c>
      <c r="K8711" s="1409">
        <v>0</v>
      </c>
      <c r="L8711" s="287">
        <f t="shared" si="2046"/>
        <v>0</v>
      </c>
      <c r="M8711" s="12" t="str">
        <f t="shared" si="2034"/>
        <v/>
      </c>
      <c r="N8711" s="13"/>
    </row>
    <row r="8712" spans="1:14" hidden="1">
      <c r="A8712" s="23">
        <v>645</v>
      </c>
      <c r="B8712" s="365">
        <v>5300</v>
      </c>
      <c r="C8712" s="1843" t="s">
        <v>613</v>
      </c>
      <c r="D8712" s="1844"/>
      <c r="E8712" s="310">
        <f t="shared" ref="E8712:L8712" si="2047">SUM(E8713:E8714)</f>
        <v>0</v>
      </c>
      <c r="F8712" s="274">
        <f t="shared" si="2047"/>
        <v>0</v>
      </c>
      <c r="G8712" s="275">
        <f t="shared" si="2047"/>
        <v>0</v>
      </c>
      <c r="H8712" s="276">
        <f>SUM(H8713:H8714)</f>
        <v>0</v>
      </c>
      <c r="I8712" s="274">
        <f t="shared" si="2047"/>
        <v>0</v>
      </c>
      <c r="J8712" s="275">
        <f t="shared" si="2047"/>
        <v>0</v>
      </c>
      <c r="K8712" s="276">
        <f t="shared" si="2047"/>
        <v>0</v>
      </c>
      <c r="L8712" s="310">
        <f t="shared" si="2047"/>
        <v>0</v>
      </c>
      <c r="M8712" s="12" t="str">
        <f t="shared" si="2034"/>
        <v/>
      </c>
      <c r="N8712" s="13"/>
    </row>
    <row r="8713" spans="1:14" hidden="1">
      <c r="A8713" s="23">
        <v>650</v>
      </c>
      <c r="B8713" s="366"/>
      <c r="C8713" s="367">
        <v>5301</v>
      </c>
      <c r="D8713" s="368" t="s">
        <v>300</v>
      </c>
      <c r="E8713" s="281">
        <f>F8713+G8713+H8713</f>
        <v>0</v>
      </c>
      <c r="F8713" s="152">
        <v>0</v>
      </c>
      <c r="G8713" s="153">
        <v>0</v>
      </c>
      <c r="H8713" s="1406">
        <v>0</v>
      </c>
      <c r="I8713" s="152">
        <v>0</v>
      </c>
      <c r="J8713" s="153">
        <v>0</v>
      </c>
      <c r="K8713" s="1406">
        <v>0</v>
      </c>
      <c r="L8713" s="281">
        <f>I8713+J8713+K8713</f>
        <v>0</v>
      </c>
      <c r="M8713" s="12" t="str">
        <f t="shared" si="2034"/>
        <v/>
      </c>
      <c r="N8713" s="13"/>
    </row>
    <row r="8714" spans="1:14" hidden="1">
      <c r="A8714" s="22">
        <v>655</v>
      </c>
      <c r="B8714" s="366"/>
      <c r="C8714" s="371">
        <v>5309</v>
      </c>
      <c r="D8714" s="372" t="s">
        <v>614</v>
      </c>
      <c r="E8714" s="287">
        <f>F8714+G8714+H8714</f>
        <v>0</v>
      </c>
      <c r="F8714" s="173">
        <v>0</v>
      </c>
      <c r="G8714" s="174">
        <v>0</v>
      </c>
      <c r="H8714" s="1409">
        <v>0</v>
      </c>
      <c r="I8714" s="173">
        <v>0</v>
      </c>
      <c r="J8714" s="174">
        <v>0</v>
      </c>
      <c r="K8714" s="1409">
        <v>0</v>
      </c>
      <c r="L8714" s="287">
        <f>I8714+J8714+K8714</f>
        <v>0</v>
      </c>
      <c r="M8714" s="12" t="str">
        <f t="shared" si="2034"/>
        <v/>
      </c>
      <c r="N8714" s="13"/>
    </row>
    <row r="8715" spans="1:14" hidden="1">
      <c r="A8715" s="22">
        <v>665</v>
      </c>
      <c r="B8715" s="365">
        <v>5400</v>
      </c>
      <c r="C8715" s="1843" t="s">
        <v>671</v>
      </c>
      <c r="D8715" s="1844"/>
      <c r="E8715" s="310">
        <f>F8715+G8715+H8715</f>
        <v>0</v>
      </c>
      <c r="F8715" s="1410"/>
      <c r="G8715" s="1411">
        <v>0</v>
      </c>
      <c r="H8715" s="1412">
        <v>0</v>
      </c>
      <c r="I8715" s="1410">
        <v>0</v>
      </c>
      <c r="J8715" s="1411"/>
      <c r="K8715" s="1412">
        <v>0</v>
      </c>
      <c r="L8715" s="310">
        <f>I8715+J8715+K8715</f>
        <v>0</v>
      </c>
      <c r="M8715" s="12" t="str">
        <f t="shared" si="2034"/>
        <v/>
      </c>
      <c r="N8715" s="13"/>
    </row>
    <row r="8716" spans="1:14" hidden="1">
      <c r="A8716" s="22">
        <v>675</v>
      </c>
      <c r="B8716" s="272">
        <v>5500</v>
      </c>
      <c r="C8716" s="1845" t="s">
        <v>672</v>
      </c>
      <c r="D8716" s="1846"/>
      <c r="E8716" s="310">
        <f t="shared" ref="E8716:L8716" si="2048">SUM(E8717:E8720)</f>
        <v>0</v>
      </c>
      <c r="F8716" s="274">
        <f t="shared" si="2048"/>
        <v>0</v>
      </c>
      <c r="G8716" s="275">
        <f t="shared" si="2048"/>
        <v>0</v>
      </c>
      <c r="H8716" s="276">
        <f>SUM(H8717:H8720)</f>
        <v>0</v>
      </c>
      <c r="I8716" s="274">
        <f t="shared" si="2048"/>
        <v>0</v>
      </c>
      <c r="J8716" s="275">
        <f t="shared" si="2048"/>
        <v>0</v>
      </c>
      <c r="K8716" s="276">
        <f t="shared" si="2048"/>
        <v>0</v>
      </c>
      <c r="L8716" s="310">
        <f t="shared" si="2048"/>
        <v>0</v>
      </c>
      <c r="M8716" s="12" t="str">
        <f t="shared" si="2034"/>
        <v/>
      </c>
      <c r="N8716" s="13"/>
    </row>
    <row r="8717" spans="1:14" hidden="1">
      <c r="A8717" s="22">
        <v>685</v>
      </c>
      <c r="B8717" s="362"/>
      <c r="C8717" s="279">
        <v>5501</v>
      </c>
      <c r="D8717" s="311" t="s">
        <v>673</v>
      </c>
      <c r="E8717" s="281">
        <f>F8717+G8717+H8717</f>
        <v>0</v>
      </c>
      <c r="F8717" s="152"/>
      <c r="G8717" s="153"/>
      <c r="H8717" s="1406"/>
      <c r="I8717" s="152"/>
      <c r="J8717" s="153"/>
      <c r="K8717" s="1406"/>
      <c r="L8717" s="281">
        <f>I8717+J8717+K8717</f>
        <v>0</v>
      </c>
      <c r="M8717" s="12" t="str">
        <f t="shared" si="2034"/>
        <v/>
      </c>
      <c r="N8717" s="13"/>
    </row>
    <row r="8718" spans="1:14" hidden="1">
      <c r="A8718" s="23">
        <v>690</v>
      </c>
      <c r="B8718" s="362"/>
      <c r="C8718" s="293">
        <v>5502</v>
      </c>
      <c r="D8718" s="294" t="s">
        <v>674</v>
      </c>
      <c r="E8718" s="295">
        <f>F8718+G8718+H8718</f>
        <v>0</v>
      </c>
      <c r="F8718" s="158"/>
      <c r="G8718" s="159"/>
      <c r="H8718" s="1408"/>
      <c r="I8718" s="158"/>
      <c r="J8718" s="159"/>
      <c r="K8718" s="1408"/>
      <c r="L8718" s="295">
        <f>I8718+J8718+K8718</f>
        <v>0</v>
      </c>
      <c r="M8718" s="12" t="str">
        <f t="shared" si="2034"/>
        <v/>
      </c>
      <c r="N8718" s="13"/>
    </row>
    <row r="8719" spans="1:14" hidden="1">
      <c r="A8719" s="23">
        <v>695</v>
      </c>
      <c r="B8719" s="362"/>
      <c r="C8719" s="293">
        <v>5503</v>
      </c>
      <c r="D8719" s="363" t="s">
        <v>675</v>
      </c>
      <c r="E8719" s="295">
        <f>F8719+G8719+H8719</f>
        <v>0</v>
      </c>
      <c r="F8719" s="158"/>
      <c r="G8719" s="159"/>
      <c r="H8719" s="1408"/>
      <c r="I8719" s="158"/>
      <c r="J8719" s="159"/>
      <c r="K8719" s="1408"/>
      <c r="L8719" s="295">
        <f>I8719+J8719+K8719</f>
        <v>0</v>
      </c>
      <c r="M8719" s="12" t="str">
        <f t="shared" si="2034"/>
        <v/>
      </c>
      <c r="N8719" s="13"/>
    </row>
    <row r="8720" spans="1:14" hidden="1">
      <c r="A8720" s="22">
        <v>700</v>
      </c>
      <c r="B8720" s="362"/>
      <c r="C8720" s="285">
        <v>5504</v>
      </c>
      <c r="D8720" s="339" t="s">
        <v>676</v>
      </c>
      <c r="E8720" s="287">
        <f>F8720+G8720+H8720</f>
        <v>0</v>
      </c>
      <c r="F8720" s="173"/>
      <c r="G8720" s="174"/>
      <c r="H8720" s="1409"/>
      <c r="I8720" s="173"/>
      <c r="J8720" s="174"/>
      <c r="K8720" s="1409"/>
      <c r="L8720" s="287">
        <f>I8720+J8720+K8720</f>
        <v>0</v>
      </c>
      <c r="M8720" s="12" t="str">
        <f t="shared" si="2034"/>
        <v/>
      </c>
      <c r="N8720" s="13"/>
    </row>
    <row r="8721" spans="1:14" hidden="1">
      <c r="A8721" s="22">
        <v>710</v>
      </c>
      <c r="B8721" s="365">
        <v>5700</v>
      </c>
      <c r="C8721" s="1847" t="s">
        <v>898</v>
      </c>
      <c r="D8721" s="1848"/>
      <c r="E8721" s="310">
        <f>SUM(E8722:E8724)</f>
        <v>0</v>
      </c>
      <c r="F8721" s="1458">
        <v>0</v>
      </c>
      <c r="G8721" s="1458">
        <v>0</v>
      </c>
      <c r="H8721" s="1458">
        <v>0</v>
      </c>
      <c r="I8721" s="1458">
        <v>0</v>
      </c>
      <c r="J8721" s="1458">
        <v>0</v>
      </c>
      <c r="K8721" s="1458">
        <v>0</v>
      </c>
      <c r="L8721" s="310">
        <f>SUM(L8722:L8724)</f>
        <v>0</v>
      </c>
      <c r="M8721" s="12" t="str">
        <f t="shared" si="2034"/>
        <v/>
      </c>
      <c r="N8721" s="13"/>
    </row>
    <row r="8722" spans="1:14" hidden="1">
      <c r="A8722" s="23">
        <v>715</v>
      </c>
      <c r="B8722" s="366"/>
      <c r="C8722" s="367">
        <v>5701</v>
      </c>
      <c r="D8722" s="368" t="s">
        <v>677</v>
      </c>
      <c r="E8722" s="281">
        <f>F8722+G8722+H8722</f>
        <v>0</v>
      </c>
      <c r="F8722" s="1459">
        <v>0</v>
      </c>
      <c r="G8722" s="1459">
        <v>0</v>
      </c>
      <c r="H8722" s="1460">
        <v>0</v>
      </c>
      <c r="I8722" s="1606">
        <v>0</v>
      </c>
      <c r="J8722" s="1459">
        <v>0</v>
      </c>
      <c r="K8722" s="1459">
        <v>0</v>
      </c>
      <c r="L8722" s="281">
        <f>I8722+J8722+K8722</f>
        <v>0</v>
      </c>
      <c r="M8722" s="12" t="str">
        <f t="shared" si="2034"/>
        <v/>
      </c>
      <c r="N8722" s="13"/>
    </row>
    <row r="8723" spans="1:14" hidden="1">
      <c r="A8723" s="23">
        <v>720</v>
      </c>
      <c r="B8723" s="366"/>
      <c r="C8723" s="373">
        <v>5702</v>
      </c>
      <c r="D8723" s="374" t="s">
        <v>678</v>
      </c>
      <c r="E8723" s="314">
        <f>F8723+G8723+H8723</f>
        <v>0</v>
      </c>
      <c r="F8723" s="1459">
        <v>0</v>
      </c>
      <c r="G8723" s="1459">
        <v>0</v>
      </c>
      <c r="H8723" s="1460">
        <v>0</v>
      </c>
      <c r="I8723" s="1606">
        <v>0</v>
      </c>
      <c r="J8723" s="1459">
        <v>0</v>
      </c>
      <c r="K8723" s="1459">
        <v>0</v>
      </c>
      <c r="L8723" s="314">
        <f>I8723+J8723+K8723</f>
        <v>0</v>
      </c>
      <c r="M8723" s="12" t="str">
        <f t="shared" si="2034"/>
        <v/>
      </c>
      <c r="N8723" s="13"/>
    </row>
    <row r="8724" spans="1:14" hidden="1">
      <c r="A8724" s="23">
        <v>725</v>
      </c>
      <c r="B8724" s="292"/>
      <c r="C8724" s="375">
        <v>4071</v>
      </c>
      <c r="D8724" s="376" t="s">
        <v>679</v>
      </c>
      <c r="E8724" s="377">
        <f>F8724+G8724+H8724</f>
        <v>0</v>
      </c>
      <c r="F8724" s="1459">
        <v>0</v>
      </c>
      <c r="G8724" s="1459">
        <v>0</v>
      </c>
      <c r="H8724" s="1460">
        <v>0</v>
      </c>
      <c r="I8724" s="1606">
        <v>0</v>
      </c>
      <c r="J8724" s="1459">
        <v>0</v>
      </c>
      <c r="K8724" s="1459">
        <v>0</v>
      </c>
      <c r="L8724" s="377">
        <f>I8724+J8724+K8724</f>
        <v>0</v>
      </c>
      <c r="M8724" s="12" t="str">
        <f t="shared" si="2034"/>
        <v/>
      </c>
      <c r="N8724" s="13"/>
    </row>
    <row r="8725" spans="1:14" hidden="1">
      <c r="A8725" s="23">
        <v>730</v>
      </c>
      <c r="B8725" s="571"/>
      <c r="C8725" s="1841" t="s">
        <v>680</v>
      </c>
      <c r="D8725" s="1842"/>
      <c r="E8725" s="1426"/>
      <c r="F8725" s="1426"/>
      <c r="G8725" s="1426"/>
      <c r="H8725" s="1426"/>
      <c r="I8725" s="1426"/>
      <c r="J8725" s="1426"/>
      <c r="K8725" s="1426"/>
      <c r="L8725" s="1427"/>
      <c r="M8725" s="12" t="str">
        <f t="shared" si="2034"/>
        <v/>
      </c>
      <c r="N8725" s="13"/>
    </row>
    <row r="8726" spans="1:14" hidden="1">
      <c r="A8726" s="23">
        <v>735</v>
      </c>
      <c r="B8726" s="381">
        <v>98</v>
      </c>
      <c r="C8726" s="1841" t="s">
        <v>680</v>
      </c>
      <c r="D8726" s="1842"/>
      <c r="E8726" s="382">
        <f>F8726+G8726+H8726</f>
        <v>0</v>
      </c>
      <c r="F8726" s="1417"/>
      <c r="G8726" s="1418"/>
      <c r="H8726" s="1419"/>
      <c r="I8726" s="1448">
        <v>0</v>
      </c>
      <c r="J8726" s="1449">
        <v>0</v>
      </c>
      <c r="K8726" s="1450">
        <v>0</v>
      </c>
      <c r="L8726" s="382">
        <f>I8726+J8726+K8726</f>
        <v>0</v>
      </c>
      <c r="M8726" s="12" t="str">
        <f t="shared" si="2034"/>
        <v/>
      </c>
      <c r="N8726" s="13"/>
    </row>
    <row r="8727" spans="1:14" hidden="1">
      <c r="A8727" s="23">
        <v>740</v>
      </c>
      <c r="B8727" s="1421"/>
      <c r="C8727" s="1422"/>
      <c r="D8727" s="1423"/>
      <c r="E8727" s="269"/>
      <c r="F8727" s="269"/>
      <c r="G8727" s="269"/>
      <c r="H8727" s="269"/>
      <c r="I8727" s="269"/>
      <c r="J8727" s="269"/>
      <c r="K8727" s="269"/>
      <c r="L8727" s="270"/>
      <c r="M8727" s="12" t="str">
        <f t="shared" si="2034"/>
        <v/>
      </c>
      <c r="N8727" s="73" t="str">
        <f>LEFT(C8609,1)</f>
        <v>8</v>
      </c>
    </row>
    <row r="8728" spans="1:14" hidden="1">
      <c r="A8728" s="23">
        <v>745</v>
      </c>
      <c r="B8728" s="1424"/>
      <c r="C8728" s="111"/>
      <c r="D8728" s="1425"/>
      <c r="E8728" s="218"/>
      <c r="F8728" s="218"/>
      <c r="G8728" s="218"/>
      <c r="H8728" s="218"/>
      <c r="I8728" s="218"/>
      <c r="J8728" s="218"/>
      <c r="K8728" s="218"/>
      <c r="L8728" s="389"/>
      <c r="M8728" s="7" t="str">
        <f t="shared" si="2034"/>
        <v/>
      </c>
    </row>
    <row r="8729" spans="1:14" hidden="1">
      <c r="A8729" s="22">
        <v>750</v>
      </c>
      <c r="B8729" s="1424"/>
      <c r="C8729" s="111"/>
      <c r="D8729" s="1425"/>
      <c r="E8729" s="218"/>
      <c r="F8729" s="218"/>
      <c r="G8729" s="218"/>
      <c r="H8729" s="218"/>
      <c r="I8729" s="218"/>
      <c r="J8729" s="218"/>
      <c r="K8729" s="218"/>
      <c r="L8729" s="389"/>
      <c r="M8729" s="7" t="str">
        <f t="shared" si="2034"/>
        <v/>
      </c>
    </row>
    <row r="8730" spans="1:14" ht="19.5" hidden="1" thickBot="1">
      <c r="A8730" s="23">
        <v>755</v>
      </c>
      <c r="B8730" s="1451"/>
      <c r="C8730" s="393" t="s">
        <v>726</v>
      </c>
      <c r="D8730" s="1420">
        <f>+B8730</f>
        <v>0</v>
      </c>
      <c r="E8730" s="395">
        <f t="shared" ref="E8730:L8730" si="2049">SUM(E8612,E8615,E8621,E8629,E8630,E8648,E8652,E8658,E8661,E8662,E8663,E8664,E8668,E8677,E8683,E8684,E8685,E8686,E8693,E8697,E8698,E8699,E8700,E8703,E8704,E8712,E8715,E8716,E8721)+E8726</f>
        <v>0</v>
      </c>
      <c r="F8730" s="396">
        <f t="shared" si="2049"/>
        <v>0</v>
      </c>
      <c r="G8730" s="397">
        <f t="shared" si="2049"/>
        <v>0</v>
      </c>
      <c r="H8730" s="398">
        <f t="shared" si="2049"/>
        <v>0</v>
      </c>
      <c r="I8730" s="396">
        <f t="shared" si="2049"/>
        <v>0</v>
      </c>
      <c r="J8730" s="397">
        <f t="shared" si="2049"/>
        <v>0</v>
      </c>
      <c r="K8730" s="398">
        <f t="shared" si="2049"/>
        <v>0</v>
      </c>
      <c r="L8730" s="395">
        <f t="shared" si="2049"/>
        <v>0</v>
      </c>
      <c r="M8730" s="1652" t="str">
        <f t="shared" si="2034"/>
        <v/>
      </c>
      <c r="N8730" s="65"/>
    </row>
    <row r="8731" spans="1:14" ht="18.75" hidden="1">
      <c r="A8731" s="23">
        <v>760</v>
      </c>
      <c r="B8731" s="79" t="s">
        <v>120</v>
      </c>
      <c r="C8731" s="1"/>
      <c r="L8731" s="6"/>
      <c r="M8731" s="1652" t="str">
        <f>(IF($E8730&lt;&gt;0,$M$2,IF($L8730&lt;&gt;0,$M$2,"")))</f>
        <v/>
      </c>
      <c r="N8731" s="65"/>
    </row>
    <row r="8732" spans="1:14" ht="18.75" hidden="1">
      <c r="A8732" s="22">
        <v>765</v>
      </c>
      <c r="B8732" s="1355"/>
      <c r="C8732" s="1355"/>
      <c r="D8732" s="1356"/>
      <c r="E8732" s="1355"/>
      <c r="F8732" s="1355"/>
      <c r="G8732" s="1355"/>
      <c r="H8732" s="1355"/>
      <c r="I8732" s="1355"/>
      <c r="J8732" s="1355"/>
      <c r="K8732" s="1355"/>
      <c r="L8732" s="1357"/>
      <c r="M8732" s="1652" t="str">
        <f>(IF($E8730&lt;&gt;0,$M$2,IF($L8730&lt;&gt;0,$M$2,"")))</f>
        <v/>
      </c>
      <c r="N8732" s="65"/>
    </row>
    <row r="8733" spans="1:14" ht="18.75" hidden="1">
      <c r="A8733" s="22">
        <v>775</v>
      </c>
      <c r="B8733" s="65"/>
      <c r="C8733" s="65"/>
      <c r="D8733" s="65"/>
      <c r="E8733" s="65"/>
      <c r="F8733" s="65"/>
      <c r="G8733" s="65"/>
      <c r="H8733" s="65"/>
      <c r="I8733" s="65"/>
      <c r="J8733" s="65"/>
      <c r="K8733" s="65"/>
      <c r="L8733" s="77"/>
      <c r="M8733" s="74" t="str">
        <f>(IF(E8730&lt;&gt;0,$G$2,IF(L8730&lt;&gt;0,$G$2,"")))</f>
        <v/>
      </c>
      <c r="N8733" s="65"/>
    </row>
    <row r="8734" spans="1:14" hidden="1">
      <c r="A8734" s="23">
        <v>780</v>
      </c>
      <c r="B8734" s="6"/>
      <c r="C8734" s="6"/>
      <c r="D8734" s="517"/>
      <c r="E8734" s="38"/>
      <c r="F8734" s="38"/>
      <c r="G8734" s="38"/>
      <c r="H8734" s="38"/>
      <c r="I8734" s="38"/>
      <c r="J8734" s="38"/>
      <c r="K8734" s="38"/>
      <c r="L8734" s="38"/>
      <c r="M8734" s="7" t="str">
        <f>(IF($E8870&lt;&gt;0,$M$2,IF($L8870&lt;&gt;0,$M$2,"")))</f>
        <v/>
      </c>
    </row>
    <row r="8735" spans="1:14" hidden="1">
      <c r="A8735" s="23">
        <v>785</v>
      </c>
      <c r="B8735" s="6"/>
      <c r="C8735" s="1353"/>
      <c r="D8735" s="1354"/>
      <c r="E8735" s="38"/>
      <c r="F8735" s="38"/>
      <c r="G8735" s="38"/>
      <c r="H8735" s="38"/>
      <c r="I8735" s="38"/>
      <c r="J8735" s="38"/>
      <c r="K8735" s="38"/>
      <c r="L8735" s="38"/>
      <c r="M8735" s="7" t="str">
        <f>(IF($E8870&lt;&gt;0,$M$2,IF($L8870&lt;&gt;0,$M$2,"")))</f>
        <v/>
      </c>
    </row>
    <row r="8736" spans="1:14" hidden="1">
      <c r="A8736" s="23">
        <v>790</v>
      </c>
      <c r="B8736" s="1865" t="str">
        <f>$B$7</f>
        <v>ОТЧЕТНИ ДАННИ ПО ЕБК ЗА ИЗПЪЛНЕНИЕТО НА БЮДЖЕТА</v>
      </c>
      <c r="C8736" s="1866"/>
      <c r="D8736" s="1866"/>
      <c r="E8736" s="242"/>
      <c r="F8736" s="242"/>
      <c r="G8736" s="237"/>
      <c r="H8736" s="237"/>
      <c r="I8736" s="237"/>
      <c r="J8736" s="237"/>
      <c r="K8736" s="237"/>
      <c r="L8736" s="237"/>
      <c r="M8736" s="7" t="str">
        <f>(IF($E8870&lt;&gt;0,$M$2,IF($L8870&lt;&gt;0,$M$2,"")))</f>
        <v/>
      </c>
    </row>
    <row r="8737" spans="1:14" hidden="1">
      <c r="A8737" s="23">
        <v>795</v>
      </c>
      <c r="B8737" s="228"/>
      <c r="C8737" s="391"/>
      <c r="D8737" s="400"/>
      <c r="E8737" s="406" t="s">
        <v>457</v>
      </c>
      <c r="F8737" s="406" t="s">
        <v>819</v>
      </c>
      <c r="G8737" s="237"/>
      <c r="H8737" s="1350" t="s">
        <v>1234</v>
      </c>
      <c r="I8737" s="1351"/>
      <c r="J8737" s="1352"/>
      <c r="K8737" s="237"/>
      <c r="L8737" s="237"/>
      <c r="M8737" s="7" t="str">
        <f>(IF($E8870&lt;&gt;0,$M$2,IF($L8870&lt;&gt;0,$M$2,"")))</f>
        <v/>
      </c>
    </row>
    <row r="8738" spans="1:14" ht="18.75" hidden="1">
      <c r="A8738" s="22">
        <v>805</v>
      </c>
      <c r="B8738" s="1867" t="str">
        <f>$B$9</f>
        <v>ДГ Радост Каблешково</v>
      </c>
      <c r="C8738" s="1868"/>
      <c r="D8738" s="1869"/>
      <c r="E8738" s="115">
        <f>$E$9</f>
        <v>45658</v>
      </c>
      <c r="F8738" s="226">
        <f>$F$9</f>
        <v>45747</v>
      </c>
      <c r="G8738" s="237"/>
      <c r="H8738" s="237"/>
      <c r="I8738" s="237"/>
      <c r="J8738" s="237"/>
      <c r="K8738" s="237"/>
      <c r="L8738" s="237"/>
      <c r="M8738" s="7" t="str">
        <f>(IF($E8870&lt;&gt;0,$M$2,IF($L8870&lt;&gt;0,$M$2,"")))</f>
        <v/>
      </c>
    </row>
    <row r="8739" spans="1:14" hidden="1">
      <c r="A8739" s="23">
        <v>810</v>
      </c>
      <c r="B8739" s="227" t="str">
        <f>$B$10</f>
        <v>(наименование на разпоредителя с бюджет)</v>
      </c>
      <c r="C8739" s="228"/>
      <c r="D8739" s="229"/>
      <c r="E8739" s="237"/>
      <c r="F8739" s="237"/>
      <c r="G8739" s="237"/>
      <c r="H8739" s="237"/>
      <c r="I8739" s="237"/>
      <c r="J8739" s="237"/>
      <c r="K8739" s="237"/>
      <c r="L8739" s="237"/>
      <c r="M8739" s="7" t="str">
        <f>(IF($E8870&lt;&gt;0,$M$2,IF($L8870&lt;&gt;0,$M$2,"")))</f>
        <v/>
      </c>
    </row>
    <row r="8740" spans="1:14" hidden="1">
      <c r="A8740" s="23">
        <v>815</v>
      </c>
      <c r="B8740" s="227"/>
      <c r="C8740" s="228"/>
      <c r="D8740" s="229"/>
      <c r="E8740" s="237"/>
      <c r="F8740" s="237"/>
      <c r="G8740" s="237"/>
      <c r="H8740" s="237"/>
      <c r="I8740" s="237"/>
      <c r="J8740" s="237"/>
      <c r="K8740" s="237"/>
      <c r="L8740" s="237"/>
      <c r="M8740" s="7" t="str">
        <f>(IF($E8870&lt;&gt;0,$M$2,IF($L8870&lt;&gt;0,$M$2,"")))</f>
        <v/>
      </c>
    </row>
    <row r="8741" spans="1:14" ht="19.5" hidden="1">
      <c r="A8741" s="28">
        <v>525</v>
      </c>
      <c r="B8741" s="1870" t="str">
        <f>$B$12</f>
        <v>Поморие</v>
      </c>
      <c r="C8741" s="1871"/>
      <c r="D8741" s="1872"/>
      <c r="E8741" s="410" t="s">
        <v>874</v>
      </c>
      <c r="F8741" s="1348" t="str">
        <f>$F$12</f>
        <v>5207</v>
      </c>
      <c r="G8741" s="237"/>
      <c r="H8741" s="237"/>
      <c r="I8741" s="237"/>
      <c r="J8741" s="237"/>
      <c r="K8741" s="237"/>
      <c r="L8741" s="237"/>
      <c r="M8741" s="7" t="str">
        <f>(IF($E8870&lt;&gt;0,$M$2,IF($L8870&lt;&gt;0,$M$2,"")))</f>
        <v/>
      </c>
    </row>
    <row r="8742" spans="1:14" hidden="1">
      <c r="A8742" s="22">
        <v>820</v>
      </c>
      <c r="B8742" s="233" t="str">
        <f>$B$13</f>
        <v>(наименование на първостепенния разпоредител с бюджет)</v>
      </c>
      <c r="C8742" s="228"/>
      <c r="D8742" s="229"/>
      <c r="E8742" s="1349"/>
      <c r="F8742" s="242"/>
      <c r="G8742" s="237"/>
      <c r="H8742" s="237"/>
      <c r="I8742" s="237"/>
      <c r="J8742" s="237"/>
      <c r="K8742" s="237"/>
      <c r="L8742" s="237"/>
      <c r="M8742" s="7" t="str">
        <f>(IF($E8870&lt;&gt;0,$M$2,IF($L8870&lt;&gt;0,$M$2,"")))</f>
        <v/>
      </c>
    </row>
    <row r="8743" spans="1:14" ht="19.5" hidden="1">
      <c r="A8743" s="23">
        <v>821</v>
      </c>
      <c r="B8743" s="236"/>
      <c r="C8743" s="237"/>
      <c r="D8743" s="124" t="s">
        <v>875</v>
      </c>
      <c r="E8743" s="238">
        <f>$E$15</f>
        <v>0</v>
      </c>
      <c r="F8743" s="414" t="str">
        <f>$F$15</f>
        <v>БЮДЖЕТ</v>
      </c>
      <c r="G8743" s="218"/>
      <c r="H8743" s="218"/>
      <c r="I8743" s="218"/>
      <c r="J8743" s="218"/>
      <c r="K8743" s="218"/>
      <c r="L8743" s="218"/>
      <c r="M8743" s="7" t="str">
        <f>(IF($E8870&lt;&gt;0,$M$2,IF($L8870&lt;&gt;0,$M$2,"")))</f>
        <v/>
      </c>
    </row>
    <row r="8744" spans="1:14" hidden="1">
      <c r="A8744" s="23">
        <v>822</v>
      </c>
      <c r="B8744" s="228"/>
      <c r="C8744" s="391"/>
      <c r="D8744" s="400"/>
      <c r="E8744" s="237"/>
      <c r="F8744" s="409"/>
      <c r="G8744" s="409"/>
      <c r="H8744" s="409"/>
      <c r="I8744" s="409"/>
      <c r="J8744" s="409"/>
      <c r="K8744" s="409"/>
      <c r="L8744" s="1365" t="s">
        <v>458</v>
      </c>
      <c r="M8744" s="7" t="str">
        <f>(IF($E8870&lt;&gt;0,$M$2,IF($L8870&lt;&gt;0,$M$2,"")))</f>
        <v/>
      </c>
    </row>
    <row r="8745" spans="1:14" ht="24.95" hidden="1" customHeight="1">
      <c r="A8745" s="23">
        <v>823</v>
      </c>
      <c r="B8745" s="247"/>
      <c r="C8745" s="248"/>
      <c r="D8745" s="249" t="s">
        <v>698</v>
      </c>
      <c r="E8745" s="1853" t="str">
        <f>CONCATENATE("Уточнен план ",$C$3)</f>
        <v>Уточнен план 2025</v>
      </c>
      <c r="F8745" s="1854"/>
      <c r="G8745" s="1854"/>
      <c r="H8745" s="1855"/>
      <c r="I8745" s="1856" t="str">
        <f>CONCATENATE("Отчет ",$C$3)</f>
        <v>Отчет 2025</v>
      </c>
      <c r="J8745" s="1857"/>
      <c r="K8745" s="1857"/>
      <c r="L8745" s="1858"/>
      <c r="M8745" s="7" t="str">
        <f>(IF($E8870&lt;&gt;0,$M$2,IF($L8870&lt;&gt;0,$M$2,"")))</f>
        <v/>
      </c>
    </row>
    <row r="8746" spans="1:14" ht="54.95" hidden="1" customHeight="1" thickBot="1">
      <c r="A8746" s="23">
        <v>825</v>
      </c>
      <c r="B8746" s="250" t="s">
        <v>62</v>
      </c>
      <c r="C8746" s="251" t="s">
        <v>459</v>
      </c>
      <c r="D8746" s="252" t="s">
        <v>699</v>
      </c>
      <c r="E8746" s="1391" t="str">
        <f>$E$20</f>
        <v>Уточнен план                Общо</v>
      </c>
      <c r="F8746" s="1395" t="str">
        <f>$F$20</f>
        <v>държавни дейности</v>
      </c>
      <c r="G8746" s="1396" t="str">
        <f>$G$20</f>
        <v>местни дейности</v>
      </c>
      <c r="H8746" s="1397" t="str">
        <f>$H$20</f>
        <v>дофинансиране</v>
      </c>
      <c r="I8746" s="253" t="str">
        <f>$I$20</f>
        <v>държавни дейности -ОТЧЕТ</v>
      </c>
      <c r="J8746" s="254" t="str">
        <f>$J$20</f>
        <v>местни дейности - ОТЧЕТ</v>
      </c>
      <c r="K8746" s="255" t="str">
        <f>$K$20</f>
        <v>дофинансиране - ОТЧЕТ</v>
      </c>
      <c r="L8746" s="1570" t="str">
        <f>$L$20</f>
        <v>ОТЧЕТ                                    ОБЩО</v>
      </c>
      <c r="M8746" s="7" t="str">
        <f>(IF($E8870&lt;&gt;0,$M$2,IF($L8870&lt;&gt;0,$M$2,"")))</f>
        <v/>
      </c>
    </row>
    <row r="8747" spans="1:14" ht="18.75" hidden="1">
      <c r="A8747" s="23"/>
      <c r="B8747" s="258"/>
      <c r="C8747" s="259"/>
      <c r="D8747" s="260" t="s">
        <v>728</v>
      </c>
      <c r="E8747" s="1442" t="str">
        <f>$E$21</f>
        <v>(1)</v>
      </c>
      <c r="F8747" s="143" t="str">
        <f>$F$21</f>
        <v>(2)</v>
      </c>
      <c r="G8747" s="144" t="str">
        <f>$G$21</f>
        <v>(3)</v>
      </c>
      <c r="H8747" s="145" t="str">
        <f>$H$21</f>
        <v>(4)</v>
      </c>
      <c r="I8747" s="261" t="str">
        <f>$I$21</f>
        <v>(5)</v>
      </c>
      <c r="J8747" s="262" t="str">
        <f>$J$21</f>
        <v>(6)</v>
      </c>
      <c r="K8747" s="263" t="str">
        <f>$K$21</f>
        <v>(7)</v>
      </c>
      <c r="L8747" s="264" t="str">
        <f>$L$21</f>
        <v>(8)</v>
      </c>
      <c r="M8747" s="7" t="str">
        <f>(IF($E8870&lt;&gt;0,$M$2,IF($L8870&lt;&gt;0,$M$2,"")))</f>
        <v/>
      </c>
    </row>
    <row r="8748" spans="1:14" hidden="1">
      <c r="A8748" s="23"/>
      <c r="B8748" s="1439"/>
      <c r="C8748" s="1540" t="e">
        <f>VLOOKUP(D8748,OP_LIST2,2,FALSE)</f>
        <v>#N/A</v>
      </c>
      <c r="D8748" s="1445"/>
      <c r="E8748" s="389"/>
      <c r="F8748" s="1429"/>
      <c r="G8748" s="1430"/>
      <c r="H8748" s="1431"/>
      <c r="I8748" s="1429"/>
      <c r="J8748" s="1430"/>
      <c r="K8748" s="1431"/>
      <c r="L8748" s="1428"/>
      <c r="M8748" s="7" t="str">
        <f>(IF($E8870&lt;&gt;0,$M$2,IF($L8870&lt;&gt;0,$M$2,"")))</f>
        <v/>
      </c>
    </row>
    <row r="8749" spans="1:14" hidden="1">
      <c r="A8749" s="23"/>
      <c r="B8749" s="1608" t="s">
        <v>2003</v>
      </c>
      <c r="C8749" s="1446">
        <f>VLOOKUP(D8750,EBK_DEIN2,2,FALSE)</f>
        <v>8866</v>
      </c>
      <c r="D8749" s="1445" t="s">
        <v>777</v>
      </c>
      <c r="E8749" s="389"/>
      <c r="F8749" s="1432"/>
      <c r="G8749" s="1433"/>
      <c r="H8749" s="1434"/>
      <c r="I8749" s="1432"/>
      <c r="J8749" s="1433"/>
      <c r="K8749" s="1434"/>
      <c r="L8749" s="1428"/>
      <c r="M8749" s="7" t="str">
        <f>(IF($E8870&lt;&gt;0,$M$2,IF($L8870&lt;&gt;0,$M$2,"")))</f>
        <v/>
      </c>
    </row>
    <row r="8750" spans="1:14" hidden="1">
      <c r="A8750" s="23"/>
      <c r="B8750" s="1438"/>
      <c r="C8750" s="1531">
        <f>+C8749</f>
        <v>8866</v>
      </c>
      <c r="D8750" s="1440" t="s">
        <v>44</v>
      </c>
      <c r="E8750" s="389"/>
      <c r="F8750" s="1432"/>
      <c r="G8750" s="1433"/>
      <c r="H8750" s="1434"/>
      <c r="I8750" s="1432"/>
      <c r="J8750" s="1433"/>
      <c r="K8750" s="1434"/>
      <c r="L8750" s="1428"/>
      <c r="M8750" s="7" t="str">
        <f>(IF($E8870&lt;&gt;0,$M$2,IF($L8870&lt;&gt;0,$M$2,"")))</f>
        <v/>
      </c>
    </row>
    <row r="8751" spans="1:14" hidden="1">
      <c r="A8751" s="23"/>
      <c r="B8751" s="1443"/>
      <c r="C8751" s="1441"/>
      <c r="D8751" s="1444" t="s">
        <v>700</v>
      </c>
      <c r="E8751" s="389"/>
      <c r="F8751" s="1435"/>
      <c r="G8751" s="1436"/>
      <c r="H8751" s="1437"/>
      <c r="I8751" s="1435"/>
      <c r="J8751" s="1436"/>
      <c r="K8751" s="1437"/>
      <c r="L8751" s="1428"/>
      <c r="M8751" s="7" t="str">
        <f>(IF($E8870&lt;&gt;0,$M$2,IF($L8870&lt;&gt;0,$M$2,"")))</f>
        <v/>
      </c>
    </row>
    <row r="8752" spans="1:14" hidden="1">
      <c r="A8752" s="23"/>
      <c r="B8752" s="272">
        <v>100</v>
      </c>
      <c r="C8752" s="1859" t="s">
        <v>729</v>
      </c>
      <c r="D8752" s="1860"/>
      <c r="E8752" s="273">
        <f t="shared" ref="E8752:L8752" si="2050">SUM(E8753:E8754)</f>
        <v>0</v>
      </c>
      <c r="F8752" s="274">
        <f t="shared" si="2050"/>
        <v>0</v>
      </c>
      <c r="G8752" s="275">
        <f t="shared" si="2050"/>
        <v>0</v>
      </c>
      <c r="H8752" s="276">
        <f>SUM(H8753:H8754)</f>
        <v>0</v>
      </c>
      <c r="I8752" s="274">
        <f t="shared" si="2050"/>
        <v>0</v>
      </c>
      <c r="J8752" s="275">
        <f t="shared" si="2050"/>
        <v>0</v>
      </c>
      <c r="K8752" s="276">
        <f t="shared" si="2050"/>
        <v>0</v>
      </c>
      <c r="L8752" s="273">
        <f t="shared" si="2050"/>
        <v>0</v>
      </c>
      <c r="M8752" s="12" t="str">
        <f>(IF($E8752&lt;&gt;0,$M$2,IF($L8752&lt;&gt;0,$M$2,"")))</f>
        <v/>
      </c>
      <c r="N8752" s="13"/>
    </row>
    <row r="8753" spans="1:14" hidden="1">
      <c r="A8753" s="23"/>
      <c r="B8753" s="278"/>
      <c r="C8753" s="279">
        <v>101</v>
      </c>
      <c r="D8753" s="280" t="s">
        <v>730</v>
      </c>
      <c r="E8753" s="281">
        <f>F8753+G8753+H8753</f>
        <v>0</v>
      </c>
      <c r="F8753" s="152">
        <v>0</v>
      </c>
      <c r="G8753" s="153">
        <v>0</v>
      </c>
      <c r="H8753" s="1406">
        <v>0</v>
      </c>
      <c r="I8753" s="152">
        <v>0</v>
      </c>
      <c r="J8753" s="153">
        <v>0</v>
      </c>
      <c r="K8753" s="1406">
        <v>0</v>
      </c>
      <c r="L8753" s="281">
        <f>I8753+J8753+K8753</f>
        <v>0</v>
      </c>
      <c r="M8753" s="12" t="str">
        <f t="shared" ref="M8753:M8816" si="2051">(IF($E8753&lt;&gt;0,$M$2,IF($L8753&lt;&gt;0,$M$2,"")))</f>
        <v/>
      </c>
      <c r="N8753" s="13"/>
    </row>
    <row r="8754" spans="1:14" hidden="1">
      <c r="A8754" s="10"/>
      <c r="B8754" s="278"/>
      <c r="C8754" s="285">
        <v>102</v>
      </c>
      <c r="D8754" s="286" t="s">
        <v>731</v>
      </c>
      <c r="E8754" s="287">
        <f>F8754+G8754+H8754</f>
        <v>0</v>
      </c>
      <c r="F8754" s="173">
        <v>0</v>
      </c>
      <c r="G8754" s="174">
        <v>0</v>
      </c>
      <c r="H8754" s="1409">
        <v>0</v>
      </c>
      <c r="I8754" s="173">
        <v>0</v>
      </c>
      <c r="J8754" s="174">
        <v>0</v>
      </c>
      <c r="K8754" s="1409">
        <v>0</v>
      </c>
      <c r="L8754" s="287">
        <f>I8754+J8754+K8754</f>
        <v>0</v>
      </c>
      <c r="M8754" s="12" t="str">
        <f t="shared" si="2051"/>
        <v/>
      </c>
      <c r="N8754" s="13"/>
    </row>
    <row r="8755" spans="1:14" hidden="1">
      <c r="A8755" s="10"/>
      <c r="B8755" s="272">
        <v>200</v>
      </c>
      <c r="C8755" s="1851" t="s">
        <v>732</v>
      </c>
      <c r="D8755" s="1852"/>
      <c r="E8755" s="273">
        <f t="shared" ref="E8755:L8755" si="2052">SUM(E8756:E8760)</f>
        <v>0</v>
      </c>
      <c r="F8755" s="274">
        <f t="shared" si="2052"/>
        <v>0</v>
      </c>
      <c r="G8755" s="275">
        <f t="shared" si="2052"/>
        <v>0</v>
      </c>
      <c r="H8755" s="276">
        <f>SUM(H8756:H8760)</f>
        <v>0</v>
      </c>
      <c r="I8755" s="274">
        <f t="shared" si="2052"/>
        <v>0</v>
      </c>
      <c r="J8755" s="275">
        <f t="shared" si="2052"/>
        <v>0</v>
      </c>
      <c r="K8755" s="276">
        <f t="shared" si="2052"/>
        <v>0</v>
      </c>
      <c r="L8755" s="273">
        <f t="shared" si="2052"/>
        <v>0</v>
      </c>
      <c r="M8755" s="12" t="str">
        <f t="shared" si="2051"/>
        <v/>
      </c>
      <c r="N8755" s="13"/>
    </row>
    <row r="8756" spans="1:14" hidden="1">
      <c r="A8756" s="10"/>
      <c r="B8756" s="291"/>
      <c r="C8756" s="279">
        <v>201</v>
      </c>
      <c r="D8756" s="280" t="s">
        <v>733</v>
      </c>
      <c r="E8756" s="281">
        <f>F8756+G8756+H8756</f>
        <v>0</v>
      </c>
      <c r="F8756" s="152">
        <v>0</v>
      </c>
      <c r="G8756" s="153">
        <v>0</v>
      </c>
      <c r="H8756" s="1406">
        <v>0</v>
      </c>
      <c r="I8756" s="152">
        <v>0</v>
      </c>
      <c r="J8756" s="153">
        <v>0</v>
      </c>
      <c r="K8756" s="1406">
        <v>0</v>
      </c>
      <c r="L8756" s="281">
        <f>I8756+J8756+K8756</f>
        <v>0</v>
      </c>
      <c r="M8756" s="12" t="str">
        <f t="shared" si="2051"/>
        <v/>
      </c>
      <c r="N8756" s="13"/>
    </row>
    <row r="8757" spans="1:14" hidden="1">
      <c r="A8757" s="10"/>
      <c r="B8757" s="292"/>
      <c r="C8757" s="293">
        <v>202</v>
      </c>
      <c r="D8757" s="294" t="s">
        <v>734</v>
      </c>
      <c r="E8757" s="295">
        <f>F8757+G8757+H8757</f>
        <v>0</v>
      </c>
      <c r="F8757" s="158">
        <v>0</v>
      </c>
      <c r="G8757" s="159">
        <v>0</v>
      </c>
      <c r="H8757" s="1408">
        <v>0</v>
      </c>
      <c r="I8757" s="158">
        <v>0</v>
      </c>
      <c r="J8757" s="159">
        <v>0</v>
      </c>
      <c r="K8757" s="1408">
        <v>0</v>
      </c>
      <c r="L8757" s="295">
        <f>I8757+J8757+K8757</f>
        <v>0</v>
      </c>
      <c r="M8757" s="12" t="str">
        <f t="shared" si="2051"/>
        <v/>
      </c>
      <c r="N8757" s="13"/>
    </row>
    <row r="8758" spans="1:14" ht="31.5" hidden="1">
      <c r="A8758" s="10"/>
      <c r="B8758" s="299"/>
      <c r="C8758" s="293">
        <v>205</v>
      </c>
      <c r="D8758" s="294" t="s">
        <v>585</v>
      </c>
      <c r="E8758" s="295">
        <f>F8758+G8758+H8758</f>
        <v>0</v>
      </c>
      <c r="F8758" s="158">
        <v>0</v>
      </c>
      <c r="G8758" s="159">
        <v>0</v>
      </c>
      <c r="H8758" s="1408">
        <v>0</v>
      </c>
      <c r="I8758" s="158">
        <v>0</v>
      </c>
      <c r="J8758" s="159">
        <v>0</v>
      </c>
      <c r="K8758" s="1408">
        <v>0</v>
      </c>
      <c r="L8758" s="295">
        <f>I8758+J8758+K8758</f>
        <v>0</v>
      </c>
      <c r="M8758" s="12" t="str">
        <f t="shared" si="2051"/>
        <v/>
      </c>
      <c r="N8758" s="13"/>
    </row>
    <row r="8759" spans="1:14" hidden="1">
      <c r="A8759" s="10"/>
      <c r="B8759" s="299"/>
      <c r="C8759" s="293">
        <v>208</v>
      </c>
      <c r="D8759" s="300" t="s">
        <v>586</v>
      </c>
      <c r="E8759" s="295">
        <f>F8759+G8759+H8759</f>
        <v>0</v>
      </c>
      <c r="F8759" s="158">
        <v>0</v>
      </c>
      <c r="G8759" s="159">
        <v>0</v>
      </c>
      <c r="H8759" s="1408">
        <v>0</v>
      </c>
      <c r="I8759" s="158">
        <v>0</v>
      </c>
      <c r="J8759" s="159">
        <v>0</v>
      </c>
      <c r="K8759" s="1408">
        <v>0</v>
      </c>
      <c r="L8759" s="295">
        <f>I8759+J8759+K8759</f>
        <v>0</v>
      </c>
      <c r="M8759" s="12" t="str">
        <f t="shared" si="2051"/>
        <v/>
      </c>
      <c r="N8759" s="13"/>
    </row>
    <row r="8760" spans="1:14" hidden="1">
      <c r="A8760" s="10"/>
      <c r="B8760" s="291"/>
      <c r="C8760" s="285">
        <v>209</v>
      </c>
      <c r="D8760" s="301" t="s">
        <v>587</v>
      </c>
      <c r="E8760" s="287">
        <f>F8760+G8760+H8760</f>
        <v>0</v>
      </c>
      <c r="F8760" s="173">
        <v>0</v>
      </c>
      <c r="G8760" s="174">
        <v>0</v>
      </c>
      <c r="H8760" s="1409">
        <v>0</v>
      </c>
      <c r="I8760" s="173">
        <v>0</v>
      </c>
      <c r="J8760" s="174">
        <v>0</v>
      </c>
      <c r="K8760" s="1409">
        <v>0</v>
      </c>
      <c r="L8760" s="287">
        <f>I8760+J8760+K8760</f>
        <v>0</v>
      </c>
      <c r="M8760" s="12" t="str">
        <f t="shared" si="2051"/>
        <v/>
      </c>
      <c r="N8760" s="13"/>
    </row>
    <row r="8761" spans="1:14" hidden="1">
      <c r="A8761" s="10"/>
      <c r="B8761" s="272">
        <v>500</v>
      </c>
      <c r="C8761" s="1861" t="s">
        <v>188</v>
      </c>
      <c r="D8761" s="1862"/>
      <c r="E8761" s="273">
        <f t="shared" ref="E8761:L8761" si="2053">SUM(E8762:E8768)</f>
        <v>0</v>
      </c>
      <c r="F8761" s="274">
        <f t="shared" si="2053"/>
        <v>0</v>
      </c>
      <c r="G8761" s="275">
        <f t="shared" si="2053"/>
        <v>0</v>
      </c>
      <c r="H8761" s="276">
        <f>SUM(H8762:H8768)</f>
        <v>0</v>
      </c>
      <c r="I8761" s="274">
        <f t="shared" si="2053"/>
        <v>0</v>
      </c>
      <c r="J8761" s="275">
        <f t="shared" si="2053"/>
        <v>0</v>
      </c>
      <c r="K8761" s="276">
        <f t="shared" si="2053"/>
        <v>0</v>
      </c>
      <c r="L8761" s="273">
        <f t="shared" si="2053"/>
        <v>0</v>
      </c>
      <c r="M8761" s="12" t="str">
        <f t="shared" si="2051"/>
        <v/>
      </c>
      <c r="N8761" s="13"/>
    </row>
    <row r="8762" spans="1:14" ht="18" hidden="1" customHeight="1">
      <c r="A8762" s="10"/>
      <c r="B8762" s="291"/>
      <c r="C8762" s="302">
        <v>551</v>
      </c>
      <c r="D8762" s="303" t="s">
        <v>189</v>
      </c>
      <c r="E8762" s="281">
        <f t="shared" ref="E8762:E8769" si="2054">F8762+G8762+H8762</f>
        <v>0</v>
      </c>
      <c r="F8762" s="152">
        <v>0</v>
      </c>
      <c r="G8762" s="153">
        <v>0</v>
      </c>
      <c r="H8762" s="1406">
        <v>0</v>
      </c>
      <c r="I8762" s="152">
        <v>0</v>
      </c>
      <c r="J8762" s="153">
        <v>0</v>
      </c>
      <c r="K8762" s="1406">
        <v>0</v>
      </c>
      <c r="L8762" s="281">
        <f t="shared" ref="L8762:L8769" si="2055">I8762+J8762+K8762</f>
        <v>0</v>
      </c>
      <c r="M8762" s="12" t="str">
        <f t="shared" si="2051"/>
        <v/>
      </c>
      <c r="N8762" s="13"/>
    </row>
    <row r="8763" spans="1:14" hidden="1">
      <c r="A8763" s="10"/>
      <c r="B8763" s="291"/>
      <c r="C8763" s="304">
        <v>552</v>
      </c>
      <c r="D8763" s="305" t="s">
        <v>893</v>
      </c>
      <c r="E8763" s="295">
        <f t="shared" si="2054"/>
        <v>0</v>
      </c>
      <c r="F8763" s="158">
        <v>0</v>
      </c>
      <c r="G8763" s="159">
        <v>0</v>
      </c>
      <c r="H8763" s="1408">
        <v>0</v>
      </c>
      <c r="I8763" s="158">
        <v>0</v>
      </c>
      <c r="J8763" s="159">
        <v>0</v>
      </c>
      <c r="K8763" s="1408">
        <v>0</v>
      </c>
      <c r="L8763" s="295">
        <f t="shared" si="2055"/>
        <v>0</v>
      </c>
      <c r="M8763" s="12" t="str">
        <f t="shared" si="2051"/>
        <v/>
      </c>
      <c r="N8763" s="13"/>
    </row>
    <row r="8764" spans="1:14" hidden="1">
      <c r="A8764" s="10"/>
      <c r="B8764" s="306"/>
      <c r="C8764" s="304">
        <v>558</v>
      </c>
      <c r="D8764" s="307" t="s">
        <v>855</v>
      </c>
      <c r="E8764" s="295">
        <f>F8764+G8764+H8764</f>
        <v>0</v>
      </c>
      <c r="F8764" s="484">
        <v>0</v>
      </c>
      <c r="G8764" s="485">
        <v>0</v>
      </c>
      <c r="H8764" s="160">
        <v>0</v>
      </c>
      <c r="I8764" s="484">
        <v>0</v>
      </c>
      <c r="J8764" s="485">
        <v>0</v>
      </c>
      <c r="K8764" s="160">
        <v>0</v>
      </c>
      <c r="L8764" s="295">
        <f>I8764+J8764+K8764</f>
        <v>0</v>
      </c>
      <c r="M8764" s="12" t="str">
        <f t="shared" si="2051"/>
        <v/>
      </c>
      <c r="N8764" s="13"/>
    </row>
    <row r="8765" spans="1:14" hidden="1">
      <c r="A8765" s="10"/>
      <c r="B8765" s="306"/>
      <c r="C8765" s="304">
        <v>560</v>
      </c>
      <c r="D8765" s="307" t="s">
        <v>190</v>
      </c>
      <c r="E8765" s="295">
        <f t="shared" si="2054"/>
        <v>0</v>
      </c>
      <c r="F8765" s="158">
        <v>0</v>
      </c>
      <c r="G8765" s="159">
        <v>0</v>
      </c>
      <c r="H8765" s="1408">
        <v>0</v>
      </c>
      <c r="I8765" s="158">
        <v>0</v>
      </c>
      <c r="J8765" s="159">
        <v>0</v>
      </c>
      <c r="K8765" s="1408">
        <v>0</v>
      </c>
      <c r="L8765" s="295">
        <f t="shared" si="2055"/>
        <v>0</v>
      </c>
      <c r="M8765" s="12" t="str">
        <f t="shared" si="2051"/>
        <v/>
      </c>
      <c r="N8765" s="13"/>
    </row>
    <row r="8766" spans="1:14" hidden="1">
      <c r="A8766" s="10"/>
      <c r="B8766" s="306"/>
      <c r="C8766" s="304">
        <v>580</v>
      </c>
      <c r="D8766" s="305" t="s">
        <v>191</v>
      </c>
      <c r="E8766" s="295">
        <f t="shared" si="2054"/>
        <v>0</v>
      </c>
      <c r="F8766" s="158">
        <v>0</v>
      </c>
      <c r="G8766" s="159">
        <v>0</v>
      </c>
      <c r="H8766" s="1408">
        <v>0</v>
      </c>
      <c r="I8766" s="158">
        <v>0</v>
      </c>
      <c r="J8766" s="159">
        <v>0</v>
      </c>
      <c r="K8766" s="1408">
        <v>0</v>
      </c>
      <c r="L8766" s="295">
        <f t="shared" si="2055"/>
        <v>0</v>
      </c>
      <c r="M8766" s="12" t="str">
        <f t="shared" si="2051"/>
        <v/>
      </c>
      <c r="N8766" s="13"/>
    </row>
    <row r="8767" spans="1:14" hidden="1">
      <c r="A8767" s="10"/>
      <c r="B8767" s="291"/>
      <c r="C8767" s="304">
        <v>588</v>
      </c>
      <c r="D8767" s="305" t="s">
        <v>857</v>
      </c>
      <c r="E8767" s="295">
        <f>F8767+G8767+H8767</f>
        <v>0</v>
      </c>
      <c r="F8767" s="484">
        <v>0</v>
      </c>
      <c r="G8767" s="485">
        <v>0</v>
      </c>
      <c r="H8767" s="160">
        <v>0</v>
      </c>
      <c r="I8767" s="484">
        <v>0</v>
      </c>
      <c r="J8767" s="485">
        <v>0</v>
      </c>
      <c r="K8767" s="160">
        <v>0</v>
      </c>
      <c r="L8767" s="295">
        <f>I8767+J8767+K8767</f>
        <v>0</v>
      </c>
      <c r="M8767" s="12" t="str">
        <f t="shared" si="2051"/>
        <v/>
      </c>
      <c r="N8767" s="13"/>
    </row>
    <row r="8768" spans="1:14" ht="31.5" hidden="1">
      <c r="A8768" s="10"/>
      <c r="B8768" s="291"/>
      <c r="C8768" s="308">
        <v>590</v>
      </c>
      <c r="D8768" s="309" t="s">
        <v>192</v>
      </c>
      <c r="E8768" s="287">
        <f t="shared" si="2054"/>
        <v>0</v>
      </c>
      <c r="F8768" s="173"/>
      <c r="G8768" s="174"/>
      <c r="H8768" s="1409"/>
      <c r="I8768" s="173"/>
      <c r="J8768" s="174"/>
      <c r="K8768" s="1409"/>
      <c r="L8768" s="287">
        <f t="shared" si="2055"/>
        <v>0</v>
      </c>
      <c r="M8768" s="12" t="str">
        <f t="shared" si="2051"/>
        <v/>
      </c>
      <c r="N8768" s="13"/>
    </row>
    <row r="8769" spans="1:14" hidden="1">
      <c r="A8769" s="22">
        <v>5</v>
      </c>
      <c r="B8769" s="272">
        <v>800</v>
      </c>
      <c r="C8769" s="1863" t="s">
        <v>193</v>
      </c>
      <c r="D8769" s="1864"/>
      <c r="E8769" s="310">
        <f t="shared" si="2054"/>
        <v>0</v>
      </c>
      <c r="F8769" s="1410"/>
      <c r="G8769" s="1411"/>
      <c r="H8769" s="1412"/>
      <c r="I8769" s="1410"/>
      <c r="J8769" s="1411"/>
      <c r="K8769" s="1412"/>
      <c r="L8769" s="310">
        <f t="shared" si="2055"/>
        <v>0</v>
      </c>
      <c r="M8769" s="12" t="str">
        <f t="shared" si="2051"/>
        <v/>
      </c>
      <c r="N8769" s="13"/>
    </row>
    <row r="8770" spans="1:14" hidden="1">
      <c r="A8770" s="23">
        <v>10</v>
      </c>
      <c r="B8770" s="272">
        <v>1000</v>
      </c>
      <c r="C8770" s="1851" t="s">
        <v>194</v>
      </c>
      <c r="D8770" s="1852"/>
      <c r="E8770" s="310">
        <f t="shared" ref="E8770:L8770" si="2056">SUM(E8771:E8787)</f>
        <v>0</v>
      </c>
      <c r="F8770" s="274">
        <f t="shared" si="2056"/>
        <v>0</v>
      </c>
      <c r="G8770" s="275">
        <f t="shared" si="2056"/>
        <v>0</v>
      </c>
      <c r="H8770" s="276">
        <f>SUM(H8771:H8787)</f>
        <v>0</v>
      </c>
      <c r="I8770" s="274">
        <f t="shared" si="2056"/>
        <v>0</v>
      </c>
      <c r="J8770" s="275">
        <f t="shared" si="2056"/>
        <v>0</v>
      </c>
      <c r="K8770" s="276">
        <f t="shared" si="2056"/>
        <v>0</v>
      </c>
      <c r="L8770" s="310">
        <f t="shared" si="2056"/>
        <v>0</v>
      </c>
      <c r="M8770" s="12" t="str">
        <f t="shared" si="2051"/>
        <v/>
      </c>
      <c r="N8770" s="13"/>
    </row>
    <row r="8771" spans="1:14" hidden="1">
      <c r="A8771" s="23">
        <v>15</v>
      </c>
      <c r="B8771" s="292"/>
      <c r="C8771" s="279">
        <v>1011</v>
      </c>
      <c r="D8771" s="311" t="s">
        <v>195</v>
      </c>
      <c r="E8771" s="281">
        <f t="shared" ref="E8771:E8787" si="2057">F8771+G8771+H8771</f>
        <v>0</v>
      </c>
      <c r="F8771" s="152">
        <v>0</v>
      </c>
      <c r="G8771" s="153">
        <v>0</v>
      </c>
      <c r="H8771" s="1406">
        <v>0</v>
      </c>
      <c r="I8771" s="152">
        <v>0</v>
      </c>
      <c r="J8771" s="153">
        <v>0</v>
      </c>
      <c r="K8771" s="1406">
        <v>0</v>
      </c>
      <c r="L8771" s="281">
        <f t="shared" ref="L8771:L8787" si="2058">I8771+J8771+K8771</f>
        <v>0</v>
      </c>
      <c r="M8771" s="12" t="str">
        <f t="shared" si="2051"/>
        <v/>
      </c>
      <c r="N8771" s="13"/>
    </row>
    <row r="8772" spans="1:14" hidden="1">
      <c r="A8772" s="22">
        <v>35</v>
      </c>
      <c r="B8772" s="292"/>
      <c r="C8772" s="293">
        <v>1012</v>
      </c>
      <c r="D8772" s="294" t="s">
        <v>196</v>
      </c>
      <c r="E8772" s="295">
        <f t="shared" si="2057"/>
        <v>0</v>
      </c>
      <c r="F8772" s="158">
        <v>0</v>
      </c>
      <c r="G8772" s="159">
        <v>0</v>
      </c>
      <c r="H8772" s="1408">
        <v>0</v>
      </c>
      <c r="I8772" s="158">
        <v>0</v>
      </c>
      <c r="J8772" s="159">
        <v>0</v>
      </c>
      <c r="K8772" s="1408">
        <v>0</v>
      </c>
      <c r="L8772" s="295">
        <f t="shared" si="2058"/>
        <v>0</v>
      </c>
      <c r="M8772" s="12" t="str">
        <f t="shared" si="2051"/>
        <v/>
      </c>
      <c r="N8772" s="13"/>
    </row>
    <row r="8773" spans="1:14" hidden="1">
      <c r="A8773" s="23">
        <v>40</v>
      </c>
      <c r="B8773" s="292"/>
      <c r="C8773" s="293">
        <v>1013</v>
      </c>
      <c r="D8773" s="294" t="s">
        <v>197</v>
      </c>
      <c r="E8773" s="295">
        <f t="shared" si="2057"/>
        <v>0</v>
      </c>
      <c r="F8773" s="158">
        <v>0</v>
      </c>
      <c r="G8773" s="159">
        <v>0</v>
      </c>
      <c r="H8773" s="1408">
        <v>0</v>
      </c>
      <c r="I8773" s="158">
        <v>0</v>
      </c>
      <c r="J8773" s="159">
        <v>0</v>
      </c>
      <c r="K8773" s="1408">
        <v>0</v>
      </c>
      <c r="L8773" s="295">
        <f t="shared" si="2058"/>
        <v>0</v>
      </c>
      <c r="M8773" s="12" t="str">
        <f t="shared" si="2051"/>
        <v/>
      </c>
      <c r="N8773" s="13"/>
    </row>
    <row r="8774" spans="1:14" hidden="1">
      <c r="A8774" s="23">
        <v>45</v>
      </c>
      <c r="B8774" s="292"/>
      <c r="C8774" s="293">
        <v>1014</v>
      </c>
      <c r="D8774" s="294" t="s">
        <v>198</v>
      </c>
      <c r="E8774" s="295">
        <f t="shared" si="2057"/>
        <v>0</v>
      </c>
      <c r="F8774" s="158">
        <v>0</v>
      </c>
      <c r="G8774" s="159">
        <v>0</v>
      </c>
      <c r="H8774" s="1408">
        <v>0</v>
      </c>
      <c r="I8774" s="158">
        <v>0</v>
      </c>
      <c r="J8774" s="159">
        <v>0</v>
      </c>
      <c r="K8774" s="1408">
        <v>0</v>
      </c>
      <c r="L8774" s="295">
        <f t="shared" si="2058"/>
        <v>0</v>
      </c>
      <c r="M8774" s="12" t="str">
        <f t="shared" si="2051"/>
        <v/>
      </c>
      <c r="N8774" s="13"/>
    </row>
    <row r="8775" spans="1:14" hidden="1">
      <c r="A8775" s="23">
        <v>50</v>
      </c>
      <c r="B8775" s="292"/>
      <c r="C8775" s="293">
        <v>1015</v>
      </c>
      <c r="D8775" s="294" t="s">
        <v>199</v>
      </c>
      <c r="E8775" s="295">
        <f t="shared" si="2057"/>
        <v>0</v>
      </c>
      <c r="F8775" s="158">
        <v>0</v>
      </c>
      <c r="G8775" s="159">
        <v>0</v>
      </c>
      <c r="H8775" s="1408">
        <v>0</v>
      </c>
      <c r="I8775" s="158">
        <v>0</v>
      </c>
      <c r="J8775" s="159">
        <v>0</v>
      </c>
      <c r="K8775" s="1408">
        <v>0</v>
      </c>
      <c r="L8775" s="295">
        <f t="shared" si="2058"/>
        <v>0</v>
      </c>
      <c r="M8775" s="12" t="str">
        <f t="shared" si="2051"/>
        <v/>
      </c>
      <c r="N8775" s="13"/>
    </row>
    <row r="8776" spans="1:14" hidden="1">
      <c r="A8776" s="23">
        <v>55</v>
      </c>
      <c r="B8776" s="292"/>
      <c r="C8776" s="312">
        <v>1016</v>
      </c>
      <c r="D8776" s="313" t="s">
        <v>200</v>
      </c>
      <c r="E8776" s="314">
        <f t="shared" si="2057"/>
        <v>0</v>
      </c>
      <c r="F8776" s="164">
        <v>0</v>
      </c>
      <c r="G8776" s="165">
        <v>0</v>
      </c>
      <c r="H8776" s="1407">
        <v>0</v>
      </c>
      <c r="I8776" s="164">
        <v>0</v>
      </c>
      <c r="J8776" s="165">
        <v>0</v>
      </c>
      <c r="K8776" s="1407">
        <v>0</v>
      </c>
      <c r="L8776" s="314">
        <f t="shared" si="2058"/>
        <v>0</v>
      </c>
      <c r="M8776" s="12" t="str">
        <f t="shared" si="2051"/>
        <v/>
      </c>
      <c r="N8776" s="13"/>
    </row>
    <row r="8777" spans="1:14" hidden="1">
      <c r="A8777" s="23">
        <v>60</v>
      </c>
      <c r="B8777" s="278"/>
      <c r="C8777" s="318">
        <v>1020</v>
      </c>
      <c r="D8777" s="319" t="s">
        <v>201</v>
      </c>
      <c r="E8777" s="320">
        <f t="shared" si="2057"/>
        <v>0</v>
      </c>
      <c r="F8777" s="450">
        <v>0</v>
      </c>
      <c r="G8777" s="451">
        <v>0</v>
      </c>
      <c r="H8777" s="1416">
        <v>0</v>
      </c>
      <c r="I8777" s="450">
        <v>0</v>
      </c>
      <c r="J8777" s="451">
        <v>0</v>
      </c>
      <c r="K8777" s="1416">
        <v>0</v>
      </c>
      <c r="L8777" s="320">
        <f t="shared" si="2058"/>
        <v>0</v>
      </c>
      <c r="M8777" s="12" t="str">
        <f t="shared" si="2051"/>
        <v/>
      </c>
      <c r="N8777" s="13"/>
    </row>
    <row r="8778" spans="1:14" hidden="1">
      <c r="A8778" s="22">
        <v>65</v>
      </c>
      <c r="B8778" s="292"/>
      <c r="C8778" s="324">
        <v>1030</v>
      </c>
      <c r="D8778" s="325" t="s">
        <v>202</v>
      </c>
      <c r="E8778" s="326">
        <f t="shared" si="2057"/>
        <v>0</v>
      </c>
      <c r="F8778" s="445">
        <v>0</v>
      </c>
      <c r="G8778" s="446">
        <v>0</v>
      </c>
      <c r="H8778" s="1413">
        <v>0</v>
      </c>
      <c r="I8778" s="445">
        <v>0</v>
      </c>
      <c r="J8778" s="446">
        <v>0</v>
      </c>
      <c r="K8778" s="1413">
        <v>0</v>
      </c>
      <c r="L8778" s="326">
        <f t="shared" si="2058"/>
        <v>0</v>
      </c>
      <c r="M8778" s="12" t="str">
        <f t="shared" si="2051"/>
        <v/>
      </c>
      <c r="N8778" s="13"/>
    </row>
    <row r="8779" spans="1:14" hidden="1">
      <c r="A8779" s="23">
        <v>70</v>
      </c>
      <c r="B8779" s="292"/>
      <c r="C8779" s="318">
        <v>1051</v>
      </c>
      <c r="D8779" s="331" t="s">
        <v>203</v>
      </c>
      <c r="E8779" s="320">
        <f t="shared" si="2057"/>
        <v>0</v>
      </c>
      <c r="F8779" s="450">
        <v>0</v>
      </c>
      <c r="G8779" s="451">
        <v>0</v>
      </c>
      <c r="H8779" s="1416">
        <v>0</v>
      </c>
      <c r="I8779" s="450">
        <v>0</v>
      </c>
      <c r="J8779" s="451">
        <v>0</v>
      </c>
      <c r="K8779" s="1416">
        <v>0</v>
      </c>
      <c r="L8779" s="320">
        <f t="shared" si="2058"/>
        <v>0</v>
      </c>
      <c r="M8779" s="12" t="str">
        <f t="shared" si="2051"/>
        <v/>
      </c>
      <c r="N8779" s="13"/>
    </row>
    <row r="8780" spans="1:14" hidden="1">
      <c r="A8780" s="23">
        <v>75</v>
      </c>
      <c r="B8780" s="292"/>
      <c r="C8780" s="293">
        <v>1052</v>
      </c>
      <c r="D8780" s="294" t="s">
        <v>204</v>
      </c>
      <c r="E8780" s="295">
        <f t="shared" si="2057"/>
        <v>0</v>
      </c>
      <c r="F8780" s="158">
        <v>0</v>
      </c>
      <c r="G8780" s="159"/>
      <c r="H8780" s="1408"/>
      <c r="I8780" s="158">
        <v>0</v>
      </c>
      <c r="J8780" s="159"/>
      <c r="K8780" s="1408"/>
      <c r="L8780" s="295">
        <f t="shared" si="2058"/>
        <v>0</v>
      </c>
      <c r="M8780" s="12" t="str">
        <f t="shared" si="2051"/>
        <v/>
      </c>
      <c r="N8780" s="13"/>
    </row>
    <row r="8781" spans="1:14" hidden="1">
      <c r="A8781" s="23">
        <v>80</v>
      </c>
      <c r="B8781" s="292"/>
      <c r="C8781" s="324">
        <v>1053</v>
      </c>
      <c r="D8781" s="325" t="s">
        <v>858</v>
      </c>
      <c r="E8781" s="326">
        <f t="shared" si="2057"/>
        <v>0</v>
      </c>
      <c r="F8781" s="445"/>
      <c r="G8781" s="446"/>
      <c r="H8781" s="1413"/>
      <c r="I8781" s="445"/>
      <c r="J8781" s="446"/>
      <c r="K8781" s="1413"/>
      <c r="L8781" s="326">
        <f t="shared" si="2058"/>
        <v>0</v>
      </c>
      <c r="M8781" s="12" t="str">
        <f t="shared" si="2051"/>
        <v/>
      </c>
      <c r="N8781" s="13"/>
    </row>
    <row r="8782" spans="1:14" hidden="1">
      <c r="A8782" s="23">
        <v>80</v>
      </c>
      <c r="B8782" s="292"/>
      <c r="C8782" s="318">
        <v>1062</v>
      </c>
      <c r="D8782" s="319" t="s">
        <v>205</v>
      </c>
      <c r="E8782" s="320">
        <f t="shared" si="2057"/>
        <v>0</v>
      </c>
      <c r="F8782" s="450">
        <v>0</v>
      </c>
      <c r="G8782" s="451">
        <v>0</v>
      </c>
      <c r="H8782" s="1416">
        <v>0</v>
      </c>
      <c r="I8782" s="450">
        <v>0</v>
      </c>
      <c r="J8782" s="451">
        <v>0</v>
      </c>
      <c r="K8782" s="1416">
        <v>0</v>
      </c>
      <c r="L8782" s="320">
        <f t="shared" si="2058"/>
        <v>0</v>
      </c>
      <c r="M8782" s="12" t="str">
        <f t="shared" si="2051"/>
        <v/>
      </c>
      <c r="N8782" s="13"/>
    </row>
    <row r="8783" spans="1:14" hidden="1">
      <c r="A8783" s="23">
        <v>85</v>
      </c>
      <c r="B8783" s="292"/>
      <c r="C8783" s="324">
        <v>1063</v>
      </c>
      <c r="D8783" s="332" t="s">
        <v>786</v>
      </c>
      <c r="E8783" s="326">
        <f t="shared" si="2057"/>
        <v>0</v>
      </c>
      <c r="F8783" s="445">
        <v>0</v>
      </c>
      <c r="G8783" s="446">
        <v>0</v>
      </c>
      <c r="H8783" s="1413">
        <v>0</v>
      </c>
      <c r="I8783" s="445">
        <v>0</v>
      </c>
      <c r="J8783" s="446">
        <v>0</v>
      </c>
      <c r="K8783" s="1413">
        <v>0</v>
      </c>
      <c r="L8783" s="326">
        <f t="shared" si="2058"/>
        <v>0</v>
      </c>
      <c r="M8783" s="12" t="str">
        <f t="shared" si="2051"/>
        <v/>
      </c>
      <c r="N8783" s="13"/>
    </row>
    <row r="8784" spans="1:14" hidden="1">
      <c r="A8784" s="23">
        <v>90</v>
      </c>
      <c r="B8784" s="292"/>
      <c r="C8784" s="333">
        <v>1069</v>
      </c>
      <c r="D8784" s="334" t="s">
        <v>206</v>
      </c>
      <c r="E8784" s="335">
        <f t="shared" si="2057"/>
        <v>0</v>
      </c>
      <c r="F8784" s="589">
        <v>0</v>
      </c>
      <c r="G8784" s="590">
        <v>0</v>
      </c>
      <c r="H8784" s="1415">
        <v>0</v>
      </c>
      <c r="I8784" s="589">
        <v>0</v>
      </c>
      <c r="J8784" s="590">
        <v>0</v>
      </c>
      <c r="K8784" s="1415">
        <v>0</v>
      </c>
      <c r="L8784" s="335">
        <f t="shared" si="2058"/>
        <v>0</v>
      </c>
      <c r="M8784" s="12" t="str">
        <f t="shared" si="2051"/>
        <v/>
      </c>
      <c r="N8784" s="13"/>
    </row>
    <row r="8785" spans="1:14" hidden="1">
      <c r="A8785" s="23">
        <v>90</v>
      </c>
      <c r="B8785" s="278"/>
      <c r="C8785" s="318">
        <v>1091</v>
      </c>
      <c r="D8785" s="331" t="s">
        <v>894</v>
      </c>
      <c r="E8785" s="320">
        <f t="shared" si="2057"/>
        <v>0</v>
      </c>
      <c r="F8785" s="450">
        <v>0</v>
      </c>
      <c r="G8785" s="451">
        <v>0</v>
      </c>
      <c r="H8785" s="1416">
        <v>0</v>
      </c>
      <c r="I8785" s="450">
        <v>0</v>
      </c>
      <c r="J8785" s="451">
        <v>0</v>
      </c>
      <c r="K8785" s="1416">
        <v>0</v>
      </c>
      <c r="L8785" s="320">
        <f t="shared" si="2058"/>
        <v>0</v>
      </c>
      <c r="M8785" s="12" t="str">
        <f t="shared" si="2051"/>
        <v/>
      </c>
      <c r="N8785" s="13"/>
    </row>
    <row r="8786" spans="1:14" hidden="1">
      <c r="A8786" s="22">
        <v>115</v>
      </c>
      <c r="B8786" s="292"/>
      <c r="C8786" s="293">
        <v>1092</v>
      </c>
      <c r="D8786" s="294" t="s">
        <v>298</v>
      </c>
      <c r="E8786" s="295">
        <f t="shared" si="2057"/>
        <v>0</v>
      </c>
      <c r="F8786" s="158">
        <v>0</v>
      </c>
      <c r="G8786" s="159">
        <v>0</v>
      </c>
      <c r="H8786" s="1408">
        <v>0</v>
      </c>
      <c r="I8786" s="158">
        <v>0</v>
      </c>
      <c r="J8786" s="159">
        <v>0</v>
      </c>
      <c r="K8786" s="1408">
        <v>0</v>
      </c>
      <c r="L8786" s="295">
        <f t="shared" si="2058"/>
        <v>0</v>
      </c>
      <c r="M8786" s="12" t="str">
        <f t="shared" si="2051"/>
        <v/>
      </c>
      <c r="N8786" s="13"/>
    </row>
    <row r="8787" spans="1:14" hidden="1">
      <c r="A8787" s="22">
        <v>125</v>
      </c>
      <c r="B8787" s="292"/>
      <c r="C8787" s="285">
        <v>1098</v>
      </c>
      <c r="D8787" s="339" t="s">
        <v>207</v>
      </c>
      <c r="E8787" s="287">
        <f t="shared" si="2057"/>
        <v>0</v>
      </c>
      <c r="F8787" s="173">
        <v>0</v>
      </c>
      <c r="G8787" s="174">
        <v>0</v>
      </c>
      <c r="H8787" s="1409">
        <v>0</v>
      </c>
      <c r="I8787" s="173">
        <v>0</v>
      </c>
      <c r="J8787" s="174">
        <v>0</v>
      </c>
      <c r="K8787" s="1409">
        <v>0</v>
      </c>
      <c r="L8787" s="287">
        <f t="shared" si="2058"/>
        <v>0</v>
      </c>
      <c r="M8787" s="12" t="str">
        <f t="shared" si="2051"/>
        <v/>
      </c>
      <c r="N8787" s="13"/>
    </row>
    <row r="8788" spans="1:14" hidden="1">
      <c r="A8788" s="23">
        <v>130</v>
      </c>
      <c r="B8788" s="272">
        <v>1900</v>
      </c>
      <c r="C8788" s="1845" t="s">
        <v>265</v>
      </c>
      <c r="D8788" s="1846"/>
      <c r="E8788" s="310">
        <f t="shared" ref="E8788:L8788" si="2059">SUM(E8789:E8791)</f>
        <v>0</v>
      </c>
      <c r="F8788" s="274">
        <f t="shared" si="2059"/>
        <v>0</v>
      </c>
      <c r="G8788" s="275">
        <f t="shared" si="2059"/>
        <v>0</v>
      </c>
      <c r="H8788" s="276">
        <f>SUM(H8789:H8791)</f>
        <v>0</v>
      </c>
      <c r="I8788" s="274">
        <f t="shared" si="2059"/>
        <v>0</v>
      </c>
      <c r="J8788" s="275">
        <f t="shared" si="2059"/>
        <v>0</v>
      </c>
      <c r="K8788" s="276">
        <f t="shared" si="2059"/>
        <v>0</v>
      </c>
      <c r="L8788" s="310">
        <f t="shared" si="2059"/>
        <v>0</v>
      </c>
      <c r="M8788" s="12" t="str">
        <f t="shared" si="2051"/>
        <v/>
      </c>
      <c r="N8788" s="13"/>
    </row>
    <row r="8789" spans="1:14" hidden="1">
      <c r="A8789" s="23">
        <v>135</v>
      </c>
      <c r="B8789" s="292"/>
      <c r="C8789" s="279">
        <v>1901</v>
      </c>
      <c r="D8789" s="340" t="s">
        <v>895</v>
      </c>
      <c r="E8789" s="281">
        <f>F8789+G8789+H8789</f>
        <v>0</v>
      </c>
      <c r="F8789" s="152">
        <v>0</v>
      </c>
      <c r="G8789" s="153">
        <v>0</v>
      </c>
      <c r="H8789" s="1406">
        <v>0</v>
      </c>
      <c r="I8789" s="152">
        <v>0</v>
      </c>
      <c r="J8789" s="153">
        <v>0</v>
      </c>
      <c r="K8789" s="1406">
        <v>0</v>
      </c>
      <c r="L8789" s="281">
        <f>I8789+J8789+K8789</f>
        <v>0</v>
      </c>
      <c r="M8789" s="12" t="str">
        <f t="shared" si="2051"/>
        <v/>
      </c>
      <c r="N8789" s="13"/>
    </row>
    <row r="8790" spans="1:14" hidden="1">
      <c r="A8790" s="23">
        <v>140</v>
      </c>
      <c r="B8790" s="341"/>
      <c r="C8790" s="293">
        <v>1981</v>
      </c>
      <c r="D8790" s="342" t="s">
        <v>896</v>
      </c>
      <c r="E8790" s="295">
        <f>F8790+G8790+H8790</f>
        <v>0</v>
      </c>
      <c r="F8790" s="158">
        <v>0</v>
      </c>
      <c r="G8790" s="159">
        <v>0</v>
      </c>
      <c r="H8790" s="1408">
        <v>0</v>
      </c>
      <c r="I8790" s="158">
        <v>0</v>
      </c>
      <c r="J8790" s="159">
        <v>0</v>
      </c>
      <c r="K8790" s="1408">
        <v>0</v>
      </c>
      <c r="L8790" s="295">
        <f>I8790+J8790+K8790</f>
        <v>0</v>
      </c>
      <c r="M8790" s="12" t="str">
        <f t="shared" si="2051"/>
        <v/>
      </c>
      <c r="N8790" s="13"/>
    </row>
    <row r="8791" spans="1:14" hidden="1">
      <c r="A8791" s="23">
        <v>145</v>
      </c>
      <c r="B8791" s="292"/>
      <c r="C8791" s="285">
        <v>1991</v>
      </c>
      <c r="D8791" s="343" t="s">
        <v>897</v>
      </c>
      <c r="E8791" s="287">
        <f>F8791+G8791+H8791</f>
        <v>0</v>
      </c>
      <c r="F8791" s="173">
        <v>0</v>
      </c>
      <c r="G8791" s="174">
        <v>0</v>
      </c>
      <c r="H8791" s="1409">
        <v>0</v>
      </c>
      <c r="I8791" s="173">
        <v>0</v>
      </c>
      <c r="J8791" s="174">
        <v>0</v>
      </c>
      <c r="K8791" s="1409">
        <v>0</v>
      </c>
      <c r="L8791" s="287">
        <f>I8791+J8791+K8791</f>
        <v>0</v>
      </c>
      <c r="M8791" s="12" t="str">
        <f t="shared" si="2051"/>
        <v/>
      </c>
      <c r="N8791" s="13"/>
    </row>
    <row r="8792" spans="1:14" hidden="1">
      <c r="A8792" s="23">
        <v>150</v>
      </c>
      <c r="B8792" s="272">
        <v>2100</v>
      </c>
      <c r="C8792" s="1845" t="s">
        <v>707</v>
      </c>
      <c r="D8792" s="1846"/>
      <c r="E8792" s="310">
        <f t="shared" ref="E8792:L8792" si="2060">SUM(E8793:E8797)</f>
        <v>0</v>
      </c>
      <c r="F8792" s="274">
        <f t="shared" si="2060"/>
        <v>0</v>
      </c>
      <c r="G8792" s="275">
        <f t="shared" si="2060"/>
        <v>0</v>
      </c>
      <c r="H8792" s="276">
        <f>SUM(H8793:H8797)</f>
        <v>0</v>
      </c>
      <c r="I8792" s="274">
        <f t="shared" si="2060"/>
        <v>0</v>
      </c>
      <c r="J8792" s="275">
        <f t="shared" si="2060"/>
        <v>0</v>
      </c>
      <c r="K8792" s="276">
        <f t="shared" si="2060"/>
        <v>0</v>
      </c>
      <c r="L8792" s="310">
        <f t="shared" si="2060"/>
        <v>0</v>
      </c>
      <c r="M8792" s="12" t="str">
        <f t="shared" si="2051"/>
        <v/>
      </c>
      <c r="N8792" s="13"/>
    </row>
    <row r="8793" spans="1:14" hidden="1">
      <c r="A8793" s="23">
        <v>155</v>
      </c>
      <c r="B8793" s="292"/>
      <c r="C8793" s="279">
        <v>2110</v>
      </c>
      <c r="D8793" s="344" t="s">
        <v>208</v>
      </c>
      <c r="E8793" s="281">
        <f>F8793+G8793+H8793</f>
        <v>0</v>
      </c>
      <c r="F8793" s="152">
        <v>0</v>
      </c>
      <c r="G8793" s="153">
        <v>0</v>
      </c>
      <c r="H8793" s="1406">
        <v>0</v>
      </c>
      <c r="I8793" s="152">
        <v>0</v>
      </c>
      <c r="J8793" s="153">
        <v>0</v>
      </c>
      <c r="K8793" s="1406">
        <v>0</v>
      </c>
      <c r="L8793" s="281">
        <f>I8793+J8793+K8793</f>
        <v>0</v>
      </c>
      <c r="M8793" s="12" t="str">
        <f t="shared" si="2051"/>
        <v/>
      </c>
      <c r="N8793" s="13"/>
    </row>
    <row r="8794" spans="1:14" hidden="1">
      <c r="A8794" s="23">
        <v>160</v>
      </c>
      <c r="B8794" s="341"/>
      <c r="C8794" s="293">
        <v>2120</v>
      </c>
      <c r="D8794" s="300" t="s">
        <v>209</v>
      </c>
      <c r="E8794" s="295">
        <f>F8794+G8794+H8794</f>
        <v>0</v>
      </c>
      <c r="F8794" s="158">
        <v>0</v>
      </c>
      <c r="G8794" s="159">
        <v>0</v>
      </c>
      <c r="H8794" s="1408">
        <v>0</v>
      </c>
      <c r="I8794" s="158">
        <v>0</v>
      </c>
      <c r="J8794" s="159">
        <v>0</v>
      </c>
      <c r="K8794" s="1408">
        <v>0</v>
      </c>
      <c r="L8794" s="295">
        <f>I8794+J8794+K8794</f>
        <v>0</v>
      </c>
      <c r="M8794" s="12" t="str">
        <f t="shared" si="2051"/>
        <v/>
      </c>
      <c r="N8794" s="13"/>
    </row>
    <row r="8795" spans="1:14" hidden="1">
      <c r="A8795" s="23">
        <v>165</v>
      </c>
      <c r="B8795" s="341"/>
      <c r="C8795" s="293">
        <v>2125</v>
      </c>
      <c r="D8795" s="300" t="s">
        <v>210</v>
      </c>
      <c r="E8795" s="295">
        <f>F8795+G8795+H8795</f>
        <v>0</v>
      </c>
      <c r="F8795" s="484">
        <v>0</v>
      </c>
      <c r="G8795" s="485">
        <v>0</v>
      </c>
      <c r="H8795" s="160">
        <v>0</v>
      </c>
      <c r="I8795" s="484">
        <v>0</v>
      </c>
      <c r="J8795" s="485">
        <v>0</v>
      </c>
      <c r="K8795" s="160">
        <v>0</v>
      </c>
      <c r="L8795" s="295">
        <f>I8795+J8795+K8795</f>
        <v>0</v>
      </c>
      <c r="M8795" s="12" t="str">
        <f t="shared" si="2051"/>
        <v/>
      </c>
      <c r="N8795" s="13"/>
    </row>
    <row r="8796" spans="1:14" hidden="1">
      <c r="A8796" s="23">
        <v>175</v>
      </c>
      <c r="B8796" s="291"/>
      <c r="C8796" s="293">
        <v>2140</v>
      </c>
      <c r="D8796" s="300" t="s">
        <v>211</v>
      </c>
      <c r="E8796" s="295">
        <f>F8796+G8796+H8796</f>
        <v>0</v>
      </c>
      <c r="F8796" s="484">
        <v>0</v>
      </c>
      <c r="G8796" s="485">
        <v>0</v>
      </c>
      <c r="H8796" s="160">
        <v>0</v>
      </c>
      <c r="I8796" s="484">
        <v>0</v>
      </c>
      <c r="J8796" s="485">
        <v>0</v>
      </c>
      <c r="K8796" s="160">
        <v>0</v>
      </c>
      <c r="L8796" s="295">
        <f>I8796+J8796+K8796</f>
        <v>0</v>
      </c>
      <c r="M8796" s="12" t="str">
        <f t="shared" si="2051"/>
        <v/>
      </c>
      <c r="N8796" s="13"/>
    </row>
    <row r="8797" spans="1:14" hidden="1">
      <c r="A8797" s="23">
        <v>180</v>
      </c>
      <c r="B8797" s="292"/>
      <c r="C8797" s="285">
        <v>2190</v>
      </c>
      <c r="D8797" s="345" t="s">
        <v>212</v>
      </c>
      <c r="E8797" s="287">
        <f>F8797+G8797+H8797</f>
        <v>0</v>
      </c>
      <c r="F8797" s="173">
        <v>0</v>
      </c>
      <c r="G8797" s="174"/>
      <c r="H8797" s="1409">
        <v>0</v>
      </c>
      <c r="I8797" s="173"/>
      <c r="J8797" s="174"/>
      <c r="K8797" s="1409"/>
      <c r="L8797" s="287">
        <f>I8797+J8797+K8797</f>
        <v>0</v>
      </c>
      <c r="M8797" s="12" t="str">
        <f t="shared" si="2051"/>
        <v/>
      </c>
      <c r="N8797" s="13"/>
    </row>
    <row r="8798" spans="1:14" hidden="1">
      <c r="A8798" s="23">
        <v>185</v>
      </c>
      <c r="B8798" s="272">
        <v>2200</v>
      </c>
      <c r="C8798" s="1845" t="s">
        <v>213</v>
      </c>
      <c r="D8798" s="1846"/>
      <c r="E8798" s="310">
        <f t="shared" ref="E8798:L8798" si="2061">SUM(E8799:E8800)</f>
        <v>0</v>
      </c>
      <c r="F8798" s="274">
        <f t="shared" si="2061"/>
        <v>0</v>
      </c>
      <c r="G8798" s="275">
        <f t="shared" si="2061"/>
        <v>0</v>
      </c>
      <c r="H8798" s="276">
        <f>SUM(H8799:H8800)</f>
        <v>0</v>
      </c>
      <c r="I8798" s="274">
        <f t="shared" si="2061"/>
        <v>0</v>
      </c>
      <c r="J8798" s="275">
        <f t="shared" si="2061"/>
        <v>0</v>
      </c>
      <c r="K8798" s="276">
        <f t="shared" si="2061"/>
        <v>0</v>
      </c>
      <c r="L8798" s="310">
        <f t="shared" si="2061"/>
        <v>0</v>
      </c>
      <c r="M8798" s="12" t="str">
        <f t="shared" si="2051"/>
        <v/>
      </c>
      <c r="N8798" s="13"/>
    </row>
    <row r="8799" spans="1:14" hidden="1">
      <c r="A8799" s="23">
        <v>190</v>
      </c>
      <c r="B8799" s="292"/>
      <c r="C8799" s="279">
        <v>2221</v>
      </c>
      <c r="D8799" s="280" t="s">
        <v>299</v>
      </c>
      <c r="E8799" s="281">
        <f>F8799+G8799+H8799</f>
        <v>0</v>
      </c>
      <c r="F8799" s="152">
        <v>0</v>
      </c>
      <c r="G8799" s="153">
        <v>0</v>
      </c>
      <c r="H8799" s="1406">
        <v>0</v>
      </c>
      <c r="I8799" s="152">
        <v>0</v>
      </c>
      <c r="J8799" s="153">
        <v>0</v>
      </c>
      <c r="K8799" s="1406">
        <v>0</v>
      </c>
      <c r="L8799" s="281">
        <f>I8799+J8799+K8799</f>
        <v>0</v>
      </c>
      <c r="M8799" s="12" t="str">
        <f t="shared" si="2051"/>
        <v/>
      </c>
      <c r="N8799" s="13"/>
    </row>
    <row r="8800" spans="1:14" hidden="1">
      <c r="A8800" s="23">
        <v>200</v>
      </c>
      <c r="B8800" s="292"/>
      <c r="C8800" s="285">
        <v>2224</v>
      </c>
      <c r="D8800" s="286" t="s">
        <v>214</v>
      </c>
      <c r="E8800" s="287">
        <f>F8800+G8800+H8800</f>
        <v>0</v>
      </c>
      <c r="F8800" s="173">
        <v>0</v>
      </c>
      <c r="G8800" s="174">
        <v>0</v>
      </c>
      <c r="H8800" s="1409">
        <v>0</v>
      </c>
      <c r="I8800" s="173">
        <v>0</v>
      </c>
      <c r="J8800" s="174">
        <v>0</v>
      </c>
      <c r="K8800" s="1409">
        <v>0</v>
      </c>
      <c r="L8800" s="287">
        <f>I8800+J8800+K8800</f>
        <v>0</v>
      </c>
      <c r="M8800" s="12" t="str">
        <f t="shared" si="2051"/>
        <v/>
      </c>
      <c r="N8800" s="13"/>
    </row>
    <row r="8801" spans="1:14" hidden="1">
      <c r="A8801" s="23">
        <v>200</v>
      </c>
      <c r="B8801" s="272">
        <v>2500</v>
      </c>
      <c r="C8801" s="1845" t="s">
        <v>215</v>
      </c>
      <c r="D8801" s="1846"/>
      <c r="E8801" s="310">
        <f>F8801+G8801+H8801</f>
        <v>0</v>
      </c>
      <c r="F8801" s="1410"/>
      <c r="G8801" s="1411"/>
      <c r="H8801" s="1412"/>
      <c r="I8801" s="1410"/>
      <c r="J8801" s="1411"/>
      <c r="K8801" s="1412"/>
      <c r="L8801" s="310">
        <f>I8801+J8801+K8801</f>
        <v>0</v>
      </c>
      <c r="M8801" s="12" t="str">
        <f t="shared" si="2051"/>
        <v/>
      </c>
      <c r="N8801" s="13"/>
    </row>
    <row r="8802" spans="1:14" hidden="1">
      <c r="A8802" s="23">
        <v>205</v>
      </c>
      <c r="B8802" s="272">
        <v>2600</v>
      </c>
      <c r="C8802" s="1849" t="s">
        <v>216</v>
      </c>
      <c r="D8802" s="1850"/>
      <c r="E8802" s="310">
        <f>F8802+G8802+H8802</f>
        <v>0</v>
      </c>
      <c r="F8802" s="1410"/>
      <c r="G8802" s="1411"/>
      <c r="H8802" s="1412"/>
      <c r="I8802" s="1410"/>
      <c r="J8802" s="1411"/>
      <c r="K8802" s="1412"/>
      <c r="L8802" s="310">
        <f>I8802+J8802+K8802</f>
        <v>0</v>
      </c>
      <c r="M8802" s="12" t="str">
        <f t="shared" si="2051"/>
        <v/>
      </c>
      <c r="N8802" s="13"/>
    </row>
    <row r="8803" spans="1:14" hidden="1">
      <c r="A8803" s="23">
        <v>210</v>
      </c>
      <c r="B8803" s="272">
        <v>2700</v>
      </c>
      <c r="C8803" s="1849" t="s">
        <v>217</v>
      </c>
      <c r="D8803" s="1850"/>
      <c r="E8803" s="310">
        <f>F8803+G8803+H8803</f>
        <v>0</v>
      </c>
      <c r="F8803" s="1410"/>
      <c r="G8803" s="1411"/>
      <c r="H8803" s="1412"/>
      <c r="I8803" s="1410"/>
      <c r="J8803" s="1411"/>
      <c r="K8803" s="1412"/>
      <c r="L8803" s="310">
        <f>I8803+J8803+K8803</f>
        <v>0</v>
      </c>
      <c r="M8803" s="12" t="str">
        <f t="shared" si="2051"/>
        <v/>
      </c>
      <c r="N8803" s="13"/>
    </row>
    <row r="8804" spans="1:14" ht="36" hidden="1" customHeight="1">
      <c r="A8804" s="23">
        <v>215</v>
      </c>
      <c r="B8804" s="272">
        <v>2800</v>
      </c>
      <c r="C8804" s="1849" t="s">
        <v>1643</v>
      </c>
      <c r="D8804" s="1850"/>
      <c r="E8804" s="310">
        <f t="shared" ref="E8804:L8804" si="2062">SUM(E8805:E8807)</f>
        <v>0</v>
      </c>
      <c r="F8804" s="274">
        <f t="shared" si="2062"/>
        <v>0</v>
      </c>
      <c r="G8804" s="275">
        <f t="shared" si="2062"/>
        <v>0</v>
      </c>
      <c r="H8804" s="276">
        <f>SUM(H8805:H8807)</f>
        <v>0</v>
      </c>
      <c r="I8804" s="274">
        <f t="shared" si="2062"/>
        <v>0</v>
      </c>
      <c r="J8804" s="275">
        <f t="shared" si="2062"/>
        <v>0</v>
      </c>
      <c r="K8804" s="276">
        <f t="shared" si="2062"/>
        <v>0</v>
      </c>
      <c r="L8804" s="310">
        <f t="shared" si="2062"/>
        <v>0</v>
      </c>
      <c r="M8804" s="12" t="str">
        <f t="shared" si="2051"/>
        <v/>
      </c>
      <c r="N8804" s="13"/>
    </row>
    <row r="8805" spans="1:14" hidden="1">
      <c r="A8805" s="22">
        <v>220</v>
      </c>
      <c r="B8805" s="292"/>
      <c r="C8805" s="279">
        <v>2810</v>
      </c>
      <c r="D8805" s="340" t="s">
        <v>2078</v>
      </c>
      <c r="E8805" s="281">
        <f>F8805+G8805+H8805</f>
        <v>0</v>
      </c>
      <c r="F8805" s="152"/>
      <c r="G8805" s="153"/>
      <c r="H8805" s="1406"/>
      <c r="I8805" s="152"/>
      <c r="J8805" s="153"/>
      <c r="K8805" s="1406"/>
      <c r="L8805" s="281">
        <f>I8805+J8805+K8805</f>
        <v>0</v>
      </c>
      <c r="M8805" s="12" t="str">
        <f t="shared" si="2051"/>
        <v/>
      </c>
      <c r="N8805" s="13"/>
    </row>
    <row r="8806" spans="1:14" hidden="1">
      <c r="A8806" s="23">
        <v>225</v>
      </c>
      <c r="B8806" s="341"/>
      <c r="C8806" s="293">
        <v>2820</v>
      </c>
      <c r="D8806" s="342" t="s">
        <v>2079</v>
      </c>
      <c r="E8806" s="295">
        <f>F8806+G8806+H8806</f>
        <v>0</v>
      </c>
      <c r="F8806" s="158"/>
      <c r="G8806" s="159"/>
      <c r="H8806" s="1408"/>
      <c r="I8806" s="158"/>
      <c r="J8806" s="159"/>
      <c r="K8806" s="1408"/>
      <c r="L8806" s="295">
        <f>I8806+J8806+K8806</f>
        <v>0</v>
      </c>
      <c r="M8806" s="12" t="str">
        <f t="shared" si="2051"/>
        <v/>
      </c>
      <c r="N8806" s="13"/>
    </row>
    <row r="8807" spans="1:14" ht="31.5" hidden="1">
      <c r="A8807" s="23">
        <v>230</v>
      </c>
      <c r="B8807" s="292"/>
      <c r="C8807" s="285">
        <v>2890</v>
      </c>
      <c r="D8807" s="343" t="s">
        <v>2080</v>
      </c>
      <c r="E8807" s="287">
        <f>F8807+G8807+H8807</f>
        <v>0</v>
      </c>
      <c r="F8807" s="173"/>
      <c r="G8807" s="174"/>
      <c r="H8807" s="1409"/>
      <c r="I8807" s="173"/>
      <c r="J8807" s="174"/>
      <c r="K8807" s="1409"/>
      <c r="L8807" s="287">
        <f>I8807+J8807+K8807</f>
        <v>0</v>
      </c>
      <c r="M8807" s="12" t="str">
        <f t="shared" si="2051"/>
        <v/>
      </c>
      <c r="N8807" s="13"/>
    </row>
    <row r="8808" spans="1:14" hidden="1">
      <c r="A8808" s="23">
        <v>245</v>
      </c>
      <c r="B8808" s="272">
        <v>2900</v>
      </c>
      <c r="C8808" s="1845" t="s">
        <v>218</v>
      </c>
      <c r="D8808" s="1846"/>
      <c r="E8808" s="310">
        <f>SUM(E8809:E8816)</f>
        <v>0</v>
      </c>
      <c r="F8808" s="274">
        <f>SUM(F8809:F8816)</f>
        <v>0</v>
      </c>
      <c r="G8808" s="274">
        <f t="shared" ref="G8808:L8808" si="2063">SUM(G8809:G8816)</f>
        <v>0</v>
      </c>
      <c r="H8808" s="274">
        <f t="shared" si="2063"/>
        <v>0</v>
      </c>
      <c r="I8808" s="274">
        <f t="shared" si="2063"/>
        <v>0</v>
      </c>
      <c r="J8808" s="274">
        <f t="shared" si="2063"/>
        <v>0</v>
      </c>
      <c r="K8808" s="274">
        <f t="shared" si="2063"/>
        <v>0</v>
      </c>
      <c r="L8808" s="274">
        <f t="shared" si="2063"/>
        <v>0</v>
      </c>
      <c r="M8808" s="12" t="str">
        <f t="shared" si="2051"/>
        <v/>
      </c>
      <c r="N8808" s="13"/>
    </row>
    <row r="8809" spans="1:14" hidden="1">
      <c r="A8809" s="22">
        <v>220</v>
      </c>
      <c r="B8809" s="346"/>
      <c r="C8809" s="279">
        <v>2910</v>
      </c>
      <c r="D8809" s="347" t="s">
        <v>1935</v>
      </c>
      <c r="E8809" s="281">
        <f>F8809+G8809+H8809</f>
        <v>0</v>
      </c>
      <c r="F8809" s="152">
        <v>0</v>
      </c>
      <c r="G8809" s="153"/>
      <c r="H8809" s="1406"/>
      <c r="I8809" s="152">
        <v>0</v>
      </c>
      <c r="J8809" s="153"/>
      <c r="K8809" s="1406"/>
      <c r="L8809" s="281">
        <f>I8809+J8809+K8809</f>
        <v>0</v>
      </c>
      <c r="M8809" s="12" t="str">
        <f t="shared" si="2051"/>
        <v/>
      </c>
      <c r="N8809" s="13"/>
    </row>
    <row r="8810" spans="1:14" hidden="1">
      <c r="A8810" s="23">
        <v>225</v>
      </c>
      <c r="B8810" s="346"/>
      <c r="C8810" s="279">
        <v>2920</v>
      </c>
      <c r="D8810" s="347" t="s">
        <v>219</v>
      </c>
      <c r="E8810" s="281">
        <f t="shared" ref="E8810:E8816" si="2064">F8810+G8810+H8810</f>
        <v>0</v>
      </c>
      <c r="F8810" s="152"/>
      <c r="G8810" s="153"/>
      <c r="H8810" s="1406"/>
      <c r="I8810" s="152"/>
      <c r="J8810" s="153"/>
      <c r="K8810" s="1406"/>
      <c r="L8810" s="281">
        <f t="shared" ref="L8810:L8816" si="2065">I8810+J8810+K8810</f>
        <v>0</v>
      </c>
      <c r="M8810" s="12" t="str">
        <f t="shared" si="2051"/>
        <v/>
      </c>
      <c r="N8810" s="13"/>
    </row>
    <row r="8811" spans="1:14" ht="31.5" hidden="1">
      <c r="A8811" s="23">
        <v>230</v>
      </c>
      <c r="B8811" s="346"/>
      <c r="C8811" s="324">
        <v>2969</v>
      </c>
      <c r="D8811" s="348" t="s">
        <v>220</v>
      </c>
      <c r="E8811" s="326">
        <f t="shared" si="2064"/>
        <v>0</v>
      </c>
      <c r="F8811" s="445"/>
      <c r="G8811" s="446"/>
      <c r="H8811" s="1413"/>
      <c r="I8811" s="445"/>
      <c r="J8811" s="446"/>
      <c r="K8811" s="1413"/>
      <c r="L8811" s="326">
        <f t="shared" si="2065"/>
        <v>0</v>
      </c>
      <c r="M8811" s="12" t="str">
        <f t="shared" si="2051"/>
        <v/>
      </c>
      <c r="N8811" s="13"/>
    </row>
    <row r="8812" spans="1:14" ht="31.5" hidden="1">
      <c r="A8812" s="23">
        <v>235</v>
      </c>
      <c r="B8812" s="346"/>
      <c r="C8812" s="349">
        <v>2970</v>
      </c>
      <c r="D8812" s="350" t="s">
        <v>221</v>
      </c>
      <c r="E8812" s="351">
        <f t="shared" si="2064"/>
        <v>0</v>
      </c>
      <c r="F8812" s="624"/>
      <c r="G8812" s="625"/>
      <c r="H8812" s="1414"/>
      <c r="I8812" s="624"/>
      <c r="J8812" s="625"/>
      <c r="K8812" s="1414"/>
      <c r="L8812" s="351">
        <f t="shared" si="2065"/>
        <v>0</v>
      </c>
      <c r="M8812" s="12" t="str">
        <f t="shared" si="2051"/>
        <v/>
      </c>
      <c r="N8812" s="13"/>
    </row>
    <row r="8813" spans="1:14" hidden="1">
      <c r="A8813" s="23">
        <v>240</v>
      </c>
      <c r="B8813" s="346"/>
      <c r="C8813" s="333">
        <v>2989</v>
      </c>
      <c r="D8813" s="355" t="s">
        <v>222</v>
      </c>
      <c r="E8813" s="335">
        <f t="shared" si="2064"/>
        <v>0</v>
      </c>
      <c r="F8813" s="589"/>
      <c r="G8813" s="590"/>
      <c r="H8813" s="1415"/>
      <c r="I8813" s="589"/>
      <c r="J8813" s="590"/>
      <c r="K8813" s="1415"/>
      <c r="L8813" s="335">
        <f t="shared" si="2065"/>
        <v>0</v>
      </c>
      <c r="M8813" s="12" t="str">
        <f t="shared" si="2051"/>
        <v/>
      </c>
      <c r="N8813" s="13"/>
    </row>
    <row r="8814" spans="1:14" hidden="1">
      <c r="A8814" s="23">
        <v>245</v>
      </c>
      <c r="B8814" s="292"/>
      <c r="C8814" s="318">
        <v>2990</v>
      </c>
      <c r="D8814" s="356" t="s">
        <v>1954</v>
      </c>
      <c r="E8814" s="320">
        <f>F8814+G8814+H8814</f>
        <v>0</v>
      </c>
      <c r="F8814" s="450"/>
      <c r="G8814" s="451"/>
      <c r="H8814" s="1416"/>
      <c r="I8814" s="450"/>
      <c r="J8814" s="451"/>
      <c r="K8814" s="1416"/>
      <c r="L8814" s="320">
        <f>I8814+J8814+K8814</f>
        <v>0</v>
      </c>
      <c r="M8814" s="12" t="str">
        <f t="shared" si="2051"/>
        <v/>
      </c>
      <c r="N8814" s="13"/>
    </row>
    <row r="8815" spans="1:14" hidden="1">
      <c r="A8815" s="22">
        <v>250</v>
      </c>
      <c r="B8815" s="292"/>
      <c r="C8815" s="318">
        <v>2991</v>
      </c>
      <c r="D8815" s="356" t="s">
        <v>223</v>
      </c>
      <c r="E8815" s="320">
        <f t="shared" si="2064"/>
        <v>0</v>
      </c>
      <c r="F8815" s="450"/>
      <c r="G8815" s="451"/>
      <c r="H8815" s="1416"/>
      <c r="I8815" s="450"/>
      <c r="J8815" s="451"/>
      <c r="K8815" s="1416"/>
      <c r="L8815" s="320">
        <f t="shared" si="2065"/>
        <v>0</v>
      </c>
      <c r="M8815" s="12" t="str">
        <f t="shared" si="2051"/>
        <v/>
      </c>
      <c r="N8815" s="13"/>
    </row>
    <row r="8816" spans="1:14" hidden="1">
      <c r="A8816" s="23">
        <v>255</v>
      </c>
      <c r="B8816" s="292"/>
      <c r="C8816" s="285">
        <v>2992</v>
      </c>
      <c r="D8816" s="357" t="s">
        <v>224</v>
      </c>
      <c r="E8816" s="287">
        <f t="shared" si="2064"/>
        <v>0</v>
      </c>
      <c r="F8816" s="173"/>
      <c r="G8816" s="174"/>
      <c r="H8816" s="1409"/>
      <c r="I8816" s="173"/>
      <c r="J8816" s="174"/>
      <c r="K8816" s="1409"/>
      <c r="L8816" s="287">
        <f t="shared" si="2065"/>
        <v>0</v>
      </c>
      <c r="M8816" s="12" t="str">
        <f t="shared" si="2051"/>
        <v/>
      </c>
      <c r="N8816" s="13"/>
    </row>
    <row r="8817" spans="1:14" hidden="1">
      <c r="A8817" s="23">
        <v>265</v>
      </c>
      <c r="B8817" s="272">
        <v>3300</v>
      </c>
      <c r="C8817" s="358" t="s">
        <v>1985</v>
      </c>
      <c r="D8817" s="1760"/>
      <c r="E8817" s="310">
        <f t="shared" ref="E8817:L8817" si="2066">SUM(E8818:E8822)</f>
        <v>0</v>
      </c>
      <c r="F8817" s="274">
        <f t="shared" si="2066"/>
        <v>0</v>
      </c>
      <c r="G8817" s="275">
        <f t="shared" si="2066"/>
        <v>0</v>
      </c>
      <c r="H8817" s="276">
        <f t="shared" si="2066"/>
        <v>0</v>
      </c>
      <c r="I8817" s="274">
        <f t="shared" si="2066"/>
        <v>0</v>
      </c>
      <c r="J8817" s="275">
        <f t="shared" si="2066"/>
        <v>0</v>
      </c>
      <c r="K8817" s="276">
        <f t="shared" si="2066"/>
        <v>0</v>
      </c>
      <c r="L8817" s="310">
        <f t="shared" si="2066"/>
        <v>0</v>
      </c>
      <c r="M8817" s="12" t="str">
        <f t="shared" ref="M8817:M8870" si="2067">(IF($E8817&lt;&gt;0,$M$2,IF($L8817&lt;&gt;0,$M$2,"")))</f>
        <v/>
      </c>
      <c r="N8817" s="13"/>
    </row>
    <row r="8818" spans="1:14" hidden="1">
      <c r="A8818" s="22">
        <v>270</v>
      </c>
      <c r="B8818" s="291"/>
      <c r="C8818" s="279">
        <v>3301</v>
      </c>
      <c r="D8818" s="359" t="s">
        <v>225</v>
      </c>
      <c r="E8818" s="281">
        <f t="shared" ref="E8818:E8825" si="2068">F8818+G8818+H8818</f>
        <v>0</v>
      </c>
      <c r="F8818" s="482">
        <v>0</v>
      </c>
      <c r="G8818" s="483">
        <v>0</v>
      </c>
      <c r="H8818" s="154">
        <v>0</v>
      </c>
      <c r="I8818" s="482">
        <v>0</v>
      </c>
      <c r="J8818" s="483">
        <v>0</v>
      </c>
      <c r="K8818" s="154">
        <v>0</v>
      </c>
      <c r="L8818" s="281">
        <f t="shared" ref="L8818:L8825" si="2069">I8818+J8818+K8818</f>
        <v>0</v>
      </c>
      <c r="M8818" s="12" t="str">
        <f t="shared" si="2067"/>
        <v/>
      </c>
      <c r="N8818" s="13"/>
    </row>
    <row r="8819" spans="1:14" hidden="1">
      <c r="A8819" s="22">
        <v>290</v>
      </c>
      <c r="B8819" s="291"/>
      <c r="C8819" s="293">
        <v>3302</v>
      </c>
      <c r="D8819" s="360" t="s">
        <v>701</v>
      </c>
      <c r="E8819" s="295">
        <f t="shared" si="2068"/>
        <v>0</v>
      </c>
      <c r="F8819" s="484">
        <v>0</v>
      </c>
      <c r="G8819" s="485">
        <v>0</v>
      </c>
      <c r="H8819" s="160">
        <v>0</v>
      </c>
      <c r="I8819" s="484">
        <v>0</v>
      </c>
      <c r="J8819" s="485">
        <v>0</v>
      </c>
      <c r="K8819" s="160">
        <v>0</v>
      </c>
      <c r="L8819" s="295">
        <f t="shared" si="2069"/>
        <v>0</v>
      </c>
      <c r="M8819" s="12" t="str">
        <f t="shared" si="2067"/>
        <v/>
      </c>
      <c r="N8819" s="13"/>
    </row>
    <row r="8820" spans="1:14" hidden="1">
      <c r="A8820" s="39">
        <v>320</v>
      </c>
      <c r="B8820" s="291"/>
      <c r="C8820" s="293">
        <v>3304</v>
      </c>
      <c r="D8820" s="360" t="s">
        <v>226</v>
      </c>
      <c r="E8820" s="295">
        <f t="shared" si="2068"/>
        <v>0</v>
      </c>
      <c r="F8820" s="484">
        <v>0</v>
      </c>
      <c r="G8820" s="485">
        <v>0</v>
      </c>
      <c r="H8820" s="160">
        <v>0</v>
      </c>
      <c r="I8820" s="484">
        <v>0</v>
      </c>
      <c r="J8820" s="485">
        <v>0</v>
      </c>
      <c r="K8820" s="160">
        <v>0</v>
      </c>
      <c r="L8820" s="295">
        <f t="shared" si="2069"/>
        <v>0</v>
      </c>
      <c r="M8820" s="12" t="str">
        <f t="shared" si="2067"/>
        <v/>
      </c>
      <c r="N8820" s="13"/>
    </row>
    <row r="8821" spans="1:14" ht="47.25" hidden="1">
      <c r="A8821" s="22">
        <v>330</v>
      </c>
      <c r="B8821" s="291"/>
      <c r="C8821" s="285">
        <v>3306</v>
      </c>
      <c r="D8821" s="361" t="s">
        <v>2081</v>
      </c>
      <c r="E8821" s="295">
        <f t="shared" si="2068"/>
        <v>0</v>
      </c>
      <c r="F8821" s="484">
        <v>0</v>
      </c>
      <c r="G8821" s="485">
        <v>0</v>
      </c>
      <c r="H8821" s="160">
        <v>0</v>
      </c>
      <c r="I8821" s="484">
        <v>0</v>
      </c>
      <c r="J8821" s="485">
        <v>0</v>
      </c>
      <c r="K8821" s="160">
        <v>0</v>
      </c>
      <c r="L8821" s="295">
        <f t="shared" si="2069"/>
        <v>0</v>
      </c>
      <c r="M8821" s="12" t="str">
        <f t="shared" si="2067"/>
        <v/>
      </c>
      <c r="N8821" s="13"/>
    </row>
    <row r="8822" spans="1:14" hidden="1">
      <c r="A8822" s="23">
        <v>225</v>
      </c>
      <c r="B8822" s="291"/>
      <c r="C8822" s="285">
        <v>3307</v>
      </c>
      <c r="D8822" s="361" t="s">
        <v>1996</v>
      </c>
      <c r="E8822" s="287">
        <f t="shared" si="2068"/>
        <v>0</v>
      </c>
      <c r="F8822" s="486">
        <v>0</v>
      </c>
      <c r="G8822" s="487">
        <v>0</v>
      </c>
      <c r="H8822" s="175">
        <v>0</v>
      </c>
      <c r="I8822" s="486">
        <v>0</v>
      </c>
      <c r="J8822" s="487">
        <v>0</v>
      </c>
      <c r="K8822" s="175">
        <v>0</v>
      </c>
      <c r="L8822" s="287">
        <f t="shared" si="2069"/>
        <v>0</v>
      </c>
      <c r="M8822" s="12" t="str">
        <f t="shared" si="2067"/>
        <v/>
      </c>
      <c r="N8822" s="13"/>
    </row>
    <row r="8823" spans="1:14" hidden="1">
      <c r="A8823" s="23">
        <v>230</v>
      </c>
      <c r="B8823" s="272">
        <v>3900</v>
      </c>
      <c r="C8823" s="1845" t="s">
        <v>227</v>
      </c>
      <c r="D8823" s="1846"/>
      <c r="E8823" s="310">
        <f t="shared" si="2068"/>
        <v>0</v>
      </c>
      <c r="F8823" s="1458">
        <v>0</v>
      </c>
      <c r="G8823" s="1459">
        <v>0</v>
      </c>
      <c r="H8823" s="1460">
        <v>0</v>
      </c>
      <c r="I8823" s="1458">
        <v>0</v>
      </c>
      <c r="J8823" s="1459">
        <v>0</v>
      </c>
      <c r="K8823" s="1460">
        <v>0</v>
      </c>
      <c r="L8823" s="310">
        <f t="shared" si="2069"/>
        <v>0</v>
      </c>
      <c r="M8823" s="12" t="str">
        <f t="shared" si="2067"/>
        <v/>
      </c>
      <c r="N8823" s="13"/>
    </row>
    <row r="8824" spans="1:14" hidden="1">
      <c r="A8824" s="23">
        <v>245</v>
      </c>
      <c r="B8824" s="272">
        <v>4000</v>
      </c>
      <c r="C8824" s="1845" t="s">
        <v>228</v>
      </c>
      <c r="D8824" s="1846"/>
      <c r="E8824" s="310">
        <f t="shared" si="2068"/>
        <v>0</v>
      </c>
      <c r="F8824" s="1410">
        <v>0</v>
      </c>
      <c r="G8824" s="1411">
        <v>0</v>
      </c>
      <c r="H8824" s="1412">
        <v>0</v>
      </c>
      <c r="I8824" s="1410">
        <v>0</v>
      </c>
      <c r="J8824" s="1411">
        <v>0</v>
      </c>
      <c r="K8824" s="1412">
        <v>0</v>
      </c>
      <c r="L8824" s="310">
        <f t="shared" si="2069"/>
        <v>0</v>
      </c>
      <c r="M8824" s="12" t="str">
        <f t="shared" si="2067"/>
        <v/>
      </c>
      <c r="N8824" s="13"/>
    </row>
    <row r="8825" spans="1:14" hidden="1">
      <c r="A8825" s="22">
        <v>350</v>
      </c>
      <c r="B8825" s="272">
        <v>4100</v>
      </c>
      <c r="C8825" s="1845" t="s">
        <v>229</v>
      </c>
      <c r="D8825" s="1846"/>
      <c r="E8825" s="310">
        <f t="shared" si="2068"/>
        <v>0</v>
      </c>
      <c r="F8825" s="1459">
        <v>0</v>
      </c>
      <c r="G8825" s="1459">
        <v>0</v>
      </c>
      <c r="H8825" s="1460">
        <v>0</v>
      </c>
      <c r="I8825" s="1606">
        <v>0</v>
      </c>
      <c r="J8825" s="1459">
        <v>0</v>
      </c>
      <c r="K8825" s="1459">
        <v>0</v>
      </c>
      <c r="L8825" s="310">
        <f t="shared" si="2069"/>
        <v>0</v>
      </c>
      <c r="M8825" s="12" t="str">
        <f t="shared" si="2067"/>
        <v/>
      </c>
      <c r="N8825" s="13"/>
    </row>
    <row r="8826" spans="1:14" hidden="1">
      <c r="A8826" s="23">
        <v>355</v>
      </c>
      <c r="B8826" s="272">
        <v>4200</v>
      </c>
      <c r="C8826" s="1845" t="s">
        <v>230</v>
      </c>
      <c r="D8826" s="1846"/>
      <c r="E8826" s="310">
        <f t="shared" ref="E8826:L8826" si="2070">SUM(E8827:E8832)</f>
        <v>0</v>
      </c>
      <c r="F8826" s="274">
        <f t="shared" si="2070"/>
        <v>0</v>
      </c>
      <c r="G8826" s="275">
        <f t="shared" si="2070"/>
        <v>0</v>
      </c>
      <c r="H8826" s="276">
        <f>SUM(H8827:H8832)</f>
        <v>0</v>
      </c>
      <c r="I8826" s="274">
        <f t="shared" si="2070"/>
        <v>0</v>
      </c>
      <c r="J8826" s="275">
        <f t="shared" si="2070"/>
        <v>0</v>
      </c>
      <c r="K8826" s="276">
        <f t="shared" si="2070"/>
        <v>0</v>
      </c>
      <c r="L8826" s="310">
        <f t="shared" si="2070"/>
        <v>0</v>
      </c>
      <c r="M8826" s="12" t="str">
        <f t="shared" si="2067"/>
        <v/>
      </c>
      <c r="N8826" s="13"/>
    </row>
    <row r="8827" spans="1:14" hidden="1">
      <c r="A8827" s="23">
        <v>355</v>
      </c>
      <c r="B8827" s="362"/>
      <c r="C8827" s="279">
        <v>4201</v>
      </c>
      <c r="D8827" s="280" t="s">
        <v>231</v>
      </c>
      <c r="E8827" s="281">
        <f t="shared" ref="E8827:E8832" si="2071">F8827+G8827+H8827</f>
        <v>0</v>
      </c>
      <c r="F8827" s="152"/>
      <c r="G8827" s="153"/>
      <c r="H8827" s="1406"/>
      <c r="I8827" s="152"/>
      <c r="J8827" s="153"/>
      <c r="K8827" s="1406"/>
      <c r="L8827" s="281">
        <f t="shared" ref="L8827:L8832" si="2072">I8827+J8827+K8827</f>
        <v>0</v>
      </c>
      <c r="M8827" s="12" t="str">
        <f t="shared" si="2067"/>
        <v/>
      </c>
      <c r="N8827" s="13"/>
    </row>
    <row r="8828" spans="1:14" hidden="1">
      <c r="A8828" s="23">
        <v>375</v>
      </c>
      <c r="B8828" s="362"/>
      <c r="C8828" s="293">
        <v>4202</v>
      </c>
      <c r="D8828" s="363" t="s">
        <v>232</v>
      </c>
      <c r="E8828" s="295">
        <f t="shared" si="2071"/>
        <v>0</v>
      </c>
      <c r="F8828" s="158"/>
      <c r="G8828" s="159"/>
      <c r="H8828" s="1408"/>
      <c r="I8828" s="158"/>
      <c r="J8828" s="159"/>
      <c r="K8828" s="1408"/>
      <c r="L8828" s="295">
        <f t="shared" si="2072"/>
        <v>0</v>
      </c>
      <c r="M8828" s="12" t="str">
        <f t="shared" si="2067"/>
        <v/>
      </c>
      <c r="N8828" s="13"/>
    </row>
    <row r="8829" spans="1:14" hidden="1">
      <c r="A8829" s="23">
        <v>380</v>
      </c>
      <c r="B8829" s="362"/>
      <c r="C8829" s="293">
        <v>4214</v>
      </c>
      <c r="D8829" s="363" t="s">
        <v>233</v>
      </c>
      <c r="E8829" s="295">
        <f t="shared" si="2071"/>
        <v>0</v>
      </c>
      <c r="F8829" s="158">
        <v>0</v>
      </c>
      <c r="G8829" s="159">
        <v>0</v>
      </c>
      <c r="H8829" s="1408">
        <v>0</v>
      </c>
      <c r="I8829" s="158">
        <v>0</v>
      </c>
      <c r="J8829" s="159">
        <v>0</v>
      </c>
      <c r="K8829" s="1408">
        <v>0</v>
      </c>
      <c r="L8829" s="295">
        <f t="shared" si="2072"/>
        <v>0</v>
      </c>
      <c r="M8829" s="12" t="str">
        <f t="shared" si="2067"/>
        <v/>
      </c>
      <c r="N8829" s="13"/>
    </row>
    <row r="8830" spans="1:14" hidden="1">
      <c r="A8830" s="23">
        <v>385</v>
      </c>
      <c r="B8830" s="362"/>
      <c r="C8830" s="293">
        <v>4217</v>
      </c>
      <c r="D8830" s="363" t="s">
        <v>234</v>
      </c>
      <c r="E8830" s="295">
        <f t="shared" si="2071"/>
        <v>0</v>
      </c>
      <c r="F8830" s="158"/>
      <c r="G8830" s="159"/>
      <c r="H8830" s="1408"/>
      <c r="I8830" s="158"/>
      <c r="J8830" s="159"/>
      <c r="K8830" s="1408"/>
      <c r="L8830" s="295">
        <f t="shared" si="2072"/>
        <v>0</v>
      </c>
      <c r="M8830" s="12" t="str">
        <f t="shared" si="2067"/>
        <v/>
      </c>
      <c r="N8830" s="13"/>
    </row>
    <row r="8831" spans="1:14" hidden="1">
      <c r="A8831" s="23">
        <v>390</v>
      </c>
      <c r="B8831" s="362"/>
      <c r="C8831" s="293">
        <v>4218</v>
      </c>
      <c r="D8831" s="294" t="s">
        <v>235</v>
      </c>
      <c r="E8831" s="295">
        <f t="shared" si="2071"/>
        <v>0</v>
      </c>
      <c r="F8831" s="158"/>
      <c r="G8831" s="159"/>
      <c r="H8831" s="1408"/>
      <c r="I8831" s="158"/>
      <c r="J8831" s="159"/>
      <c r="K8831" s="1408"/>
      <c r="L8831" s="295">
        <f t="shared" si="2072"/>
        <v>0</v>
      </c>
      <c r="M8831" s="12" t="str">
        <f t="shared" si="2067"/>
        <v/>
      </c>
      <c r="N8831" s="13"/>
    </row>
    <row r="8832" spans="1:14" hidden="1">
      <c r="A8832" s="23">
        <v>390</v>
      </c>
      <c r="B8832" s="362"/>
      <c r="C8832" s="285">
        <v>4219</v>
      </c>
      <c r="D8832" s="343" t="s">
        <v>236</v>
      </c>
      <c r="E8832" s="287">
        <f t="shared" si="2071"/>
        <v>0</v>
      </c>
      <c r="F8832" s="173">
        <v>0</v>
      </c>
      <c r="G8832" s="174">
        <v>0</v>
      </c>
      <c r="H8832" s="1409">
        <v>0</v>
      </c>
      <c r="I8832" s="173">
        <v>0</v>
      </c>
      <c r="J8832" s="174">
        <v>0</v>
      </c>
      <c r="K8832" s="1409">
        <v>0</v>
      </c>
      <c r="L8832" s="287">
        <f t="shared" si="2072"/>
        <v>0</v>
      </c>
      <c r="M8832" s="12" t="str">
        <f t="shared" si="2067"/>
        <v/>
      </c>
      <c r="N8832" s="13"/>
    </row>
    <row r="8833" spans="1:14" hidden="1">
      <c r="A8833" s="23">
        <v>395</v>
      </c>
      <c r="B8833" s="272">
        <v>4300</v>
      </c>
      <c r="C8833" s="1845" t="s">
        <v>1644</v>
      </c>
      <c r="D8833" s="1846"/>
      <c r="E8833" s="310">
        <f t="shared" ref="E8833:L8833" si="2073">SUM(E8834:E8836)</f>
        <v>0</v>
      </c>
      <c r="F8833" s="274">
        <f t="shared" si="2073"/>
        <v>0</v>
      </c>
      <c r="G8833" s="275">
        <f t="shared" si="2073"/>
        <v>0</v>
      </c>
      <c r="H8833" s="276">
        <f>SUM(H8834:H8836)</f>
        <v>0</v>
      </c>
      <c r="I8833" s="274">
        <f t="shared" si="2073"/>
        <v>0</v>
      </c>
      <c r="J8833" s="275">
        <f t="shared" si="2073"/>
        <v>0</v>
      </c>
      <c r="K8833" s="276">
        <f t="shared" si="2073"/>
        <v>0</v>
      </c>
      <c r="L8833" s="310">
        <f t="shared" si="2073"/>
        <v>0</v>
      </c>
      <c r="M8833" s="12" t="str">
        <f t="shared" si="2067"/>
        <v/>
      </c>
      <c r="N8833" s="13"/>
    </row>
    <row r="8834" spans="1:14" hidden="1">
      <c r="A8834" s="18">
        <v>397</v>
      </c>
      <c r="B8834" s="362"/>
      <c r="C8834" s="279">
        <v>4301</v>
      </c>
      <c r="D8834" s="311" t="s">
        <v>237</v>
      </c>
      <c r="E8834" s="281">
        <f t="shared" ref="E8834:E8839" si="2074">F8834+G8834+H8834</f>
        <v>0</v>
      </c>
      <c r="F8834" s="152">
        <v>0</v>
      </c>
      <c r="G8834" s="153">
        <v>0</v>
      </c>
      <c r="H8834" s="1406">
        <v>0</v>
      </c>
      <c r="I8834" s="152">
        <v>0</v>
      </c>
      <c r="J8834" s="153">
        <v>0</v>
      </c>
      <c r="K8834" s="1406">
        <v>0</v>
      </c>
      <c r="L8834" s="281">
        <f t="shared" ref="L8834:L8839" si="2075">I8834+J8834+K8834</f>
        <v>0</v>
      </c>
      <c r="M8834" s="12" t="str">
        <f t="shared" si="2067"/>
        <v/>
      </c>
      <c r="N8834" s="13"/>
    </row>
    <row r="8835" spans="1:14" hidden="1">
      <c r="A8835" s="14">
        <v>398</v>
      </c>
      <c r="B8835" s="362"/>
      <c r="C8835" s="293">
        <v>4302</v>
      </c>
      <c r="D8835" s="363" t="s">
        <v>238</v>
      </c>
      <c r="E8835" s="295">
        <f t="shared" si="2074"/>
        <v>0</v>
      </c>
      <c r="F8835" s="158"/>
      <c r="G8835" s="159"/>
      <c r="H8835" s="1408"/>
      <c r="I8835" s="158"/>
      <c r="J8835" s="159"/>
      <c r="K8835" s="1408"/>
      <c r="L8835" s="295">
        <f t="shared" si="2075"/>
        <v>0</v>
      </c>
      <c r="M8835" s="12" t="str">
        <f t="shared" si="2067"/>
        <v/>
      </c>
      <c r="N8835" s="13"/>
    </row>
    <row r="8836" spans="1:14" hidden="1">
      <c r="A8836" s="14">
        <v>399</v>
      </c>
      <c r="B8836" s="362"/>
      <c r="C8836" s="285">
        <v>4309</v>
      </c>
      <c r="D8836" s="301" t="s">
        <v>239</v>
      </c>
      <c r="E8836" s="287">
        <f t="shared" si="2074"/>
        <v>0</v>
      </c>
      <c r="F8836" s="173"/>
      <c r="G8836" s="174"/>
      <c r="H8836" s="1409"/>
      <c r="I8836" s="173"/>
      <c r="J8836" s="174"/>
      <c r="K8836" s="1409"/>
      <c r="L8836" s="287">
        <f t="shared" si="2075"/>
        <v>0</v>
      </c>
      <c r="M8836" s="12" t="str">
        <f t="shared" si="2067"/>
        <v/>
      </c>
      <c r="N8836" s="13"/>
    </row>
    <row r="8837" spans="1:14" hidden="1">
      <c r="A8837" s="14">
        <v>400</v>
      </c>
      <c r="B8837" s="272">
        <v>4400</v>
      </c>
      <c r="C8837" s="1845" t="s">
        <v>1641</v>
      </c>
      <c r="D8837" s="1846"/>
      <c r="E8837" s="310">
        <f t="shared" si="2074"/>
        <v>0</v>
      </c>
      <c r="F8837" s="1410">
        <v>0</v>
      </c>
      <c r="G8837" s="1411">
        <v>0</v>
      </c>
      <c r="H8837" s="1412">
        <v>0</v>
      </c>
      <c r="I8837" s="1410">
        <v>0</v>
      </c>
      <c r="J8837" s="1411">
        <v>0</v>
      </c>
      <c r="K8837" s="1412">
        <v>0</v>
      </c>
      <c r="L8837" s="310">
        <f t="shared" si="2075"/>
        <v>0</v>
      </c>
      <c r="M8837" s="12" t="str">
        <f t="shared" si="2067"/>
        <v/>
      </c>
      <c r="N8837" s="13"/>
    </row>
    <row r="8838" spans="1:14" hidden="1">
      <c r="A8838" s="14">
        <v>401</v>
      </c>
      <c r="B8838" s="272">
        <v>4500</v>
      </c>
      <c r="C8838" s="1845" t="s">
        <v>1642</v>
      </c>
      <c r="D8838" s="1846"/>
      <c r="E8838" s="310">
        <f t="shared" si="2074"/>
        <v>0</v>
      </c>
      <c r="F8838" s="1410">
        <v>0</v>
      </c>
      <c r="G8838" s="1411">
        <v>0</v>
      </c>
      <c r="H8838" s="1412">
        <v>0</v>
      </c>
      <c r="I8838" s="1410">
        <v>0</v>
      </c>
      <c r="J8838" s="1411">
        <v>0</v>
      </c>
      <c r="K8838" s="1412">
        <v>0</v>
      </c>
      <c r="L8838" s="310">
        <f t="shared" si="2075"/>
        <v>0</v>
      </c>
      <c r="M8838" s="12" t="str">
        <f t="shared" si="2067"/>
        <v/>
      </c>
      <c r="N8838" s="13"/>
    </row>
    <row r="8839" spans="1:14" hidden="1">
      <c r="A8839" s="40">
        <v>404</v>
      </c>
      <c r="B8839" s="272">
        <v>4600</v>
      </c>
      <c r="C8839" s="1849" t="s">
        <v>240</v>
      </c>
      <c r="D8839" s="1850"/>
      <c r="E8839" s="310">
        <f t="shared" si="2074"/>
        <v>0</v>
      </c>
      <c r="F8839" s="1410">
        <v>0</v>
      </c>
      <c r="G8839" s="1411">
        <v>0</v>
      </c>
      <c r="H8839" s="1412">
        <v>0</v>
      </c>
      <c r="I8839" s="1410">
        <v>0</v>
      </c>
      <c r="J8839" s="1411">
        <v>0</v>
      </c>
      <c r="K8839" s="1412">
        <v>0</v>
      </c>
      <c r="L8839" s="310">
        <f t="shared" si="2075"/>
        <v>0</v>
      </c>
      <c r="M8839" s="12" t="str">
        <f t="shared" si="2067"/>
        <v/>
      </c>
      <c r="N8839" s="13"/>
    </row>
    <row r="8840" spans="1:14" hidden="1">
      <c r="A8840" s="40">
        <v>404</v>
      </c>
      <c r="B8840" s="272">
        <v>4900</v>
      </c>
      <c r="C8840" s="1845" t="s">
        <v>266</v>
      </c>
      <c r="D8840" s="1846"/>
      <c r="E8840" s="310">
        <f t="shared" ref="E8840:L8840" si="2076">+E8841+E8842</f>
        <v>0</v>
      </c>
      <c r="F8840" s="274">
        <f t="shared" si="2076"/>
        <v>0</v>
      </c>
      <c r="G8840" s="275">
        <f t="shared" si="2076"/>
        <v>0</v>
      </c>
      <c r="H8840" s="276">
        <f>+H8841+H8842</f>
        <v>0</v>
      </c>
      <c r="I8840" s="274">
        <f t="shared" si="2076"/>
        <v>0</v>
      </c>
      <c r="J8840" s="275">
        <f t="shared" si="2076"/>
        <v>0</v>
      </c>
      <c r="K8840" s="276">
        <f t="shared" si="2076"/>
        <v>0</v>
      </c>
      <c r="L8840" s="310">
        <f t="shared" si="2076"/>
        <v>0</v>
      </c>
      <c r="M8840" s="12" t="str">
        <f t="shared" si="2067"/>
        <v/>
      </c>
      <c r="N8840" s="13"/>
    </row>
    <row r="8841" spans="1:14" hidden="1">
      <c r="A8841" s="22">
        <v>440</v>
      </c>
      <c r="B8841" s="362"/>
      <c r="C8841" s="279">
        <v>4901</v>
      </c>
      <c r="D8841" s="364" t="s">
        <v>267</v>
      </c>
      <c r="E8841" s="281">
        <f>F8841+G8841+H8841</f>
        <v>0</v>
      </c>
      <c r="F8841" s="152"/>
      <c r="G8841" s="153"/>
      <c r="H8841" s="1406"/>
      <c r="I8841" s="152"/>
      <c r="J8841" s="153"/>
      <c r="K8841" s="1406"/>
      <c r="L8841" s="281">
        <f>I8841+J8841+K8841</f>
        <v>0</v>
      </c>
      <c r="M8841" s="12" t="str">
        <f t="shared" si="2067"/>
        <v/>
      </c>
      <c r="N8841" s="13"/>
    </row>
    <row r="8842" spans="1:14" hidden="1">
      <c r="A8842" s="22">
        <v>450</v>
      </c>
      <c r="B8842" s="362"/>
      <c r="C8842" s="285">
        <v>4902</v>
      </c>
      <c r="D8842" s="301" t="s">
        <v>268</v>
      </c>
      <c r="E8842" s="287">
        <f>F8842+G8842+H8842</f>
        <v>0</v>
      </c>
      <c r="F8842" s="173"/>
      <c r="G8842" s="174"/>
      <c r="H8842" s="1409"/>
      <c r="I8842" s="173"/>
      <c r="J8842" s="174"/>
      <c r="K8842" s="1409"/>
      <c r="L8842" s="287">
        <f>I8842+J8842+K8842</f>
        <v>0</v>
      </c>
      <c r="M8842" s="12" t="str">
        <f t="shared" si="2067"/>
        <v/>
      </c>
      <c r="N8842" s="13"/>
    </row>
    <row r="8843" spans="1:14" hidden="1">
      <c r="A8843" s="22">
        <v>495</v>
      </c>
      <c r="B8843" s="365">
        <v>5100</v>
      </c>
      <c r="C8843" s="1843" t="s">
        <v>241</v>
      </c>
      <c r="D8843" s="1844"/>
      <c r="E8843" s="310">
        <f>F8843+G8843+H8843</f>
        <v>0</v>
      </c>
      <c r="F8843" s="1410">
        <v>0</v>
      </c>
      <c r="G8843" s="1411">
        <v>0</v>
      </c>
      <c r="H8843" s="1412">
        <v>0</v>
      </c>
      <c r="I8843" s="1410">
        <v>0</v>
      </c>
      <c r="J8843" s="1411">
        <v>0</v>
      </c>
      <c r="K8843" s="1412">
        <v>0</v>
      </c>
      <c r="L8843" s="310">
        <f>I8843+J8843+K8843</f>
        <v>0</v>
      </c>
      <c r="M8843" s="12" t="str">
        <f t="shared" si="2067"/>
        <v/>
      </c>
      <c r="N8843" s="13"/>
    </row>
    <row r="8844" spans="1:14" hidden="1">
      <c r="A8844" s="23">
        <v>500</v>
      </c>
      <c r="B8844" s="365">
        <v>5200</v>
      </c>
      <c r="C8844" s="1843" t="s">
        <v>242</v>
      </c>
      <c r="D8844" s="1844"/>
      <c r="E8844" s="310">
        <f t="shared" ref="E8844:L8844" si="2077">SUM(E8845:E8851)</f>
        <v>0</v>
      </c>
      <c r="F8844" s="274">
        <f t="shared" si="2077"/>
        <v>0</v>
      </c>
      <c r="G8844" s="275">
        <f t="shared" si="2077"/>
        <v>0</v>
      </c>
      <c r="H8844" s="276">
        <f>SUM(H8845:H8851)</f>
        <v>0</v>
      </c>
      <c r="I8844" s="274">
        <f t="shared" si="2077"/>
        <v>0</v>
      </c>
      <c r="J8844" s="275">
        <f t="shared" si="2077"/>
        <v>0</v>
      </c>
      <c r="K8844" s="276">
        <f t="shared" si="2077"/>
        <v>0</v>
      </c>
      <c r="L8844" s="310">
        <f t="shared" si="2077"/>
        <v>0</v>
      </c>
      <c r="M8844" s="12" t="str">
        <f t="shared" si="2067"/>
        <v/>
      </c>
      <c r="N8844" s="13"/>
    </row>
    <row r="8845" spans="1:14" hidden="1">
      <c r="A8845" s="23">
        <v>505</v>
      </c>
      <c r="B8845" s="366"/>
      <c r="C8845" s="367">
        <v>5201</v>
      </c>
      <c r="D8845" s="368" t="s">
        <v>243</v>
      </c>
      <c r="E8845" s="281">
        <f t="shared" ref="E8845:E8851" si="2078">F8845+G8845+H8845</f>
        <v>0</v>
      </c>
      <c r="F8845" s="152">
        <v>0</v>
      </c>
      <c r="G8845" s="153">
        <v>0</v>
      </c>
      <c r="H8845" s="1406">
        <v>0</v>
      </c>
      <c r="I8845" s="152">
        <v>0</v>
      </c>
      <c r="J8845" s="153">
        <v>0</v>
      </c>
      <c r="K8845" s="1406">
        <v>0</v>
      </c>
      <c r="L8845" s="281">
        <f t="shared" ref="L8845:L8851" si="2079">I8845+J8845+K8845</f>
        <v>0</v>
      </c>
      <c r="M8845" s="12" t="str">
        <f t="shared" si="2067"/>
        <v/>
      </c>
      <c r="N8845" s="13"/>
    </row>
    <row r="8846" spans="1:14" hidden="1">
      <c r="A8846" s="23">
        <v>510</v>
      </c>
      <c r="B8846" s="366"/>
      <c r="C8846" s="369">
        <v>5202</v>
      </c>
      <c r="D8846" s="370" t="s">
        <v>244</v>
      </c>
      <c r="E8846" s="295">
        <f t="shared" si="2078"/>
        <v>0</v>
      </c>
      <c r="F8846" s="158">
        <v>0</v>
      </c>
      <c r="G8846" s="159">
        <v>0</v>
      </c>
      <c r="H8846" s="1408">
        <v>0</v>
      </c>
      <c r="I8846" s="158">
        <v>0</v>
      </c>
      <c r="J8846" s="159">
        <v>0</v>
      </c>
      <c r="K8846" s="1408">
        <v>0</v>
      </c>
      <c r="L8846" s="295">
        <f t="shared" si="2079"/>
        <v>0</v>
      </c>
      <c r="M8846" s="12" t="str">
        <f t="shared" si="2067"/>
        <v/>
      </c>
      <c r="N8846" s="13"/>
    </row>
    <row r="8847" spans="1:14" hidden="1">
      <c r="A8847" s="23">
        <v>515</v>
      </c>
      <c r="B8847" s="366"/>
      <c r="C8847" s="369">
        <v>5203</v>
      </c>
      <c r="D8847" s="370" t="s">
        <v>608</v>
      </c>
      <c r="E8847" s="295">
        <f t="shared" si="2078"/>
        <v>0</v>
      </c>
      <c r="F8847" s="158">
        <v>0</v>
      </c>
      <c r="G8847" s="159">
        <v>0</v>
      </c>
      <c r="H8847" s="1408">
        <v>0</v>
      </c>
      <c r="I8847" s="158">
        <v>0</v>
      </c>
      <c r="J8847" s="159">
        <v>0</v>
      </c>
      <c r="K8847" s="1408">
        <v>0</v>
      </c>
      <c r="L8847" s="295">
        <f t="shared" si="2079"/>
        <v>0</v>
      </c>
      <c r="M8847" s="12" t="str">
        <f t="shared" si="2067"/>
        <v/>
      </c>
      <c r="N8847" s="13"/>
    </row>
    <row r="8848" spans="1:14" hidden="1">
      <c r="A8848" s="23">
        <v>520</v>
      </c>
      <c r="B8848" s="366"/>
      <c r="C8848" s="369">
        <v>5204</v>
      </c>
      <c r="D8848" s="370" t="s">
        <v>609</v>
      </c>
      <c r="E8848" s="295">
        <f t="shared" si="2078"/>
        <v>0</v>
      </c>
      <c r="F8848" s="158">
        <v>0</v>
      </c>
      <c r="G8848" s="159">
        <v>0</v>
      </c>
      <c r="H8848" s="1408">
        <v>0</v>
      </c>
      <c r="I8848" s="158">
        <v>0</v>
      </c>
      <c r="J8848" s="159">
        <v>0</v>
      </c>
      <c r="K8848" s="1408">
        <v>0</v>
      </c>
      <c r="L8848" s="295">
        <f t="shared" si="2079"/>
        <v>0</v>
      </c>
      <c r="M8848" s="12" t="str">
        <f t="shared" si="2067"/>
        <v/>
      </c>
      <c r="N8848" s="13"/>
    </row>
    <row r="8849" spans="1:14" hidden="1">
      <c r="A8849" s="23">
        <v>525</v>
      </c>
      <c r="B8849" s="366"/>
      <c r="C8849" s="369">
        <v>5205</v>
      </c>
      <c r="D8849" s="370" t="s">
        <v>610</v>
      </c>
      <c r="E8849" s="295">
        <f t="shared" si="2078"/>
        <v>0</v>
      </c>
      <c r="F8849" s="158">
        <v>0</v>
      </c>
      <c r="G8849" s="159">
        <v>0</v>
      </c>
      <c r="H8849" s="1408">
        <v>0</v>
      </c>
      <c r="I8849" s="158">
        <v>0</v>
      </c>
      <c r="J8849" s="159">
        <v>0</v>
      </c>
      <c r="K8849" s="1408">
        <v>0</v>
      </c>
      <c r="L8849" s="295">
        <f t="shared" si="2079"/>
        <v>0</v>
      </c>
      <c r="M8849" s="12" t="str">
        <f t="shared" si="2067"/>
        <v/>
      </c>
      <c r="N8849" s="13"/>
    </row>
    <row r="8850" spans="1:14" hidden="1">
      <c r="A8850" s="22">
        <v>635</v>
      </c>
      <c r="B8850" s="366"/>
      <c r="C8850" s="369">
        <v>5206</v>
      </c>
      <c r="D8850" s="370" t="s">
        <v>611</v>
      </c>
      <c r="E8850" s="295">
        <f t="shared" si="2078"/>
        <v>0</v>
      </c>
      <c r="F8850" s="158">
        <v>0</v>
      </c>
      <c r="G8850" s="159">
        <v>0</v>
      </c>
      <c r="H8850" s="1408">
        <v>0</v>
      </c>
      <c r="I8850" s="158">
        <v>0</v>
      </c>
      <c r="J8850" s="159">
        <v>0</v>
      </c>
      <c r="K8850" s="1408">
        <v>0</v>
      </c>
      <c r="L8850" s="295">
        <f t="shared" si="2079"/>
        <v>0</v>
      </c>
      <c r="M8850" s="12" t="str">
        <f t="shared" si="2067"/>
        <v/>
      </c>
      <c r="N8850" s="13"/>
    </row>
    <row r="8851" spans="1:14" hidden="1">
      <c r="A8851" s="23">
        <v>640</v>
      </c>
      <c r="B8851" s="366"/>
      <c r="C8851" s="371">
        <v>5219</v>
      </c>
      <c r="D8851" s="372" t="s">
        <v>612</v>
      </c>
      <c r="E8851" s="287">
        <f t="shared" si="2078"/>
        <v>0</v>
      </c>
      <c r="F8851" s="173">
        <v>0</v>
      </c>
      <c r="G8851" s="174">
        <v>0</v>
      </c>
      <c r="H8851" s="1409">
        <v>0</v>
      </c>
      <c r="I8851" s="173">
        <v>0</v>
      </c>
      <c r="J8851" s="174">
        <v>0</v>
      </c>
      <c r="K8851" s="1409">
        <v>0</v>
      </c>
      <c r="L8851" s="287">
        <f t="shared" si="2079"/>
        <v>0</v>
      </c>
      <c r="M8851" s="12" t="str">
        <f t="shared" si="2067"/>
        <v/>
      </c>
      <c r="N8851" s="13"/>
    </row>
    <row r="8852" spans="1:14" hidden="1">
      <c r="A8852" s="23">
        <v>645</v>
      </c>
      <c r="B8852" s="365">
        <v>5300</v>
      </c>
      <c r="C8852" s="1843" t="s">
        <v>613</v>
      </c>
      <c r="D8852" s="1844"/>
      <c r="E8852" s="310">
        <f t="shared" ref="E8852:L8852" si="2080">SUM(E8853:E8854)</f>
        <v>0</v>
      </c>
      <c r="F8852" s="274">
        <f t="shared" si="2080"/>
        <v>0</v>
      </c>
      <c r="G8852" s="275">
        <f t="shared" si="2080"/>
        <v>0</v>
      </c>
      <c r="H8852" s="276">
        <f>SUM(H8853:H8854)</f>
        <v>0</v>
      </c>
      <c r="I8852" s="274">
        <f t="shared" si="2080"/>
        <v>0</v>
      </c>
      <c r="J8852" s="275">
        <f t="shared" si="2080"/>
        <v>0</v>
      </c>
      <c r="K8852" s="276">
        <f t="shared" si="2080"/>
        <v>0</v>
      </c>
      <c r="L8852" s="310">
        <f t="shared" si="2080"/>
        <v>0</v>
      </c>
      <c r="M8852" s="12" t="str">
        <f t="shared" si="2067"/>
        <v/>
      </c>
      <c r="N8852" s="13"/>
    </row>
    <row r="8853" spans="1:14" hidden="1">
      <c r="A8853" s="23">
        <v>650</v>
      </c>
      <c r="B8853" s="366"/>
      <c r="C8853" s="367">
        <v>5301</v>
      </c>
      <c r="D8853" s="368" t="s">
        <v>300</v>
      </c>
      <c r="E8853" s="281">
        <f>F8853+G8853+H8853</f>
        <v>0</v>
      </c>
      <c r="F8853" s="152">
        <v>0</v>
      </c>
      <c r="G8853" s="153">
        <v>0</v>
      </c>
      <c r="H8853" s="1406">
        <v>0</v>
      </c>
      <c r="I8853" s="152">
        <v>0</v>
      </c>
      <c r="J8853" s="153">
        <v>0</v>
      </c>
      <c r="K8853" s="1406">
        <v>0</v>
      </c>
      <c r="L8853" s="281">
        <f>I8853+J8853+K8853</f>
        <v>0</v>
      </c>
      <c r="M8853" s="12" t="str">
        <f t="shared" si="2067"/>
        <v/>
      </c>
      <c r="N8853" s="13"/>
    </row>
    <row r="8854" spans="1:14" hidden="1">
      <c r="A8854" s="22">
        <v>655</v>
      </c>
      <c r="B8854" s="366"/>
      <c r="C8854" s="371">
        <v>5309</v>
      </c>
      <c r="D8854" s="372" t="s">
        <v>614</v>
      </c>
      <c r="E8854" s="287">
        <f>F8854+G8854+H8854</f>
        <v>0</v>
      </c>
      <c r="F8854" s="173">
        <v>0</v>
      </c>
      <c r="G8854" s="174">
        <v>0</v>
      </c>
      <c r="H8854" s="1409">
        <v>0</v>
      </c>
      <c r="I8854" s="173">
        <v>0</v>
      </c>
      <c r="J8854" s="174">
        <v>0</v>
      </c>
      <c r="K8854" s="1409">
        <v>0</v>
      </c>
      <c r="L8854" s="287">
        <f>I8854+J8854+K8854</f>
        <v>0</v>
      </c>
      <c r="M8854" s="12" t="str">
        <f t="shared" si="2067"/>
        <v/>
      </c>
      <c r="N8854" s="13"/>
    </row>
    <row r="8855" spans="1:14" hidden="1">
      <c r="A8855" s="22">
        <v>665</v>
      </c>
      <c r="B8855" s="365">
        <v>5400</v>
      </c>
      <c r="C8855" s="1843" t="s">
        <v>671</v>
      </c>
      <c r="D8855" s="1844"/>
      <c r="E8855" s="310">
        <f>F8855+G8855+H8855</f>
        <v>0</v>
      </c>
      <c r="F8855" s="1410"/>
      <c r="G8855" s="1411">
        <v>0</v>
      </c>
      <c r="H8855" s="1412">
        <v>0</v>
      </c>
      <c r="I8855" s="1410">
        <v>0</v>
      </c>
      <c r="J8855" s="1411"/>
      <c r="K8855" s="1412">
        <v>0</v>
      </c>
      <c r="L8855" s="310">
        <f>I8855+J8855+K8855</f>
        <v>0</v>
      </c>
      <c r="M8855" s="12" t="str">
        <f t="shared" si="2067"/>
        <v/>
      </c>
      <c r="N8855" s="13"/>
    </row>
    <row r="8856" spans="1:14" hidden="1">
      <c r="A8856" s="22">
        <v>675</v>
      </c>
      <c r="B8856" s="272">
        <v>5500</v>
      </c>
      <c r="C8856" s="1845" t="s">
        <v>672</v>
      </c>
      <c r="D8856" s="1846"/>
      <c r="E8856" s="310">
        <f t="shared" ref="E8856:L8856" si="2081">SUM(E8857:E8860)</f>
        <v>0</v>
      </c>
      <c r="F8856" s="274">
        <f t="shared" si="2081"/>
        <v>0</v>
      </c>
      <c r="G8856" s="275">
        <f t="shared" si="2081"/>
        <v>0</v>
      </c>
      <c r="H8856" s="276">
        <f>SUM(H8857:H8860)</f>
        <v>0</v>
      </c>
      <c r="I8856" s="274">
        <f t="shared" si="2081"/>
        <v>0</v>
      </c>
      <c r="J8856" s="275">
        <f t="shared" si="2081"/>
        <v>0</v>
      </c>
      <c r="K8856" s="276">
        <f t="shared" si="2081"/>
        <v>0</v>
      </c>
      <c r="L8856" s="310">
        <f t="shared" si="2081"/>
        <v>0</v>
      </c>
      <c r="M8856" s="12" t="str">
        <f t="shared" si="2067"/>
        <v/>
      </c>
      <c r="N8856" s="13"/>
    </row>
    <row r="8857" spans="1:14" hidden="1">
      <c r="A8857" s="22">
        <v>685</v>
      </c>
      <c r="B8857" s="362"/>
      <c r="C8857" s="279">
        <v>5501</v>
      </c>
      <c r="D8857" s="311" t="s">
        <v>673</v>
      </c>
      <c r="E8857" s="281">
        <f>F8857+G8857+H8857</f>
        <v>0</v>
      </c>
      <c r="F8857" s="152"/>
      <c r="G8857" s="153"/>
      <c r="H8857" s="1406"/>
      <c r="I8857" s="152"/>
      <c r="J8857" s="153"/>
      <c r="K8857" s="1406"/>
      <c r="L8857" s="281">
        <f>I8857+J8857+K8857</f>
        <v>0</v>
      </c>
      <c r="M8857" s="12" t="str">
        <f t="shared" si="2067"/>
        <v/>
      </c>
      <c r="N8857" s="13"/>
    </row>
    <row r="8858" spans="1:14" hidden="1">
      <c r="A8858" s="23">
        <v>690</v>
      </c>
      <c r="B8858" s="362"/>
      <c r="C8858" s="293">
        <v>5502</v>
      </c>
      <c r="D8858" s="294" t="s">
        <v>674</v>
      </c>
      <c r="E8858" s="295">
        <f>F8858+G8858+H8858</f>
        <v>0</v>
      </c>
      <c r="F8858" s="158"/>
      <c r="G8858" s="159"/>
      <c r="H8858" s="1408"/>
      <c r="I8858" s="158"/>
      <c r="J8858" s="159"/>
      <c r="K8858" s="1408"/>
      <c r="L8858" s="295">
        <f>I8858+J8858+K8858</f>
        <v>0</v>
      </c>
      <c r="M8858" s="12" t="str">
        <f t="shared" si="2067"/>
        <v/>
      </c>
      <c r="N8858" s="13"/>
    </row>
    <row r="8859" spans="1:14" hidden="1">
      <c r="A8859" s="23">
        <v>695</v>
      </c>
      <c r="B8859" s="362"/>
      <c r="C8859" s="293">
        <v>5503</v>
      </c>
      <c r="D8859" s="363" t="s">
        <v>675</v>
      </c>
      <c r="E8859" s="295">
        <f>F8859+G8859+H8859</f>
        <v>0</v>
      </c>
      <c r="F8859" s="158"/>
      <c r="G8859" s="159"/>
      <c r="H8859" s="1408"/>
      <c r="I8859" s="158"/>
      <c r="J8859" s="159"/>
      <c r="K8859" s="1408"/>
      <c r="L8859" s="295">
        <f>I8859+J8859+K8859</f>
        <v>0</v>
      </c>
      <c r="M8859" s="12" t="str">
        <f t="shared" si="2067"/>
        <v/>
      </c>
      <c r="N8859" s="13"/>
    </row>
    <row r="8860" spans="1:14" hidden="1">
      <c r="A8860" s="22">
        <v>700</v>
      </c>
      <c r="B8860" s="362"/>
      <c r="C8860" s="285">
        <v>5504</v>
      </c>
      <c r="D8860" s="339" t="s">
        <v>676</v>
      </c>
      <c r="E8860" s="287">
        <f>F8860+G8860+H8860</f>
        <v>0</v>
      </c>
      <c r="F8860" s="173"/>
      <c r="G8860" s="174"/>
      <c r="H8860" s="1409"/>
      <c r="I8860" s="173"/>
      <c r="J8860" s="174"/>
      <c r="K8860" s="1409"/>
      <c r="L8860" s="287">
        <f>I8860+J8860+K8860</f>
        <v>0</v>
      </c>
      <c r="M8860" s="12" t="str">
        <f t="shared" si="2067"/>
        <v/>
      </c>
      <c r="N8860" s="13"/>
    </row>
    <row r="8861" spans="1:14" hidden="1">
      <c r="A8861" s="22">
        <v>710</v>
      </c>
      <c r="B8861" s="365">
        <v>5700</v>
      </c>
      <c r="C8861" s="1847" t="s">
        <v>898</v>
      </c>
      <c r="D8861" s="1848"/>
      <c r="E8861" s="310">
        <f>SUM(E8862:E8864)</f>
        <v>0</v>
      </c>
      <c r="F8861" s="1458">
        <v>0</v>
      </c>
      <c r="G8861" s="1458">
        <v>0</v>
      </c>
      <c r="H8861" s="1458">
        <v>0</v>
      </c>
      <c r="I8861" s="1458">
        <v>0</v>
      </c>
      <c r="J8861" s="1458">
        <v>0</v>
      </c>
      <c r="K8861" s="1458">
        <v>0</v>
      </c>
      <c r="L8861" s="310">
        <f>SUM(L8862:L8864)</f>
        <v>0</v>
      </c>
      <c r="M8861" s="12" t="str">
        <f t="shared" si="2067"/>
        <v/>
      </c>
      <c r="N8861" s="13"/>
    </row>
    <row r="8862" spans="1:14" hidden="1">
      <c r="A8862" s="23">
        <v>715</v>
      </c>
      <c r="B8862" s="366"/>
      <c r="C8862" s="367">
        <v>5701</v>
      </c>
      <c r="D8862" s="368" t="s">
        <v>677</v>
      </c>
      <c r="E8862" s="281">
        <f>F8862+G8862+H8862</f>
        <v>0</v>
      </c>
      <c r="F8862" s="1459">
        <v>0</v>
      </c>
      <c r="G8862" s="1459">
        <v>0</v>
      </c>
      <c r="H8862" s="1460">
        <v>0</v>
      </c>
      <c r="I8862" s="1606">
        <v>0</v>
      </c>
      <c r="J8862" s="1459">
        <v>0</v>
      </c>
      <c r="K8862" s="1459">
        <v>0</v>
      </c>
      <c r="L8862" s="281">
        <f>I8862+J8862+K8862</f>
        <v>0</v>
      </c>
      <c r="M8862" s="12" t="str">
        <f t="shared" si="2067"/>
        <v/>
      </c>
      <c r="N8862" s="13"/>
    </row>
    <row r="8863" spans="1:14" hidden="1">
      <c r="A8863" s="23">
        <v>720</v>
      </c>
      <c r="B8863" s="366"/>
      <c r="C8863" s="373">
        <v>5702</v>
      </c>
      <c r="D8863" s="374" t="s">
        <v>678</v>
      </c>
      <c r="E8863" s="314">
        <f>F8863+G8863+H8863</f>
        <v>0</v>
      </c>
      <c r="F8863" s="1459">
        <v>0</v>
      </c>
      <c r="G8863" s="1459">
        <v>0</v>
      </c>
      <c r="H8863" s="1460">
        <v>0</v>
      </c>
      <c r="I8863" s="1606">
        <v>0</v>
      </c>
      <c r="J8863" s="1459">
        <v>0</v>
      </c>
      <c r="K8863" s="1459">
        <v>0</v>
      </c>
      <c r="L8863" s="314">
        <f>I8863+J8863+K8863</f>
        <v>0</v>
      </c>
      <c r="M8863" s="12" t="str">
        <f t="shared" si="2067"/>
        <v/>
      </c>
      <c r="N8863" s="13"/>
    </row>
    <row r="8864" spans="1:14" hidden="1">
      <c r="A8864" s="23">
        <v>725</v>
      </c>
      <c r="B8864" s="292"/>
      <c r="C8864" s="375">
        <v>4071</v>
      </c>
      <c r="D8864" s="376" t="s">
        <v>679</v>
      </c>
      <c r="E8864" s="377">
        <f>F8864+G8864+H8864</f>
        <v>0</v>
      </c>
      <c r="F8864" s="1459">
        <v>0</v>
      </c>
      <c r="G8864" s="1459">
        <v>0</v>
      </c>
      <c r="H8864" s="1460">
        <v>0</v>
      </c>
      <c r="I8864" s="1606">
        <v>0</v>
      </c>
      <c r="J8864" s="1459">
        <v>0</v>
      </c>
      <c r="K8864" s="1459">
        <v>0</v>
      </c>
      <c r="L8864" s="377">
        <f>I8864+J8864+K8864</f>
        <v>0</v>
      </c>
      <c r="M8864" s="12" t="str">
        <f t="shared" si="2067"/>
        <v/>
      </c>
      <c r="N8864" s="13"/>
    </row>
    <row r="8865" spans="1:14" hidden="1">
      <c r="A8865" s="23">
        <v>730</v>
      </c>
      <c r="B8865" s="571"/>
      <c r="C8865" s="1841" t="s">
        <v>680</v>
      </c>
      <c r="D8865" s="1842"/>
      <c r="E8865" s="1426"/>
      <c r="F8865" s="1426"/>
      <c r="G8865" s="1426"/>
      <c r="H8865" s="1426"/>
      <c r="I8865" s="1426"/>
      <c r="J8865" s="1426"/>
      <c r="K8865" s="1426"/>
      <c r="L8865" s="1427"/>
      <c r="M8865" s="12" t="str">
        <f t="shared" si="2067"/>
        <v/>
      </c>
      <c r="N8865" s="13"/>
    </row>
    <row r="8866" spans="1:14" hidden="1">
      <c r="A8866" s="23">
        <v>735</v>
      </c>
      <c r="B8866" s="381">
        <v>98</v>
      </c>
      <c r="C8866" s="1841" t="s">
        <v>680</v>
      </c>
      <c r="D8866" s="1842"/>
      <c r="E8866" s="382">
        <f>F8866+G8866+H8866</f>
        <v>0</v>
      </c>
      <c r="F8866" s="1417"/>
      <c r="G8866" s="1418"/>
      <c r="H8866" s="1419"/>
      <c r="I8866" s="1448">
        <v>0</v>
      </c>
      <c r="J8866" s="1449">
        <v>0</v>
      </c>
      <c r="K8866" s="1450">
        <v>0</v>
      </c>
      <c r="L8866" s="382">
        <f>I8866+J8866+K8866</f>
        <v>0</v>
      </c>
      <c r="M8866" s="12" t="str">
        <f t="shared" si="2067"/>
        <v/>
      </c>
      <c r="N8866" s="13"/>
    </row>
    <row r="8867" spans="1:14" hidden="1">
      <c r="A8867" s="23">
        <v>740</v>
      </c>
      <c r="B8867" s="1421"/>
      <c r="C8867" s="1422"/>
      <c r="D8867" s="1423"/>
      <c r="E8867" s="269"/>
      <c r="F8867" s="269"/>
      <c r="G8867" s="269"/>
      <c r="H8867" s="269"/>
      <c r="I8867" s="269"/>
      <c r="J8867" s="269"/>
      <c r="K8867" s="269"/>
      <c r="L8867" s="270"/>
      <c r="M8867" s="12" t="str">
        <f t="shared" si="2067"/>
        <v/>
      </c>
      <c r="N8867" s="73" t="str">
        <f>LEFT(C8749,1)</f>
        <v>8</v>
      </c>
    </row>
    <row r="8868" spans="1:14" hidden="1">
      <c r="A8868" s="23">
        <v>745</v>
      </c>
      <c r="B8868" s="1424"/>
      <c r="C8868" s="111"/>
      <c r="D8868" s="1425"/>
      <c r="E8868" s="218"/>
      <c r="F8868" s="218"/>
      <c r="G8868" s="218"/>
      <c r="H8868" s="218"/>
      <c r="I8868" s="218"/>
      <c r="J8868" s="218"/>
      <c r="K8868" s="218"/>
      <c r="L8868" s="389"/>
      <c r="M8868" s="7" t="str">
        <f t="shared" si="2067"/>
        <v/>
      </c>
    </row>
    <row r="8869" spans="1:14" hidden="1">
      <c r="A8869" s="22">
        <v>750</v>
      </c>
      <c r="B8869" s="1424"/>
      <c r="C8869" s="111"/>
      <c r="D8869" s="1425"/>
      <c r="E8869" s="218"/>
      <c r="F8869" s="218"/>
      <c r="G8869" s="218"/>
      <c r="H8869" s="218"/>
      <c r="I8869" s="218"/>
      <c r="J8869" s="218"/>
      <c r="K8869" s="218"/>
      <c r="L8869" s="389"/>
      <c r="M8869" s="7" t="str">
        <f t="shared" si="2067"/>
        <v/>
      </c>
    </row>
    <row r="8870" spans="1:14" ht="19.5" hidden="1" thickBot="1">
      <c r="A8870" s="23">
        <v>755</v>
      </c>
      <c r="B8870" s="1451"/>
      <c r="C8870" s="393" t="s">
        <v>726</v>
      </c>
      <c r="D8870" s="1420">
        <f>+B8870</f>
        <v>0</v>
      </c>
      <c r="E8870" s="395">
        <f t="shared" ref="E8870:L8870" si="2082">SUM(E8752,E8755,E8761,E8769,E8770,E8788,E8792,E8798,E8801,E8802,E8803,E8804,E8808,E8817,E8823,E8824,E8825,E8826,E8833,E8837,E8838,E8839,E8840,E8843,E8844,E8852,E8855,E8856,E8861)+E8866</f>
        <v>0</v>
      </c>
      <c r="F8870" s="396">
        <f t="shared" si="2082"/>
        <v>0</v>
      </c>
      <c r="G8870" s="397">
        <f t="shared" si="2082"/>
        <v>0</v>
      </c>
      <c r="H8870" s="398">
        <f t="shared" si="2082"/>
        <v>0</v>
      </c>
      <c r="I8870" s="396">
        <f t="shared" si="2082"/>
        <v>0</v>
      </c>
      <c r="J8870" s="397">
        <f t="shared" si="2082"/>
        <v>0</v>
      </c>
      <c r="K8870" s="398">
        <f t="shared" si="2082"/>
        <v>0</v>
      </c>
      <c r="L8870" s="395">
        <f t="shared" si="2082"/>
        <v>0</v>
      </c>
      <c r="M8870" s="1652" t="str">
        <f t="shared" si="2067"/>
        <v/>
      </c>
      <c r="N8870" s="65"/>
    </row>
    <row r="8871" spans="1:14" ht="18.75" hidden="1">
      <c r="A8871" s="23">
        <v>760</v>
      </c>
      <c r="B8871" s="79" t="s">
        <v>120</v>
      </c>
      <c r="C8871" s="1"/>
      <c r="L8871" s="6"/>
      <c r="M8871" s="1652" t="str">
        <f>(IF($E8870&lt;&gt;0,$M$2,IF($L8870&lt;&gt;0,$M$2,"")))</f>
        <v/>
      </c>
      <c r="N8871" s="65"/>
    </row>
    <row r="8872" spans="1:14" ht="18.75" hidden="1">
      <c r="A8872" s="22">
        <v>765</v>
      </c>
      <c r="B8872" s="1355"/>
      <c r="C8872" s="1355"/>
      <c r="D8872" s="1356"/>
      <c r="E8872" s="1355"/>
      <c r="F8872" s="1355"/>
      <c r="G8872" s="1355"/>
      <c r="H8872" s="1355"/>
      <c r="I8872" s="1355"/>
      <c r="J8872" s="1355"/>
      <c r="K8872" s="1355"/>
      <c r="L8872" s="1357"/>
      <c r="M8872" s="1652" t="str">
        <f>(IF($E8870&lt;&gt;0,$M$2,IF($L8870&lt;&gt;0,$M$2,"")))</f>
        <v/>
      </c>
      <c r="N8872" s="65"/>
    </row>
    <row r="8873" spans="1:14" ht="18.75" hidden="1">
      <c r="A8873" s="22">
        <v>775</v>
      </c>
      <c r="B8873" s="65"/>
      <c r="C8873" s="65"/>
      <c r="D8873" s="65"/>
      <c r="E8873" s="65"/>
      <c r="F8873" s="65"/>
      <c r="G8873" s="65"/>
      <c r="H8873" s="65"/>
      <c r="I8873" s="65"/>
      <c r="J8873" s="65"/>
      <c r="K8873" s="65"/>
      <c r="L8873" s="77"/>
      <c r="M8873" s="74" t="str">
        <f>(IF(E8870&lt;&gt;0,$G$2,IF(L8870&lt;&gt;0,$G$2,"")))</f>
        <v/>
      </c>
      <c r="N8873" s="65"/>
    </row>
    <row r="8874" spans="1:14" hidden="1">
      <c r="A8874" s="23">
        <v>780</v>
      </c>
      <c r="B8874" s="6"/>
      <c r="C8874" s="6"/>
      <c r="D8874" s="517"/>
      <c r="E8874" s="38"/>
      <c r="F8874" s="38"/>
      <c r="G8874" s="38"/>
      <c r="H8874" s="38"/>
      <c r="I8874" s="38"/>
      <c r="J8874" s="38"/>
      <c r="K8874" s="38"/>
      <c r="L8874" s="38"/>
      <c r="M8874" s="7" t="str">
        <f>(IF($E9010&lt;&gt;0,$M$2,IF($L9010&lt;&gt;0,$M$2,"")))</f>
        <v/>
      </c>
    </row>
    <row r="8875" spans="1:14" hidden="1">
      <c r="A8875" s="23">
        <v>785</v>
      </c>
      <c r="B8875" s="6"/>
      <c r="C8875" s="1353"/>
      <c r="D8875" s="1354"/>
      <c r="E8875" s="38"/>
      <c r="F8875" s="38"/>
      <c r="G8875" s="38"/>
      <c r="H8875" s="38"/>
      <c r="I8875" s="38"/>
      <c r="J8875" s="38"/>
      <c r="K8875" s="38"/>
      <c r="L8875" s="38"/>
      <c r="M8875" s="7" t="str">
        <f>(IF($E9010&lt;&gt;0,$M$2,IF($L9010&lt;&gt;0,$M$2,"")))</f>
        <v/>
      </c>
    </row>
    <row r="8876" spans="1:14" hidden="1">
      <c r="A8876" s="23">
        <v>790</v>
      </c>
      <c r="B8876" s="1865" t="str">
        <f>$B$7</f>
        <v>ОТЧЕТНИ ДАННИ ПО ЕБК ЗА ИЗПЪЛНЕНИЕТО НА БЮДЖЕТА</v>
      </c>
      <c r="C8876" s="1866"/>
      <c r="D8876" s="1866"/>
      <c r="E8876" s="242"/>
      <c r="F8876" s="242"/>
      <c r="G8876" s="237"/>
      <c r="H8876" s="237"/>
      <c r="I8876" s="237"/>
      <c r="J8876" s="237"/>
      <c r="K8876" s="237"/>
      <c r="L8876" s="237"/>
      <c r="M8876" s="7" t="str">
        <f>(IF($E9010&lt;&gt;0,$M$2,IF($L9010&lt;&gt;0,$M$2,"")))</f>
        <v/>
      </c>
    </row>
    <row r="8877" spans="1:14" hidden="1">
      <c r="A8877" s="23">
        <v>795</v>
      </c>
      <c r="B8877" s="228"/>
      <c r="C8877" s="391"/>
      <c r="D8877" s="400"/>
      <c r="E8877" s="406" t="s">
        <v>457</v>
      </c>
      <c r="F8877" s="406" t="s">
        <v>819</v>
      </c>
      <c r="G8877" s="237"/>
      <c r="H8877" s="1350" t="s">
        <v>1234</v>
      </c>
      <c r="I8877" s="1351"/>
      <c r="J8877" s="1352"/>
      <c r="K8877" s="237"/>
      <c r="L8877" s="237"/>
      <c r="M8877" s="7" t="str">
        <f>(IF($E9010&lt;&gt;0,$M$2,IF($L9010&lt;&gt;0,$M$2,"")))</f>
        <v/>
      </c>
    </row>
    <row r="8878" spans="1:14" ht="18.75" hidden="1">
      <c r="A8878" s="22">
        <v>805</v>
      </c>
      <c r="B8878" s="1867" t="str">
        <f>$B$9</f>
        <v>ДГ Радост Каблешково</v>
      </c>
      <c r="C8878" s="1868"/>
      <c r="D8878" s="1869"/>
      <c r="E8878" s="115">
        <f>$E$9</f>
        <v>45658</v>
      </c>
      <c r="F8878" s="226">
        <f>$F$9</f>
        <v>45747</v>
      </c>
      <c r="G8878" s="237"/>
      <c r="H8878" s="237"/>
      <c r="I8878" s="237"/>
      <c r="J8878" s="237"/>
      <c r="K8878" s="237"/>
      <c r="L8878" s="237"/>
      <c r="M8878" s="7" t="str">
        <f>(IF($E9010&lt;&gt;0,$M$2,IF($L9010&lt;&gt;0,$M$2,"")))</f>
        <v/>
      </c>
    </row>
    <row r="8879" spans="1:14" hidden="1">
      <c r="A8879" s="23">
        <v>810</v>
      </c>
      <c r="B8879" s="227" t="str">
        <f>$B$10</f>
        <v>(наименование на разпоредителя с бюджет)</v>
      </c>
      <c r="C8879" s="228"/>
      <c r="D8879" s="229"/>
      <c r="E8879" s="237"/>
      <c r="F8879" s="237"/>
      <c r="G8879" s="237"/>
      <c r="H8879" s="237"/>
      <c r="I8879" s="237"/>
      <c r="J8879" s="237"/>
      <c r="K8879" s="237"/>
      <c r="L8879" s="237"/>
      <c r="M8879" s="7" t="str">
        <f>(IF($E9010&lt;&gt;0,$M$2,IF($L9010&lt;&gt;0,$M$2,"")))</f>
        <v/>
      </c>
    </row>
    <row r="8880" spans="1:14" hidden="1">
      <c r="A8880" s="23">
        <v>815</v>
      </c>
      <c r="B8880" s="227"/>
      <c r="C8880" s="228"/>
      <c r="D8880" s="229"/>
      <c r="E8880" s="237"/>
      <c r="F8880" s="237"/>
      <c r="G8880" s="237"/>
      <c r="H8880" s="237"/>
      <c r="I8880" s="237"/>
      <c r="J8880" s="237"/>
      <c r="K8880" s="237"/>
      <c r="L8880" s="237"/>
      <c r="M8880" s="7" t="str">
        <f>(IF($E9010&lt;&gt;0,$M$2,IF($L9010&lt;&gt;0,$M$2,"")))</f>
        <v/>
      </c>
    </row>
    <row r="8881" spans="1:14" ht="19.5" hidden="1">
      <c r="A8881" s="28">
        <v>525</v>
      </c>
      <c r="B8881" s="1870" t="str">
        <f>$B$12</f>
        <v>Поморие</v>
      </c>
      <c r="C8881" s="1871"/>
      <c r="D8881" s="1872"/>
      <c r="E8881" s="410" t="s">
        <v>874</v>
      </c>
      <c r="F8881" s="1348" t="str">
        <f>$F$12</f>
        <v>5207</v>
      </c>
      <c r="G8881" s="237"/>
      <c r="H8881" s="237"/>
      <c r="I8881" s="237"/>
      <c r="J8881" s="237"/>
      <c r="K8881" s="237"/>
      <c r="L8881" s="237"/>
      <c r="M8881" s="7" t="str">
        <f>(IF($E9010&lt;&gt;0,$M$2,IF($L9010&lt;&gt;0,$M$2,"")))</f>
        <v/>
      </c>
    </row>
    <row r="8882" spans="1:14" hidden="1">
      <c r="A8882" s="22">
        <v>820</v>
      </c>
      <c r="B8882" s="233" t="str">
        <f>$B$13</f>
        <v>(наименование на първостепенния разпоредител с бюджет)</v>
      </c>
      <c r="C8882" s="228"/>
      <c r="D8882" s="229"/>
      <c r="E8882" s="1349"/>
      <c r="F8882" s="242"/>
      <c r="G8882" s="237"/>
      <c r="H8882" s="237"/>
      <c r="I8882" s="237"/>
      <c r="J8882" s="237"/>
      <c r="K8882" s="237"/>
      <c r="L8882" s="237"/>
      <c r="M8882" s="7" t="str">
        <f>(IF($E9010&lt;&gt;0,$M$2,IF($L9010&lt;&gt;0,$M$2,"")))</f>
        <v/>
      </c>
    </row>
    <row r="8883" spans="1:14" ht="19.5" hidden="1">
      <c r="A8883" s="23">
        <v>821</v>
      </c>
      <c r="B8883" s="236"/>
      <c r="C8883" s="237"/>
      <c r="D8883" s="124" t="s">
        <v>875</v>
      </c>
      <c r="E8883" s="238">
        <f>$E$15</f>
        <v>0</v>
      </c>
      <c r="F8883" s="414" t="str">
        <f>$F$15</f>
        <v>БЮДЖЕТ</v>
      </c>
      <c r="G8883" s="218"/>
      <c r="H8883" s="218"/>
      <c r="I8883" s="218"/>
      <c r="J8883" s="218"/>
      <c r="K8883" s="218"/>
      <c r="L8883" s="218"/>
      <c r="M8883" s="7" t="str">
        <f>(IF($E9010&lt;&gt;0,$M$2,IF($L9010&lt;&gt;0,$M$2,"")))</f>
        <v/>
      </c>
    </row>
    <row r="8884" spans="1:14" hidden="1">
      <c r="A8884" s="23">
        <v>822</v>
      </c>
      <c r="B8884" s="228"/>
      <c r="C8884" s="391"/>
      <c r="D8884" s="400"/>
      <c r="E8884" s="237"/>
      <c r="F8884" s="409"/>
      <c r="G8884" s="409"/>
      <c r="H8884" s="409"/>
      <c r="I8884" s="409"/>
      <c r="J8884" s="409"/>
      <c r="K8884" s="409"/>
      <c r="L8884" s="1365" t="s">
        <v>458</v>
      </c>
      <c r="M8884" s="7" t="str">
        <f>(IF($E9010&lt;&gt;0,$M$2,IF($L9010&lt;&gt;0,$M$2,"")))</f>
        <v/>
      </c>
    </row>
    <row r="8885" spans="1:14" ht="24.95" hidden="1" customHeight="1">
      <c r="A8885" s="23">
        <v>823</v>
      </c>
      <c r="B8885" s="247"/>
      <c r="C8885" s="248"/>
      <c r="D8885" s="249" t="s">
        <v>698</v>
      </c>
      <c r="E8885" s="1853" t="str">
        <f>CONCATENATE("Уточнен план ",$C$3)</f>
        <v>Уточнен план 2025</v>
      </c>
      <c r="F8885" s="1854"/>
      <c r="G8885" s="1854"/>
      <c r="H8885" s="1855"/>
      <c r="I8885" s="1856" t="str">
        <f>CONCATENATE("Отчет ",$C$3)</f>
        <v>Отчет 2025</v>
      </c>
      <c r="J8885" s="1857"/>
      <c r="K8885" s="1857"/>
      <c r="L8885" s="1858"/>
      <c r="M8885" s="7" t="str">
        <f>(IF($E9010&lt;&gt;0,$M$2,IF($L9010&lt;&gt;0,$M$2,"")))</f>
        <v/>
      </c>
    </row>
    <row r="8886" spans="1:14" ht="54.95" hidden="1" customHeight="1" thickBot="1">
      <c r="A8886" s="23">
        <v>825</v>
      </c>
      <c r="B8886" s="250" t="s">
        <v>62</v>
      </c>
      <c r="C8886" s="251" t="s">
        <v>459</v>
      </c>
      <c r="D8886" s="252" t="s">
        <v>699</v>
      </c>
      <c r="E8886" s="1391" t="str">
        <f>$E$20</f>
        <v>Уточнен план                Общо</v>
      </c>
      <c r="F8886" s="1395" t="str">
        <f>$F$20</f>
        <v>държавни дейности</v>
      </c>
      <c r="G8886" s="1396" t="str">
        <f>$G$20</f>
        <v>местни дейности</v>
      </c>
      <c r="H8886" s="1397" t="str">
        <f>$H$20</f>
        <v>дофинансиране</v>
      </c>
      <c r="I8886" s="253" t="str">
        <f>$I$20</f>
        <v>държавни дейности -ОТЧЕТ</v>
      </c>
      <c r="J8886" s="254" t="str">
        <f>$J$20</f>
        <v>местни дейности - ОТЧЕТ</v>
      </c>
      <c r="K8886" s="255" t="str">
        <f>$K$20</f>
        <v>дофинансиране - ОТЧЕТ</v>
      </c>
      <c r="L8886" s="1570" t="str">
        <f>$L$20</f>
        <v>ОТЧЕТ                                    ОБЩО</v>
      </c>
      <c r="M8886" s="7" t="str">
        <f>(IF($E9010&lt;&gt;0,$M$2,IF($L9010&lt;&gt;0,$M$2,"")))</f>
        <v/>
      </c>
    </row>
    <row r="8887" spans="1:14" ht="18.75" hidden="1">
      <c r="A8887" s="23"/>
      <c r="B8887" s="258"/>
      <c r="C8887" s="259"/>
      <c r="D8887" s="260" t="s">
        <v>728</v>
      </c>
      <c r="E8887" s="1442" t="str">
        <f>$E$21</f>
        <v>(1)</v>
      </c>
      <c r="F8887" s="143" t="str">
        <f>$F$21</f>
        <v>(2)</v>
      </c>
      <c r="G8887" s="144" t="str">
        <f>$G$21</f>
        <v>(3)</v>
      </c>
      <c r="H8887" s="145" t="str">
        <f>$H$21</f>
        <v>(4)</v>
      </c>
      <c r="I8887" s="261" t="str">
        <f>$I$21</f>
        <v>(5)</v>
      </c>
      <c r="J8887" s="262" t="str">
        <f>$J$21</f>
        <v>(6)</v>
      </c>
      <c r="K8887" s="263" t="str">
        <f>$K$21</f>
        <v>(7)</v>
      </c>
      <c r="L8887" s="264" t="str">
        <f>$L$21</f>
        <v>(8)</v>
      </c>
      <c r="M8887" s="7" t="str">
        <f>(IF($E9010&lt;&gt;0,$M$2,IF($L9010&lt;&gt;0,$M$2,"")))</f>
        <v/>
      </c>
    </row>
    <row r="8888" spans="1:14" hidden="1">
      <c r="A8888" s="23"/>
      <c r="B8888" s="1439"/>
      <c r="C8888" s="1540" t="e">
        <f>VLOOKUP(D8888,OP_LIST2,2,FALSE)</f>
        <v>#N/A</v>
      </c>
      <c r="D8888" s="1445"/>
      <c r="E8888" s="389"/>
      <c r="F8888" s="1429"/>
      <c r="G8888" s="1430"/>
      <c r="H8888" s="1431"/>
      <c r="I8888" s="1429"/>
      <c r="J8888" s="1430"/>
      <c r="K8888" s="1431"/>
      <c r="L8888" s="1428"/>
      <c r="M8888" s="7" t="str">
        <f>(IF($E9010&lt;&gt;0,$M$2,IF($L9010&lt;&gt;0,$M$2,"")))</f>
        <v/>
      </c>
    </row>
    <row r="8889" spans="1:14" hidden="1">
      <c r="A8889" s="23"/>
      <c r="B8889" s="1608" t="s">
        <v>2003</v>
      </c>
      <c r="C8889" s="1446">
        <f>VLOOKUP(D8890,EBK_DEIN2,2,FALSE)</f>
        <v>8897</v>
      </c>
      <c r="D8889" s="1445" t="s">
        <v>777</v>
      </c>
      <c r="E8889" s="389"/>
      <c r="F8889" s="1432"/>
      <c r="G8889" s="1433"/>
      <c r="H8889" s="1434"/>
      <c r="I8889" s="1432"/>
      <c r="J8889" s="1433"/>
      <c r="K8889" s="1434"/>
      <c r="L8889" s="1428"/>
      <c r="M8889" s="7" t="str">
        <f>(IF($E9010&lt;&gt;0,$M$2,IF($L9010&lt;&gt;0,$M$2,"")))</f>
        <v/>
      </c>
    </row>
    <row r="8890" spans="1:14" hidden="1">
      <c r="A8890" s="23"/>
      <c r="B8890" s="1438"/>
      <c r="C8890" s="1531">
        <f>+C8889</f>
        <v>8897</v>
      </c>
      <c r="D8890" s="1440" t="s">
        <v>623</v>
      </c>
      <c r="E8890" s="389"/>
      <c r="F8890" s="1432"/>
      <c r="G8890" s="1433"/>
      <c r="H8890" s="1434"/>
      <c r="I8890" s="1432"/>
      <c r="J8890" s="1433"/>
      <c r="K8890" s="1434"/>
      <c r="L8890" s="1428"/>
      <c r="M8890" s="7" t="str">
        <f>(IF($E9010&lt;&gt;0,$M$2,IF($L9010&lt;&gt;0,$M$2,"")))</f>
        <v/>
      </c>
    </row>
    <row r="8891" spans="1:14" hidden="1">
      <c r="A8891" s="23"/>
      <c r="B8891" s="1443"/>
      <c r="C8891" s="1441"/>
      <c r="D8891" s="1444" t="s">
        <v>700</v>
      </c>
      <c r="E8891" s="389"/>
      <c r="F8891" s="1435"/>
      <c r="G8891" s="1436"/>
      <c r="H8891" s="1437"/>
      <c r="I8891" s="1435"/>
      <c r="J8891" s="1436"/>
      <c r="K8891" s="1437"/>
      <c r="L8891" s="1428"/>
      <c r="M8891" s="7" t="str">
        <f>(IF($E9010&lt;&gt;0,$M$2,IF($L9010&lt;&gt;0,$M$2,"")))</f>
        <v/>
      </c>
    </row>
    <row r="8892" spans="1:14" hidden="1">
      <c r="A8892" s="23"/>
      <c r="B8892" s="272">
        <v>100</v>
      </c>
      <c r="C8892" s="1859" t="s">
        <v>729</v>
      </c>
      <c r="D8892" s="1860"/>
      <c r="E8892" s="273">
        <f t="shared" ref="E8892:L8892" si="2083">SUM(E8893:E8894)</f>
        <v>0</v>
      </c>
      <c r="F8892" s="274">
        <f t="shared" si="2083"/>
        <v>0</v>
      </c>
      <c r="G8892" s="275">
        <f t="shared" si="2083"/>
        <v>0</v>
      </c>
      <c r="H8892" s="276">
        <f>SUM(H8893:H8894)</f>
        <v>0</v>
      </c>
      <c r="I8892" s="274">
        <f t="shared" si="2083"/>
        <v>0</v>
      </c>
      <c r="J8892" s="275">
        <f t="shared" si="2083"/>
        <v>0</v>
      </c>
      <c r="K8892" s="276">
        <f t="shared" si="2083"/>
        <v>0</v>
      </c>
      <c r="L8892" s="273">
        <f t="shared" si="2083"/>
        <v>0</v>
      </c>
      <c r="M8892" s="12" t="str">
        <f>(IF($E8892&lt;&gt;0,$M$2,IF($L8892&lt;&gt;0,$M$2,"")))</f>
        <v/>
      </c>
      <c r="N8892" s="13"/>
    </row>
    <row r="8893" spans="1:14" hidden="1">
      <c r="A8893" s="23"/>
      <c r="B8893" s="278"/>
      <c r="C8893" s="279">
        <v>101</v>
      </c>
      <c r="D8893" s="280" t="s">
        <v>730</v>
      </c>
      <c r="E8893" s="281">
        <f>F8893+G8893+H8893</f>
        <v>0</v>
      </c>
      <c r="F8893" s="152">
        <v>0</v>
      </c>
      <c r="G8893" s="153">
        <v>0</v>
      </c>
      <c r="H8893" s="1406">
        <v>0</v>
      </c>
      <c r="I8893" s="152">
        <v>0</v>
      </c>
      <c r="J8893" s="153">
        <v>0</v>
      </c>
      <c r="K8893" s="1406">
        <v>0</v>
      </c>
      <c r="L8893" s="281">
        <f>I8893+J8893+K8893</f>
        <v>0</v>
      </c>
      <c r="M8893" s="12" t="str">
        <f t="shared" ref="M8893:M8956" si="2084">(IF($E8893&lt;&gt;0,$M$2,IF($L8893&lt;&gt;0,$M$2,"")))</f>
        <v/>
      </c>
      <c r="N8893" s="13"/>
    </row>
    <row r="8894" spans="1:14" hidden="1">
      <c r="A8894" s="10"/>
      <c r="B8894" s="278"/>
      <c r="C8894" s="285">
        <v>102</v>
      </c>
      <c r="D8894" s="286" t="s">
        <v>731</v>
      </c>
      <c r="E8894" s="287">
        <f>F8894+G8894+H8894</f>
        <v>0</v>
      </c>
      <c r="F8894" s="173">
        <v>0</v>
      </c>
      <c r="G8894" s="174">
        <v>0</v>
      </c>
      <c r="H8894" s="1409">
        <v>0</v>
      </c>
      <c r="I8894" s="173">
        <v>0</v>
      </c>
      <c r="J8894" s="174">
        <v>0</v>
      </c>
      <c r="K8894" s="1409">
        <v>0</v>
      </c>
      <c r="L8894" s="287">
        <f>I8894+J8894+K8894</f>
        <v>0</v>
      </c>
      <c r="M8894" s="12" t="str">
        <f t="shared" si="2084"/>
        <v/>
      </c>
      <c r="N8894" s="13"/>
    </row>
    <row r="8895" spans="1:14" hidden="1">
      <c r="A8895" s="10"/>
      <c r="B8895" s="272">
        <v>200</v>
      </c>
      <c r="C8895" s="1851" t="s">
        <v>732</v>
      </c>
      <c r="D8895" s="1852"/>
      <c r="E8895" s="273">
        <f t="shared" ref="E8895:L8895" si="2085">SUM(E8896:E8900)</f>
        <v>0</v>
      </c>
      <c r="F8895" s="274">
        <f t="shared" si="2085"/>
        <v>0</v>
      </c>
      <c r="G8895" s="275">
        <f t="shared" si="2085"/>
        <v>0</v>
      </c>
      <c r="H8895" s="276">
        <f>SUM(H8896:H8900)</f>
        <v>0</v>
      </c>
      <c r="I8895" s="274">
        <f t="shared" si="2085"/>
        <v>0</v>
      </c>
      <c r="J8895" s="275">
        <f t="shared" si="2085"/>
        <v>0</v>
      </c>
      <c r="K8895" s="276">
        <f t="shared" si="2085"/>
        <v>0</v>
      </c>
      <c r="L8895" s="273">
        <f t="shared" si="2085"/>
        <v>0</v>
      </c>
      <c r="M8895" s="12" t="str">
        <f t="shared" si="2084"/>
        <v/>
      </c>
      <c r="N8895" s="13"/>
    </row>
    <row r="8896" spans="1:14" hidden="1">
      <c r="A8896" s="10"/>
      <c r="B8896" s="291"/>
      <c r="C8896" s="279">
        <v>201</v>
      </c>
      <c r="D8896" s="280" t="s">
        <v>733</v>
      </c>
      <c r="E8896" s="281">
        <f>F8896+G8896+H8896</f>
        <v>0</v>
      </c>
      <c r="F8896" s="152">
        <v>0</v>
      </c>
      <c r="G8896" s="153">
        <v>0</v>
      </c>
      <c r="H8896" s="1406">
        <v>0</v>
      </c>
      <c r="I8896" s="152">
        <v>0</v>
      </c>
      <c r="J8896" s="153">
        <v>0</v>
      </c>
      <c r="K8896" s="1406">
        <v>0</v>
      </c>
      <c r="L8896" s="281">
        <f>I8896+J8896+K8896</f>
        <v>0</v>
      </c>
      <c r="M8896" s="12" t="str">
        <f t="shared" si="2084"/>
        <v/>
      </c>
      <c r="N8896" s="13"/>
    </row>
    <row r="8897" spans="1:14" hidden="1">
      <c r="A8897" s="10"/>
      <c r="B8897" s="292"/>
      <c r="C8897" s="293">
        <v>202</v>
      </c>
      <c r="D8897" s="294" t="s">
        <v>734</v>
      </c>
      <c r="E8897" s="295">
        <f>F8897+G8897+H8897</f>
        <v>0</v>
      </c>
      <c r="F8897" s="158">
        <v>0</v>
      </c>
      <c r="G8897" s="159">
        <v>0</v>
      </c>
      <c r="H8897" s="1408">
        <v>0</v>
      </c>
      <c r="I8897" s="158">
        <v>0</v>
      </c>
      <c r="J8897" s="159">
        <v>0</v>
      </c>
      <c r="K8897" s="1408">
        <v>0</v>
      </c>
      <c r="L8897" s="295">
        <f>I8897+J8897+K8897</f>
        <v>0</v>
      </c>
      <c r="M8897" s="12" t="str">
        <f t="shared" si="2084"/>
        <v/>
      </c>
      <c r="N8897" s="13"/>
    </row>
    <row r="8898" spans="1:14" ht="31.5" hidden="1">
      <c r="A8898" s="10"/>
      <c r="B8898" s="299"/>
      <c r="C8898" s="293">
        <v>205</v>
      </c>
      <c r="D8898" s="294" t="s">
        <v>585</v>
      </c>
      <c r="E8898" s="295">
        <f>F8898+G8898+H8898</f>
        <v>0</v>
      </c>
      <c r="F8898" s="158">
        <v>0</v>
      </c>
      <c r="G8898" s="159">
        <v>0</v>
      </c>
      <c r="H8898" s="1408">
        <v>0</v>
      </c>
      <c r="I8898" s="158">
        <v>0</v>
      </c>
      <c r="J8898" s="159">
        <v>0</v>
      </c>
      <c r="K8898" s="1408">
        <v>0</v>
      </c>
      <c r="L8898" s="295">
        <f>I8898+J8898+K8898</f>
        <v>0</v>
      </c>
      <c r="M8898" s="12" t="str">
        <f t="shared" si="2084"/>
        <v/>
      </c>
      <c r="N8898" s="13"/>
    </row>
    <row r="8899" spans="1:14" hidden="1">
      <c r="A8899" s="10"/>
      <c r="B8899" s="299"/>
      <c r="C8899" s="293">
        <v>208</v>
      </c>
      <c r="D8899" s="300" t="s">
        <v>586</v>
      </c>
      <c r="E8899" s="295">
        <f>F8899+G8899+H8899</f>
        <v>0</v>
      </c>
      <c r="F8899" s="158">
        <v>0</v>
      </c>
      <c r="G8899" s="159">
        <v>0</v>
      </c>
      <c r="H8899" s="1408">
        <v>0</v>
      </c>
      <c r="I8899" s="158">
        <v>0</v>
      </c>
      <c r="J8899" s="159">
        <v>0</v>
      </c>
      <c r="K8899" s="1408">
        <v>0</v>
      </c>
      <c r="L8899" s="295">
        <f>I8899+J8899+K8899</f>
        <v>0</v>
      </c>
      <c r="M8899" s="12" t="str">
        <f t="shared" si="2084"/>
        <v/>
      </c>
      <c r="N8899" s="13"/>
    </row>
    <row r="8900" spans="1:14" hidden="1">
      <c r="A8900" s="10"/>
      <c r="B8900" s="291"/>
      <c r="C8900" s="285">
        <v>209</v>
      </c>
      <c r="D8900" s="301" t="s">
        <v>587</v>
      </c>
      <c r="E8900" s="287">
        <f>F8900+G8900+H8900</f>
        <v>0</v>
      </c>
      <c r="F8900" s="173">
        <v>0</v>
      </c>
      <c r="G8900" s="174">
        <v>0</v>
      </c>
      <c r="H8900" s="1409">
        <v>0</v>
      </c>
      <c r="I8900" s="173">
        <v>0</v>
      </c>
      <c r="J8900" s="174">
        <v>0</v>
      </c>
      <c r="K8900" s="1409">
        <v>0</v>
      </c>
      <c r="L8900" s="287">
        <f>I8900+J8900+K8900</f>
        <v>0</v>
      </c>
      <c r="M8900" s="12" t="str">
        <f t="shared" si="2084"/>
        <v/>
      </c>
      <c r="N8900" s="13"/>
    </row>
    <row r="8901" spans="1:14" hidden="1">
      <c r="A8901" s="10"/>
      <c r="B8901" s="272">
        <v>500</v>
      </c>
      <c r="C8901" s="1861" t="s">
        <v>188</v>
      </c>
      <c r="D8901" s="1862"/>
      <c r="E8901" s="273">
        <f t="shared" ref="E8901:L8901" si="2086">SUM(E8902:E8908)</f>
        <v>0</v>
      </c>
      <c r="F8901" s="274">
        <f t="shared" si="2086"/>
        <v>0</v>
      </c>
      <c r="G8901" s="275">
        <f t="shared" si="2086"/>
        <v>0</v>
      </c>
      <c r="H8901" s="276">
        <f>SUM(H8902:H8908)</f>
        <v>0</v>
      </c>
      <c r="I8901" s="274">
        <f t="shared" si="2086"/>
        <v>0</v>
      </c>
      <c r="J8901" s="275">
        <f t="shared" si="2086"/>
        <v>0</v>
      </c>
      <c r="K8901" s="276">
        <f t="shared" si="2086"/>
        <v>0</v>
      </c>
      <c r="L8901" s="273">
        <f t="shared" si="2086"/>
        <v>0</v>
      </c>
      <c r="M8901" s="12" t="str">
        <f t="shared" si="2084"/>
        <v/>
      </c>
      <c r="N8901" s="13"/>
    </row>
    <row r="8902" spans="1:14" ht="18" hidden="1" customHeight="1">
      <c r="A8902" s="10"/>
      <c r="B8902" s="291"/>
      <c r="C8902" s="302">
        <v>551</v>
      </c>
      <c r="D8902" s="303" t="s">
        <v>189</v>
      </c>
      <c r="E8902" s="281">
        <f t="shared" ref="E8902:E8909" si="2087">F8902+G8902+H8902</f>
        <v>0</v>
      </c>
      <c r="F8902" s="152">
        <v>0</v>
      </c>
      <c r="G8902" s="153">
        <v>0</v>
      </c>
      <c r="H8902" s="1406">
        <v>0</v>
      </c>
      <c r="I8902" s="152">
        <v>0</v>
      </c>
      <c r="J8902" s="153">
        <v>0</v>
      </c>
      <c r="K8902" s="1406">
        <v>0</v>
      </c>
      <c r="L8902" s="281">
        <f t="shared" ref="L8902:L8909" si="2088">I8902+J8902+K8902</f>
        <v>0</v>
      </c>
      <c r="M8902" s="12" t="str">
        <f t="shared" si="2084"/>
        <v/>
      </c>
      <c r="N8902" s="13"/>
    </row>
    <row r="8903" spans="1:14" hidden="1">
      <c r="A8903" s="10"/>
      <c r="B8903" s="291"/>
      <c r="C8903" s="304">
        <v>552</v>
      </c>
      <c r="D8903" s="305" t="s">
        <v>893</v>
      </c>
      <c r="E8903" s="295">
        <f t="shared" si="2087"/>
        <v>0</v>
      </c>
      <c r="F8903" s="158">
        <v>0</v>
      </c>
      <c r="G8903" s="159">
        <v>0</v>
      </c>
      <c r="H8903" s="1408">
        <v>0</v>
      </c>
      <c r="I8903" s="158">
        <v>0</v>
      </c>
      <c r="J8903" s="159">
        <v>0</v>
      </c>
      <c r="K8903" s="1408">
        <v>0</v>
      </c>
      <c r="L8903" s="295">
        <f t="shared" si="2088"/>
        <v>0</v>
      </c>
      <c r="M8903" s="12" t="str">
        <f t="shared" si="2084"/>
        <v/>
      </c>
      <c r="N8903" s="13"/>
    </row>
    <row r="8904" spans="1:14" hidden="1">
      <c r="A8904" s="10"/>
      <c r="B8904" s="306"/>
      <c r="C8904" s="304">
        <v>558</v>
      </c>
      <c r="D8904" s="307" t="s">
        <v>855</v>
      </c>
      <c r="E8904" s="295">
        <f>F8904+G8904+H8904</f>
        <v>0</v>
      </c>
      <c r="F8904" s="484">
        <v>0</v>
      </c>
      <c r="G8904" s="485">
        <v>0</v>
      </c>
      <c r="H8904" s="160">
        <v>0</v>
      </c>
      <c r="I8904" s="484">
        <v>0</v>
      </c>
      <c r="J8904" s="485">
        <v>0</v>
      </c>
      <c r="K8904" s="160">
        <v>0</v>
      </c>
      <c r="L8904" s="295">
        <f>I8904+J8904+K8904</f>
        <v>0</v>
      </c>
      <c r="M8904" s="12" t="str">
        <f t="shared" si="2084"/>
        <v/>
      </c>
      <c r="N8904" s="13"/>
    </row>
    <row r="8905" spans="1:14" hidden="1">
      <c r="A8905" s="10"/>
      <c r="B8905" s="306"/>
      <c r="C8905" s="304">
        <v>560</v>
      </c>
      <c r="D8905" s="307" t="s">
        <v>190</v>
      </c>
      <c r="E8905" s="295">
        <f t="shared" si="2087"/>
        <v>0</v>
      </c>
      <c r="F8905" s="158">
        <v>0</v>
      </c>
      <c r="G8905" s="159">
        <v>0</v>
      </c>
      <c r="H8905" s="1408">
        <v>0</v>
      </c>
      <c r="I8905" s="158">
        <v>0</v>
      </c>
      <c r="J8905" s="159">
        <v>0</v>
      </c>
      <c r="K8905" s="1408">
        <v>0</v>
      </c>
      <c r="L8905" s="295">
        <f t="shared" si="2088"/>
        <v>0</v>
      </c>
      <c r="M8905" s="12" t="str">
        <f t="shared" si="2084"/>
        <v/>
      </c>
      <c r="N8905" s="13"/>
    </row>
    <row r="8906" spans="1:14" hidden="1">
      <c r="A8906" s="10"/>
      <c r="B8906" s="306"/>
      <c r="C8906" s="304">
        <v>580</v>
      </c>
      <c r="D8906" s="305" t="s">
        <v>191</v>
      </c>
      <c r="E8906" s="295">
        <f t="shared" si="2087"/>
        <v>0</v>
      </c>
      <c r="F8906" s="158">
        <v>0</v>
      </c>
      <c r="G8906" s="159">
        <v>0</v>
      </c>
      <c r="H8906" s="1408">
        <v>0</v>
      </c>
      <c r="I8906" s="158">
        <v>0</v>
      </c>
      <c r="J8906" s="159">
        <v>0</v>
      </c>
      <c r="K8906" s="1408">
        <v>0</v>
      </c>
      <c r="L8906" s="295">
        <f t="shared" si="2088"/>
        <v>0</v>
      </c>
      <c r="M8906" s="12" t="str">
        <f t="shared" si="2084"/>
        <v/>
      </c>
      <c r="N8906" s="13"/>
    </row>
    <row r="8907" spans="1:14" hidden="1">
      <c r="A8907" s="10"/>
      <c r="B8907" s="291"/>
      <c r="C8907" s="304">
        <v>588</v>
      </c>
      <c r="D8907" s="305" t="s">
        <v>857</v>
      </c>
      <c r="E8907" s="295">
        <f>F8907+G8907+H8907</f>
        <v>0</v>
      </c>
      <c r="F8907" s="484">
        <v>0</v>
      </c>
      <c r="G8907" s="485">
        <v>0</v>
      </c>
      <c r="H8907" s="160">
        <v>0</v>
      </c>
      <c r="I8907" s="484">
        <v>0</v>
      </c>
      <c r="J8907" s="485">
        <v>0</v>
      </c>
      <c r="K8907" s="160">
        <v>0</v>
      </c>
      <c r="L8907" s="295">
        <f>I8907+J8907+K8907</f>
        <v>0</v>
      </c>
      <c r="M8907" s="12" t="str">
        <f t="shared" si="2084"/>
        <v/>
      </c>
      <c r="N8907" s="13"/>
    </row>
    <row r="8908" spans="1:14" ht="31.5" hidden="1">
      <c r="A8908" s="10"/>
      <c r="B8908" s="291"/>
      <c r="C8908" s="308">
        <v>590</v>
      </c>
      <c r="D8908" s="309" t="s">
        <v>192</v>
      </c>
      <c r="E8908" s="287">
        <f t="shared" si="2087"/>
        <v>0</v>
      </c>
      <c r="F8908" s="173"/>
      <c r="G8908" s="174"/>
      <c r="H8908" s="1409"/>
      <c r="I8908" s="173"/>
      <c r="J8908" s="174"/>
      <c r="K8908" s="1409"/>
      <c r="L8908" s="287">
        <f t="shared" si="2088"/>
        <v>0</v>
      </c>
      <c r="M8908" s="12" t="str">
        <f t="shared" si="2084"/>
        <v/>
      </c>
      <c r="N8908" s="13"/>
    </row>
    <row r="8909" spans="1:14" hidden="1">
      <c r="A8909" s="22">
        <v>5</v>
      </c>
      <c r="B8909" s="272">
        <v>800</v>
      </c>
      <c r="C8909" s="1863" t="s">
        <v>193</v>
      </c>
      <c r="D8909" s="1864"/>
      <c r="E8909" s="310">
        <f t="shared" si="2087"/>
        <v>0</v>
      </c>
      <c r="F8909" s="1410"/>
      <c r="G8909" s="1411"/>
      <c r="H8909" s="1412"/>
      <c r="I8909" s="1410"/>
      <c r="J8909" s="1411"/>
      <c r="K8909" s="1412"/>
      <c r="L8909" s="310">
        <f t="shared" si="2088"/>
        <v>0</v>
      </c>
      <c r="M8909" s="12" t="str">
        <f t="shared" si="2084"/>
        <v/>
      </c>
      <c r="N8909" s="13"/>
    </row>
    <row r="8910" spans="1:14" hidden="1">
      <c r="A8910" s="23">
        <v>10</v>
      </c>
      <c r="B8910" s="272">
        <v>1000</v>
      </c>
      <c r="C8910" s="1851" t="s">
        <v>194</v>
      </c>
      <c r="D8910" s="1852"/>
      <c r="E8910" s="310">
        <f t="shared" ref="E8910:L8910" si="2089">SUM(E8911:E8927)</f>
        <v>0</v>
      </c>
      <c r="F8910" s="274">
        <f t="shared" si="2089"/>
        <v>0</v>
      </c>
      <c r="G8910" s="275">
        <f t="shared" si="2089"/>
        <v>0</v>
      </c>
      <c r="H8910" s="276">
        <f>SUM(H8911:H8927)</f>
        <v>0</v>
      </c>
      <c r="I8910" s="274">
        <f t="shared" si="2089"/>
        <v>0</v>
      </c>
      <c r="J8910" s="275">
        <f t="shared" si="2089"/>
        <v>0</v>
      </c>
      <c r="K8910" s="276">
        <f t="shared" si="2089"/>
        <v>0</v>
      </c>
      <c r="L8910" s="310">
        <f t="shared" si="2089"/>
        <v>0</v>
      </c>
      <c r="M8910" s="12" t="str">
        <f t="shared" si="2084"/>
        <v/>
      </c>
      <c r="N8910" s="13"/>
    </row>
    <row r="8911" spans="1:14" hidden="1">
      <c r="A8911" s="23">
        <v>15</v>
      </c>
      <c r="B8911" s="292"/>
      <c r="C8911" s="279">
        <v>1011</v>
      </c>
      <c r="D8911" s="311" t="s">
        <v>195</v>
      </c>
      <c r="E8911" s="281">
        <f t="shared" ref="E8911:E8927" si="2090">F8911+G8911+H8911</f>
        <v>0</v>
      </c>
      <c r="F8911" s="152">
        <v>0</v>
      </c>
      <c r="G8911" s="153">
        <v>0</v>
      </c>
      <c r="H8911" s="1406">
        <v>0</v>
      </c>
      <c r="I8911" s="152">
        <v>0</v>
      </c>
      <c r="J8911" s="153">
        <v>0</v>
      </c>
      <c r="K8911" s="1406">
        <v>0</v>
      </c>
      <c r="L8911" s="281">
        <f t="shared" ref="L8911:L8927" si="2091">I8911+J8911+K8911</f>
        <v>0</v>
      </c>
      <c r="M8911" s="12" t="str">
        <f t="shared" si="2084"/>
        <v/>
      </c>
      <c r="N8911" s="13"/>
    </row>
    <row r="8912" spans="1:14" hidden="1">
      <c r="A8912" s="22">
        <v>35</v>
      </c>
      <c r="B8912" s="292"/>
      <c r="C8912" s="293">
        <v>1012</v>
      </c>
      <c r="D8912" s="294" t="s">
        <v>196</v>
      </c>
      <c r="E8912" s="295">
        <f t="shared" si="2090"/>
        <v>0</v>
      </c>
      <c r="F8912" s="158">
        <v>0</v>
      </c>
      <c r="G8912" s="159">
        <v>0</v>
      </c>
      <c r="H8912" s="1408">
        <v>0</v>
      </c>
      <c r="I8912" s="158">
        <v>0</v>
      </c>
      <c r="J8912" s="159">
        <v>0</v>
      </c>
      <c r="K8912" s="1408">
        <v>0</v>
      </c>
      <c r="L8912" s="295">
        <f t="shared" si="2091"/>
        <v>0</v>
      </c>
      <c r="M8912" s="12" t="str">
        <f t="shared" si="2084"/>
        <v/>
      </c>
      <c r="N8912" s="13"/>
    </row>
    <row r="8913" spans="1:14" hidden="1">
      <c r="A8913" s="23">
        <v>40</v>
      </c>
      <c r="B8913" s="292"/>
      <c r="C8913" s="293">
        <v>1013</v>
      </c>
      <c r="D8913" s="294" t="s">
        <v>197</v>
      </c>
      <c r="E8913" s="295">
        <f t="shared" si="2090"/>
        <v>0</v>
      </c>
      <c r="F8913" s="158">
        <v>0</v>
      </c>
      <c r="G8913" s="159">
        <v>0</v>
      </c>
      <c r="H8913" s="1408">
        <v>0</v>
      </c>
      <c r="I8913" s="158">
        <v>0</v>
      </c>
      <c r="J8913" s="159">
        <v>0</v>
      </c>
      <c r="K8913" s="1408">
        <v>0</v>
      </c>
      <c r="L8913" s="295">
        <f t="shared" si="2091"/>
        <v>0</v>
      </c>
      <c r="M8913" s="12" t="str">
        <f t="shared" si="2084"/>
        <v/>
      </c>
      <c r="N8913" s="13"/>
    </row>
    <row r="8914" spans="1:14" hidden="1">
      <c r="A8914" s="23">
        <v>45</v>
      </c>
      <c r="B8914" s="292"/>
      <c r="C8914" s="293">
        <v>1014</v>
      </c>
      <c r="D8914" s="294" t="s">
        <v>198</v>
      </c>
      <c r="E8914" s="295">
        <f t="shared" si="2090"/>
        <v>0</v>
      </c>
      <c r="F8914" s="158">
        <v>0</v>
      </c>
      <c r="G8914" s="159">
        <v>0</v>
      </c>
      <c r="H8914" s="1408">
        <v>0</v>
      </c>
      <c r="I8914" s="158">
        <v>0</v>
      </c>
      <c r="J8914" s="159">
        <v>0</v>
      </c>
      <c r="K8914" s="1408">
        <v>0</v>
      </c>
      <c r="L8914" s="295">
        <f t="shared" si="2091"/>
        <v>0</v>
      </c>
      <c r="M8914" s="12" t="str">
        <f t="shared" si="2084"/>
        <v/>
      </c>
      <c r="N8914" s="13"/>
    </row>
    <row r="8915" spans="1:14" hidden="1">
      <c r="A8915" s="23">
        <v>50</v>
      </c>
      <c r="B8915" s="292"/>
      <c r="C8915" s="293">
        <v>1015</v>
      </c>
      <c r="D8915" s="294" t="s">
        <v>199</v>
      </c>
      <c r="E8915" s="295">
        <f t="shared" si="2090"/>
        <v>0</v>
      </c>
      <c r="F8915" s="158">
        <v>0</v>
      </c>
      <c r="G8915" s="159">
        <v>0</v>
      </c>
      <c r="H8915" s="1408">
        <v>0</v>
      </c>
      <c r="I8915" s="158">
        <v>0</v>
      </c>
      <c r="J8915" s="159">
        <v>0</v>
      </c>
      <c r="K8915" s="1408">
        <v>0</v>
      </c>
      <c r="L8915" s="295">
        <f t="shared" si="2091"/>
        <v>0</v>
      </c>
      <c r="M8915" s="12" t="str">
        <f t="shared" si="2084"/>
        <v/>
      </c>
      <c r="N8915" s="13"/>
    </row>
    <row r="8916" spans="1:14" hidden="1">
      <c r="A8916" s="23">
        <v>55</v>
      </c>
      <c r="B8916" s="292"/>
      <c r="C8916" s="312">
        <v>1016</v>
      </c>
      <c r="D8916" s="313" t="s">
        <v>200</v>
      </c>
      <c r="E8916" s="314">
        <f t="shared" si="2090"/>
        <v>0</v>
      </c>
      <c r="F8916" s="164">
        <v>0</v>
      </c>
      <c r="G8916" s="165">
        <v>0</v>
      </c>
      <c r="H8916" s="1407">
        <v>0</v>
      </c>
      <c r="I8916" s="164">
        <v>0</v>
      </c>
      <c r="J8916" s="165">
        <v>0</v>
      </c>
      <c r="K8916" s="1407">
        <v>0</v>
      </c>
      <c r="L8916" s="314">
        <f t="shared" si="2091"/>
        <v>0</v>
      </c>
      <c r="M8916" s="12" t="str">
        <f t="shared" si="2084"/>
        <v/>
      </c>
      <c r="N8916" s="13"/>
    </row>
    <row r="8917" spans="1:14" hidden="1">
      <c r="A8917" s="23">
        <v>60</v>
      </c>
      <c r="B8917" s="278"/>
      <c r="C8917" s="318">
        <v>1020</v>
      </c>
      <c r="D8917" s="319" t="s">
        <v>201</v>
      </c>
      <c r="E8917" s="320">
        <f t="shared" si="2090"/>
        <v>0</v>
      </c>
      <c r="F8917" s="450">
        <v>0</v>
      </c>
      <c r="G8917" s="451">
        <v>0</v>
      </c>
      <c r="H8917" s="1416">
        <v>0</v>
      </c>
      <c r="I8917" s="450">
        <v>0</v>
      </c>
      <c r="J8917" s="451">
        <v>0</v>
      </c>
      <c r="K8917" s="1416">
        <v>0</v>
      </c>
      <c r="L8917" s="320">
        <f t="shared" si="2091"/>
        <v>0</v>
      </c>
      <c r="M8917" s="12" t="str">
        <f t="shared" si="2084"/>
        <v/>
      </c>
      <c r="N8917" s="13"/>
    </row>
    <row r="8918" spans="1:14" hidden="1">
      <c r="A8918" s="22">
        <v>65</v>
      </c>
      <c r="B8918" s="292"/>
      <c r="C8918" s="324">
        <v>1030</v>
      </c>
      <c r="D8918" s="325" t="s">
        <v>202</v>
      </c>
      <c r="E8918" s="326">
        <f t="shared" si="2090"/>
        <v>0</v>
      </c>
      <c r="F8918" s="445">
        <v>0</v>
      </c>
      <c r="G8918" s="446">
        <v>0</v>
      </c>
      <c r="H8918" s="1413">
        <v>0</v>
      </c>
      <c r="I8918" s="445">
        <v>0</v>
      </c>
      <c r="J8918" s="446">
        <v>0</v>
      </c>
      <c r="K8918" s="1413">
        <v>0</v>
      </c>
      <c r="L8918" s="326">
        <f t="shared" si="2091"/>
        <v>0</v>
      </c>
      <c r="M8918" s="12" t="str">
        <f t="shared" si="2084"/>
        <v/>
      </c>
      <c r="N8918" s="13"/>
    </row>
    <row r="8919" spans="1:14" hidden="1">
      <c r="A8919" s="23">
        <v>70</v>
      </c>
      <c r="B8919" s="292"/>
      <c r="C8919" s="318">
        <v>1051</v>
      </c>
      <c r="D8919" s="331" t="s">
        <v>203</v>
      </c>
      <c r="E8919" s="320">
        <f t="shared" si="2090"/>
        <v>0</v>
      </c>
      <c r="F8919" s="450">
        <v>0</v>
      </c>
      <c r="G8919" s="451">
        <v>0</v>
      </c>
      <c r="H8919" s="1416">
        <v>0</v>
      </c>
      <c r="I8919" s="450">
        <v>0</v>
      </c>
      <c r="J8919" s="451">
        <v>0</v>
      </c>
      <c r="K8919" s="1416">
        <v>0</v>
      </c>
      <c r="L8919" s="320">
        <f t="shared" si="2091"/>
        <v>0</v>
      </c>
      <c r="M8919" s="12" t="str">
        <f t="shared" si="2084"/>
        <v/>
      </c>
      <c r="N8919" s="13"/>
    </row>
    <row r="8920" spans="1:14" hidden="1">
      <c r="A8920" s="23">
        <v>75</v>
      </c>
      <c r="B8920" s="292"/>
      <c r="C8920" s="293">
        <v>1052</v>
      </c>
      <c r="D8920" s="294" t="s">
        <v>204</v>
      </c>
      <c r="E8920" s="295">
        <f t="shared" si="2090"/>
        <v>0</v>
      </c>
      <c r="F8920" s="158">
        <v>0</v>
      </c>
      <c r="G8920" s="159"/>
      <c r="H8920" s="1408"/>
      <c r="I8920" s="158">
        <v>0</v>
      </c>
      <c r="J8920" s="159"/>
      <c r="K8920" s="1408"/>
      <c r="L8920" s="295">
        <f t="shared" si="2091"/>
        <v>0</v>
      </c>
      <c r="M8920" s="12" t="str">
        <f t="shared" si="2084"/>
        <v/>
      </c>
      <c r="N8920" s="13"/>
    </row>
    <row r="8921" spans="1:14" hidden="1">
      <c r="A8921" s="23">
        <v>80</v>
      </c>
      <c r="B8921" s="292"/>
      <c r="C8921" s="324">
        <v>1053</v>
      </c>
      <c r="D8921" s="325" t="s">
        <v>858</v>
      </c>
      <c r="E8921" s="326">
        <f t="shared" si="2090"/>
        <v>0</v>
      </c>
      <c r="F8921" s="445"/>
      <c r="G8921" s="446"/>
      <c r="H8921" s="1413"/>
      <c r="I8921" s="445"/>
      <c r="J8921" s="446"/>
      <c r="K8921" s="1413"/>
      <c r="L8921" s="326">
        <f t="shared" si="2091"/>
        <v>0</v>
      </c>
      <c r="M8921" s="12" t="str">
        <f t="shared" si="2084"/>
        <v/>
      </c>
      <c r="N8921" s="13"/>
    </row>
    <row r="8922" spans="1:14" hidden="1">
      <c r="A8922" s="23">
        <v>80</v>
      </c>
      <c r="B8922" s="292"/>
      <c r="C8922" s="318">
        <v>1062</v>
      </c>
      <c r="D8922" s="319" t="s">
        <v>205</v>
      </c>
      <c r="E8922" s="320">
        <f t="shared" si="2090"/>
        <v>0</v>
      </c>
      <c r="F8922" s="450">
        <v>0</v>
      </c>
      <c r="G8922" s="451">
        <v>0</v>
      </c>
      <c r="H8922" s="1416">
        <v>0</v>
      </c>
      <c r="I8922" s="450">
        <v>0</v>
      </c>
      <c r="J8922" s="451">
        <v>0</v>
      </c>
      <c r="K8922" s="1416">
        <v>0</v>
      </c>
      <c r="L8922" s="320">
        <f t="shared" si="2091"/>
        <v>0</v>
      </c>
      <c r="M8922" s="12" t="str">
        <f t="shared" si="2084"/>
        <v/>
      </c>
      <c r="N8922" s="13"/>
    </row>
    <row r="8923" spans="1:14" hidden="1">
      <c r="A8923" s="23">
        <v>85</v>
      </c>
      <c r="B8923" s="292"/>
      <c r="C8923" s="324">
        <v>1063</v>
      </c>
      <c r="D8923" s="332" t="s">
        <v>786</v>
      </c>
      <c r="E8923" s="326">
        <f t="shared" si="2090"/>
        <v>0</v>
      </c>
      <c r="F8923" s="445">
        <v>0</v>
      </c>
      <c r="G8923" s="446">
        <v>0</v>
      </c>
      <c r="H8923" s="1413">
        <v>0</v>
      </c>
      <c r="I8923" s="445">
        <v>0</v>
      </c>
      <c r="J8923" s="446">
        <v>0</v>
      </c>
      <c r="K8923" s="1413">
        <v>0</v>
      </c>
      <c r="L8923" s="326">
        <f t="shared" si="2091"/>
        <v>0</v>
      </c>
      <c r="M8923" s="12" t="str">
        <f t="shared" si="2084"/>
        <v/>
      </c>
      <c r="N8923" s="13"/>
    </row>
    <row r="8924" spans="1:14" hidden="1">
      <c r="A8924" s="23">
        <v>90</v>
      </c>
      <c r="B8924" s="292"/>
      <c r="C8924" s="333">
        <v>1069</v>
      </c>
      <c r="D8924" s="334" t="s">
        <v>206</v>
      </c>
      <c r="E8924" s="335">
        <f t="shared" si="2090"/>
        <v>0</v>
      </c>
      <c r="F8924" s="589">
        <v>0</v>
      </c>
      <c r="G8924" s="590">
        <v>0</v>
      </c>
      <c r="H8924" s="1415">
        <v>0</v>
      </c>
      <c r="I8924" s="589">
        <v>0</v>
      </c>
      <c r="J8924" s="590">
        <v>0</v>
      </c>
      <c r="K8924" s="1415">
        <v>0</v>
      </c>
      <c r="L8924" s="335">
        <f t="shared" si="2091"/>
        <v>0</v>
      </c>
      <c r="M8924" s="12" t="str">
        <f t="shared" si="2084"/>
        <v/>
      </c>
      <c r="N8924" s="13"/>
    </row>
    <row r="8925" spans="1:14" hidden="1">
      <c r="A8925" s="23">
        <v>90</v>
      </c>
      <c r="B8925" s="278"/>
      <c r="C8925" s="318">
        <v>1091</v>
      </c>
      <c r="D8925" s="331" t="s">
        <v>894</v>
      </c>
      <c r="E8925" s="320">
        <f t="shared" si="2090"/>
        <v>0</v>
      </c>
      <c r="F8925" s="450">
        <v>0</v>
      </c>
      <c r="G8925" s="451">
        <v>0</v>
      </c>
      <c r="H8925" s="1416">
        <v>0</v>
      </c>
      <c r="I8925" s="450">
        <v>0</v>
      </c>
      <c r="J8925" s="451">
        <v>0</v>
      </c>
      <c r="K8925" s="1416">
        <v>0</v>
      </c>
      <c r="L8925" s="320">
        <f t="shared" si="2091"/>
        <v>0</v>
      </c>
      <c r="M8925" s="12" t="str">
        <f t="shared" si="2084"/>
        <v/>
      </c>
      <c r="N8925" s="13"/>
    </row>
    <row r="8926" spans="1:14" hidden="1">
      <c r="A8926" s="22">
        <v>115</v>
      </c>
      <c r="B8926" s="292"/>
      <c r="C8926" s="293">
        <v>1092</v>
      </c>
      <c r="D8926" s="294" t="s">
        <v>298</v>
      </c>
      <c r="E8926" s="295">
        <f t="shared" si="2090"/>
        <v>0</v>
      </c>
      <c r="F8926" s="158">
        <v>0</v>
      </c>
      <c r="G8926" s="159">
        <v>0</v>
      </c>
      <c r="H8926" s="1408">
        <v>0</v>
      </c>
      <c r="I8926" s="158">
        <v>0</v>
      </c>
      <c r="J8926" s="159">
        <v>0</v>
      </c>
      <c r="K8926" s="1408">
        <v>0</v>
      </c>
      <c r="L8926" s="295">
        <f t="shared" si="2091"/>
        <v>0</v>
      </c>
      <c r="M8926" s="12" t="str">
        <f t="shared" si="2084"/>
        <v/>
      </c>
      <c r="N8926" s="13"/>
    </row>
    <row r="8927" spans="1:14" hidden="1">
      <c r="A8927" s="22">
        <v>125</v>
      </c>
      <c r="B8927" s="292"/>
      <c r="C8927" s="285">
        <v>1098</v>
      </c>
      <c r="D8927" s="339" t="s">
        <v>207</v>
      </c>
      <c r="E8927" s="287">
        <f t="shared" si="2090"/>
        <v>0</v>
      </c>
      <c r="F8927" s="173">
        <v>0</v>
      </c>
      <c r="G8927" s="174">
        <v>0</v>
      </c>
      <c r="H8927" s="1409">
        <v>0</v>
      </c>
      <c r="I8927" s="173">
        <v>0</v>
      </c>
      <c r="J8927" s="174">
        <v>0</v>
      </c>
      <c r="K8927" s="1409">
        <v>0</v>
      </c>
      <c r="L8927" s="287">
        <f t="shared" si="2091"/>
        <v>0</v>
      </c>
      <c r="M8927" s="12" t="str">
        <f t="shared" si="2084"/>
        <v/>
      </c>
      <c r="N8927" s="13"/>
    </row>
    <row r="8928" spans="1:14" hidden="1">
      <c r="A8928" s="23">
        <v>130</v>
      </c>
      <c r="B8928" s="272">
        <v>1900</v>
      </c>
      <c r="C8928" s="1845" t="s">
        <v>265</v>
      </c>
      <c r="D8928" s="1846"/>
      <c r="E8928" s="310">
        <f t="shared" ref="E8928:L8928" si="2092">SUM(E8929:E8931)</f>
        <v>0</v>
      </c>
      <c r="F8928" s="274">
        <f t="shared" si="2092"/>
        <v>0</v>
      </c>
      <c r="G8928" s="275">
        <f t="shared" si="2092"/>
        <v>0</v>
      </c>
      <c r="H8928" s="276">
        <f>SUM(H8929:H8931)</f>
        <v>0</v>
      </c>
      <c r="I8928" s="274">
        <f t="shared" si="2092"/>
        <v>0</v>
      </c>
      <c r="J8928" s="275">
        <f t="shared" si="2092"/>
        <v>0</v>
      </c>
      <c r="K8928" s="276">
        <f t="shared" si="2092"/>
        <v>0</v>
      </c>
      <c r="L8928" s="310">
        <f t="shared" si="2092"/>
        <v>0</v>
      </c>
      <c r="M8928" s="12" t="str">
        <f t="shared" si="2084"/>
        <v/>
      </c>
      <c r="N8928" s="13"/>
    </row>
    <row r="8929" spans="1:14" hidden="1">
      <c r="A8929" s="23">
        <v>135</v>
      </c>
      <c r="B8929" s="292"/>
      <c r="C8929" s="279">
        <v>1901</v>
      </c>
      <c r="D8929" s="340" t="s">
        <v>895</v>
      </c>
      <c r="E8929" s="281">
        <f>F8929+G8929+H8929</f>
        <v>0</v>
      </c>
      <c r="F8929" s="152">
        <v>0</v>
      </c>
      <c r="G8929" s="153">
        <v>0</v>
      </c>
      <c r="H8929" s="1406">
        <v>0</v>
      </c>
      <c r="I8929" s="152">
        <v>0</v>
      </c>
      <c r="J8929" s="153">
        <v>0</v>
      </c>
      <c r="K8929" s="1406">
        <v>0</v>
      </c>
      <c r="L8929" s="281">
        <f>I8929+J8929+K8929</f>
        <v>0</v>
      </c>
      <c r="M8929" s="12" t="str">
        <f t="shared" si="2084"/>
        <v/>
      </c>
      <c r="N8929" s="13"/>
    </row>
    <row r="8930" spans="1:14" hidden="1">
      <c r="A8930" s="23">
        <v>140</v>
      </c>
      <c r="B8930" s="341"/>
      <c r="C8930" s="293">
        <v>1981</v>
      </c>
      <c r="D8930" s="342" t="s">
        <v>896</v>
      </c>
      <c r="E8930" s="295">
        <f>F8930+G8930+H8930</f>
        <v>0</v>
      </c>
      <c r="F8930" s="158">
        <v>0</v>
      </c>
      <c r="G8930" s="159">
        <v>0</v>
      </c>
      <c r="H8930" s="1408">
        <v>0</v>
      </c>
      <c r="I8930" s="158">
        <v>0</v>
      </c>
      <c r="J8930" s="159">
        <v>0</v>
      </c>
      <c r="K8930" s="1408">
        <v>0</v>
      </c>
      <c r="L8930" s="295">
        <f>I8930+J8930+K8930</f>
        <v>0</v>
      </c>
      <c r="M8930" s="12" t="str">
        <f t="shared" si="2084"/>
        <v/>
      </c>
      <c r="N8930" s="13"/>
    </row>
    <row r="8931" spans="1:14" hidden="1">
      <c r="A8931" s="23">
        <v>145</v>
      </c>
      <c r="B8931" s="292"/>
      <c r="C8931" s="285">
        <v>1991</v>
      </c>
      <c r="D8931" s="343" t="s">
        <v>897</v>
      </c>
      <c r="E8931" s="287">
        <f>F8931+G8931+H8931</f>
        <v>0</v>
      </c>
      <c r="F8931" s="173"/>
      <c r="G8931" s="174">
        <v>0</v>
      </c>
      <c r="H8931" s="1409">
        <v>0</v>
      </c>
      <c r="I8931" s="173"/>
      <c r="J8931" s="174">
        <v>0</v>
      </c>
      <c r="K8931" s="1409">
        <v>0</v>
      </c>
      <c r="L8931" s="287">
        <f>I8931+J8931+K8931</f>
        <v>0</v>
      </c>
      <c r="M8931" s="12" t="str">
        <f t="shared" si="2084"/>
        <v/>
      </c>
      <c r="N8931" s="13"/>
    </row>
    <row r="8932" spans="1:14" hidden="1">
      <c r="A8932" s="23">
        <v>150</v>
      </c>
      <c r="B8932" s="272">
        <v>2100</v>
      </c>
      <c r="C8932" s="1845" t="s">
        <v>707</v>
      </c>
      <c r="D8932" s="1846"/>
      <c r="E8932" s="310">
        <f t="shared" ref="E8932:L8932" si="2093">SUM(E8933:E8937)</f>
        <v>0</v>
      </c>
      <c r="F8932" s="274">
        <f t="shared" si="2093"/>
        <v>0</v>
      </c>
      <c r="G8932" s="275">
        <f t="shared" si="2093"/>
        <v>0</v>
      </c>
      <c r="H8932" s="276">
        <f>SUM(H8933:H8937)</f>
        <v>0</v>
      </c>
      <c r="I8932" s="274">
        <f t="shared" si="2093"/>
        <v>0</v>
      </c>
      <c r="J8932" s="275">
        <f t="shared" si="2093"/>
        <v>0</v>
      </c>
      <c r="K8932" s="276">
        <f t="shared" si="2093"/>
        <v>0</v>
      </c>
      <c r="L8932" s="310">
        <f t="shared" si="2093"/>
        <v>0</v>
      </c>
      <c r="M8932" s="12" t="str">
        <f t="shared" si="2084"/>
        <v/>
      </c>
      <c r="N8932" s="13"/>
    </row>
    <row r="8933" spans="1:14" hidden="1">
      <c r="A8933" s="23">
        <v>155</v>
      </c>
      <c r="B8933" s="292"/>
      <c r="C8933" s="279">
        <v>2110</v>
      </c>
      <c r="D8933" s="344" t="s">
        <v>208</v>
      </c>
      <c r="E8933" s="281">
        <f>F8933+G8933+H8933</f>
        <v>0</v>
      </c>
      <c r="F8933" s="152">
        <v>0</v>
      </c>
      <c r="G8933" s="153">
        <v>0</v>
      </c>
      <c r="H8933" s="1406">
        <v>0</v>
      </c>
      <c r="I8933" s="152">
        <v>0</v>
      </c>
      <c r="J8933" s="153">
        <v>0</v>
      </c>
      <c r="K8933" s="1406">
        <v>0</v>
      </c>
      <c r="L8933" s="281">
        <f>I8933+J8933+K8933</f>
        <v>0</v>
      </c>
      <c r="M8933" s="12" t="str">
        <f t="shared" si="2084"/>
        <v/>
      </c>
      <c r="N8933" s="13"/>
    </row>
    <row r="8934" spans="1:14" hidden="1">
      <c r="A8934" s="23">
        <v>160</v>
      </c>
      <c r="B8934" s="341"/>
      <c r="C8934" s="293">
        <v>2120</v>
      </c>
      <c r="D8934" s="300" t="s">
        <v>209</v>
      </c>
      <c r="E8934" s="295">
        <f>F8934+G8934+H8934</f>
        <v>0</v>
      </c>
      <c r="F8934" s="158">
        <v>0</v>
      </c>
      <c r="G8934" s="159">
        <v>0</v>
      </c>
      <c r="H8934" s="1408">
        <v>0</v>
      </c>
      <c r="I8934" s="158">
        <v>0</v>
      </c>
      <c r="J8934" s="159">
        <v>0</v>
      </c>
      <c r="K8934" s="1408">
        <v>0</v>
      </c>
      <c r="L8934" s="295">
        <f>I8934+J8934+K8934</f>
        <v>0</v>
      </c>
      <c r="M8934" s="12" t="str">
        <f t="shared" si="2084"/>
        <v/>
      </c>
      <c r="N8934" s="13"/>
    </row>
    <row r="8935" spans="1:14" hidden="1">
      <c r="A8935" s="23">
        <v>165</v>
      </c>
      <c r="B8935" s="341"/>
      <c r="C8935" s="293">
        <v>2125</v>
      </c>
      <c r="D8935" s="300" t="s">
        <v>210</v>
      </c>
      <c r="E8935" s="295">
        <f>F8935+G8935+H8935</f>
        <v>0</v>
      </c>
      <c r="F8935" s="484">
        <v>0</v>
      </c>
      <c r="G8935" s="485">
        <v>0</v>
      </c>
      <c r="H8935" s="160">
        <v>0</v>
      </c>
      <c r="I8935" s="484">
        <v>0</v>
      </c>
      <c r="J8935" s="485">
        <v>0</v>
      </c>
      <c r="K8935" s="160">
        <v>0</v>
      </c>
      <c r="L8935" s="295">
        <f>I8935+J8935+K8935</f>
        <v>0</v>
      </c>
      <c r="M8935" s="12" t="str">
        <f t="shared" si="2084"/>
        <v/>
      </c>
      <c r="N8935" s="13"/>
    </row>
    <row r="8936" spans="1:14" hidden="1">
      <c r="A8936" s="23">
        <v>175</v>
      </c>
      <c r="B8936" s="291"/>
      <c r="C8936" s="293">
        <v>2140</v>
      </c>
      <c r="D8936" s="300" t="s">
        <v>211</v>
      </c>
      <c r="E8936" s="295">
        <f>F8936+G8936+H8936</f>
        <v>0</v>
      </c>
      <c r="F8936" s="484">
        <v>0</v>
      </c>
      <c r="G8936" s="485">
        <v>0</v>
      </c>
      <c r="H8936" s="160">
        <v>0</v>
      </c>
      <c r="I8936" s="484">
        <v>0</v>
      </c>
      <c r="J8936" s="485">
        <v>0</v>
      </c>
      <c r="K8936" s="160">
        <v>0</v>
      </c>
      <c r="L8936" s="295">
        <f>I8936+J8936+K8936</f>
        <v>0</v>
      </c>
      <c r="M8936" s="12" t="str">
        <f t="shared" si="2084"/>
        <v/>
      </c>
      <c r="N8936" s="13"/>
    </row>
    <row r="8937" spans="1:14" hidden="1">
      <c r="A8937" s="23">
        <v>180</v>
      </c>
      <c r="B8937" s="292"/>
      <c r="C8937" s="285">
        <v>2190</v>
      </c>
      <c r="D8937" s="345" t="s">
        <v>212</v>
      </c>
      <c r="E8937" s="287">
        <f>F8937+G8937+H8937</f>
        <v>0</v>
      </c>
      <c r="F8937" s="173">
        <v>0</v>
      </c>
      <c r="G8937" s="174">
        <v>0</v>
      </c>
      <c r="H8937" s="1409">
        <v>0</v>
      </c>
      <c r="I8937" s="173">
        <v>0</v>
      </c>
      <c r="J8937" s="174">
        <v>0</v>
      </c>
      <c r="K8937" s="1409">
        <v>0</v>
      </c>
      <c r="L8937" s="287">
        <f>I8937+J8937+K8937</f>
        <v>0</v>
      </c>
      <c r="M8937" s="12" t="str">
        <f t="shared" si="2084"/>
        <v/>
      </c>
      <c r="N8937" s="13"/>
    </row>
    <row r="8938" spans="1:14" hidden="1">
      <c r="A8938" s="23">
        <v>185</v>
      </c>
      <c r="B8938" s="272">
        <v>2200</v>
      </c>
      <c r="C8938" s="1845" t="s">
        <v>213</v>
      </c>
      <c r="D8938" s="1846"/>
      <c r="E8938" s="310">
        <f t="shared" ref="E8938:L8938" si="2094">SUM(E8939:E8940)</f>
        <v>0</v>
      </c>
      <c r="F8938" s="274">
        <f t="shared" si="2094"/>
        <v>0</v>
      </c>
      <c r="G8938" s="275">
        <f t="shared" si="2094"/>
        <v>0</v>
      </c>
      <c r="H8938" s="276">
        <f>SUM(H8939:H8940)</f>
        <v>0</v>
      </c>
      <c r="I8938" s="274">
        <f t="shared" si="2094"/>
        <v>0</v>
      </c>
      <c r="J8938" s="275">
        <f t="shared" si="2094"/>
        <v>0</v>
      </c>
      <c r="K8938" s="276">
        <f t="shared" si="2094"/>
        <v>0</v>
      </c>
      <c r="L8938" s="310">
        <f t="shared" si="2094"/>
        <v>0</v>
      </c>
      <c r="M8938" s="12" t="str">
        <f t="shared" si="2084"/>
        <v/>
      </c>
      <c r="N8938" s="13"/>
    </row>
    <row r="8939" spans="1:14" hidden="1">
      <c r="A8939" s="23">
        <v>190</v>
      </c>
      <c r="B8939" s="292"/>
      <c r="C8939" s="279">
        <v>2221</v>
      </c>
      <c r="D8939" s="280" t="s">
        <v>299</v>
      </c>
      <c r="E8939" s="281">
        <f>F8939+G8939+H8939</f>
        <v>0</v>
      </c>
      <c r="F8939" s="152">
        <v>0</v>
      </c>
      <c r="G8939" s="153">
        <v>0</v>
      </c>
      <c r="H8939" s="1406">
        <v>0</v>
      </c>
      <c r="I8939" s="152">
        <v>0</v>
      </c>
      <c r="J8939" s="153">
        <v>0</v>
      </c>
      <c r="K8939" s="1406">
        <v>0</v>
      </c>
      <c r="L8939" s="281">
        <f>I8939+J8939+K8939</f>
        <v>0</v>
      </c>
      <c r="M8939" s="12" t="str">
        <f t="shared" si="2084"/>
        <v/>
      </c>
      <c r="N8939" s="13"/>
    </row>
    <row r="8940" spans="1:14" hidden="1">
      <c r="A8940" s="23">
        <v>200</v>
      </c>
      <c r="B8940" s="292"/>
      <c r="C8940" s="285">
        <v>2224</v>
      </c>
      <c r="D8940" s="286" t="s">
        <v>214</v>
      </c>
      <c r="E8940" s="287">
        <f>F8940+G8940+H8940</f>
        <v>0</v>
      </c>
      <c r="F8940" s="173">
        <v>0</v>
      </c>
      <c r="G8940" s="174">
        <v>0</v>
      </c>
      <c r="H8940" s="1409">
        <v>0</v>
      </c>
      <c r="I8940" s="173">
        <v>0</v>
      </c>
      <c r="J8940" s="174">
        <v>0</v>
      </c>
      <c r="K8940" s="1409">
        <v>0</v>
      </c>
      <c r="L8940" s="287">
        <f>I8940+J8940+K8940</f>
        <v>0</v>
      </c>
      <c r="M8940" s="12" t="str">
        <f t="shared" si="2084"/>
        <v/>
      </c>
      <c r="N8940" s="13"/>
    </row>
    <row r="8941" spans="1:14" hidden="1">
      <c r="A8941" s="23">
        <v>200</v>
      </c>
      <c r="B8941" s="272">
        <v>2500</v>
      </c>
      <c r="C8941" s="1845" t="s">
        <v>215</v>
      </c>
      <c r="D8941" s="1846"/>
      <c r="E8941" s="310">
        <f>F8941+G8941+H8941</f>
        <v>0</v>
      </c>
      <c r="F8941" s="1410"/>
      <c r="G8941" s="1411"/>
      <c r="H8941" s="1412"/>
      <c r="I8941" s="1410"/>
      <c r="J8941" s="1411"/>
      <c r="K8941" s="1412"/>
      <c r="L8941" s="310">
        <f>I8941+J8941+K8941</f>
        <v>0</v>
      </c>
      <c r="M8941" s="12" t="str">
        <f t="shared" si="2084"/>
        <v/>
      </c>
      <c r="N8941" s="13"/>
    </row>
    <row r="8942" spans="1:14" hidden="1">
      <c r="A8942" s="23">
        <v>205</v>
      </c>
      <c r="B8942" s="272">
        <v>2600</v>
      </c>
      <c r="C8942" s="1849" t="s">
        <v>216</v>
      </c>
      <c r="D8942" s="1850"/>
      <c r="E8942" s="310">
        <f>F8942+G8942+H8942</f>
        <v>0</v>
      </c>
      <c r="F8942" s="1410"/>
      <c r="G8942" s="1411"/>
      <c r="H8942" s="1412"/>
      <c r="I8942" s="1410"/>
      <c r="J8942" s="1411"/>
      <c r="K8942" s="1412"/>
      <c r="L8942" s="310">
        <f>I8942+J8942+K8942</f>
        <v>0</v>
      </c>
      <c r="M8942" s="12" t="str">
        <f t="shared" si="2084"/>
        <v/>
      </c>
      <c r="N8942" s="13"/>
    </row>
    <row r="8943" spans="1:14" hidden="1">
      <c r="A8943" s="23">
        <v>210</v>
      </c>
      <c r="B8943" s="272">
        <v>2700</v>
      </c>
      <c r="C8943" s="1849" t="s">
        <v>217</v>
      </c>
      <c r="D8943" s="1850"/>
      <c r="E8943" s="310">
        <f>F8943+G8943+H8943</f>
        <v>0</v>
      </c>
      <c r="F8943" s="1410"/>
      <c r="G8943" s="1411"/>
      <c r="H8943" s="1412"/>
      <c r="I8943" s="1410"/>
      <c r="J8943" s="1411"/>
      <c r="K8943" s="1412"/>
      <c r="L8943" s="310">
        <f>I8943+J8943+K8943</f>
        <v>0</v>
      </c>
      <c r="M8943" s="12" t="str">
        <f t="shared" si="2084"/>
        <v/>
      </c>
      <c r="N8943" s="13"/>
    </row>
    <row r="8944" spans="1:14" ht="36" hidden="1" customHeight="1">
      <c r="A8944" s="23">
        <v>215</v>
      </c>
      <c r="B8944" s="272">
        <v>2800</v>
      </c>
      <c r="C8944" s="1849" t="s">
        <v>1643</v>
      </c>
      <c r="D8944" s="1850"/>
      <c r="E8944" s="310">
        <f t="shared" ref="E8944:L8944" si="2095">SUM(E8945:E8947)</f>
        <v>0</v>
      </c>
      <c r="F8944" s="274">
        <f t="shared" si="2095"/>
        <v>0</v>
      </c>
      <c r="G8944" s="275">
        <f t="shared" si="2095"/>
        <v>0</v>
      </c>
      <c r="H8944" s="276">
        <f>SUM(H8945:H8947)</f>
        <v>0</v>
      </c>
      <c r="I8944" s="274">
        <f t="shared" si="2095"/>
        <v>0</v>
      </c>
      <c r="J8944" s="275">
        <f t="shared" si="2095"/>
        <v>0</v>
      </c>
      <c r="K8944" s="276">
        <f t="shared" si="2095"/>
        <v>0</v>
      </c>
      <c r="L8944" s="310">
        <f t="shared" si="2095"/>
        <v>0</v>
      </c>
      <c r="M8944" s="12" t="str">
        <f t="shared" si="2084"/>
        <v/>
      </c>
      <c r="N8944" s="13"/>
    </row>
    <row r="8945" spans="1:14" hidden="1">
      <c r="A8945" s="22">
        <v>220</v>
      </c>
      <c r="B8945" s="292"/>
      <c r="C8945" s="279">
        <v>2810</v>
      </c>
      <c r="D8945" s="340" t="s">
        <v>2078</v>
      </c>
      <c r="E8945" s="281">
        <f>F8945+G8945+H8945</f>
        <v>0</v>
      </c>
      <c r="F8945" s="152"/>
      <c r="G8945" s="153"/>
      <c r="H8945" s="1406"/>
      <c r="I8945" s="152"/>
      <c r="J8945" s="153"/>
      <c r="K8945" s="1406"/>
      <c r="L8945" s="281">
        <f>I8945+J8945+K8945</f>
        <v>0</v>
      </c>
      <c r="M8945" s="12" t="str">
        <f t="shared" si="2084"/>
        <v/>
      </c>
      <c r="N8945" s="13"/>
    </row>
    <row r="8946" spans="1:14" hidden="1">
      <c r="A8946" s="23">
        <v>225</v>
      </c>
      <c r="B8946" s="341"/>
      <c r="C8946" s="293">
        <v>2820</v>
      </c>
      <c r="D8946" s="342" t="s">
        <v>2079</v>
      </c>
      <c r="E8946" s="295">
        <f>F8946+G8946+H8946</f>
        <v>0</v>
      </c>
      <c r="F8946" s="158"/>
      <c r="G8946" s="159"/>
      <c r="H8946" s="1408"/>
      <c r="I8946" s="158"/>
      <c r="J8946" s="159"/>
      <c r="K8946" s="1408"/>
      <c r="L8946" s="295">
        <f>I8946+J8946+K8946</f>
        <v>0</v>
      </c>
      <c r="M8946" s="12" t="str">
        <f t="shared" si="2084"/>
        <v/>
      </c>
      <c r="N8946" s="13"/>
    </row>
    <row r="8947" spans="1:14" ht="31.5" hidden="1">
      <c r="A8947" s="23">
        <v>230</v>
      </c>
      <c r="B8947" s="292"/>
      <c r="C8947" s="285">
        <v>2890</v>
      </c>
      <c r="D8947" s="343" t="s">
        <v>2080</v>
      </c>
      <c r="E8947" s="287">
        <f>F8947+G8947+H8947</f>
        <v>0</v>
      </c>
      <c r="F8947" s="173"/>
      <c r="G8947" s="174"/>
      <c r="H8947" s="1409"/>
      <c r="I8947" s="173"/>
      <c r="J8947" s="174"/>
      <c r="K8947" s="1409"/>
      <c r="L8947" s="287">
        <f>I8947+J8947+K8947</f>
        <v>0</v>
      </c>
      <c r="M8947" s="12" t="str">
        <f t="shared" si="2084"/>
        <v/>
      </c>
      <c r="N8947" s="13"/>
    </row>
    <row r="8948" spans="1:14" hidden="1">
      <c r="A8948" s="23">
        <v>245</v>
      </c>
      <c r="B8948" s="272">
        <v>2900</v>
      </c>
      <c r="C8948" s="1845" t="s">
        <v>218</v>
      </c>
      <c r="D8948" s="1846"/>
      <c r="E8948" s="310">
        <f>SUM(E8949:E8956)</f>
        <v>0</v>
      </c>
      <c r="F8948" s="274">
        <f>SUM(F8949:F8956)</f>
        <v>0</v>
      </c>
      <c r="G8948" s="274">
        <f t="shared" ref="G8948:L8948" si="2096">SUM(G8949:G8956)</f>
        <v>0</v>
      </c>
      <c r="H8948" s="274">
        <f t="shared" si="2096"/>
        <v>0</v>
      </c>
      <c r="I8948" s="274">
        <f t="shared" si="2096"/>
        <v>0</v>
      </c>
      <c r="J8948" s="274">
        <f t="shared" si="2096"/>
        <v>0</v>
      </c>
      <c r="K8948" s="274">
        <f t="shared" si="2096"/>
        <v>0</v>
      </c>
      <c r="L8948" s="274">
        <f t="shared" si="2096"/>
        <v>0</v>
      </c>
      <c r="M8948" s="12" t="str">
        <f t="shared" si="2084"/>
        <v/>
      </c>
      <c r="N8948" s="13"/>
    </row>
    <row r="8949" spans="1:14" hidden="1">
      <c r="A8949" s="22">
        <v>220</v>
      </c>
      <c r="B8949" s="346"/>
      <c r="C8949" s="279">
        <v>2910</v>
      </c>
      <c r="D8949" s="347" t="s">
        <v>1935</v>
      </c>
      <c r="E8949" s="281">
        <f>F8949+G8949+H8949</f>
        <v>0</v>
      </c>
      <c r="F8949" s="152">
        <v>0</v>
      </c>
      <c r="G8949" s="153"/>
      <c r="H8949" s="1406"/>
      <c r="I8949" s="152">
        <v>0</v>
      </c>
      <c r="J8949" s="153"/>
      <c r="K8949" s="1406"/>
      <c r="L8949" s="281">
        <f>I8949+J8949+K8949</f>
        <v>0</v>
      </c>
      <c r="M8949" s="12" t="str">
        <f t="shared" si="2084"/>
        <v/>
      </c>
      <c r="N8949" s="13"/>
    </row>
    <row r="8950" spans="1:14" hidden="1">
      <c r="A8950" s="23">
        <v>225</v>
      </c>
      <c r="B8950" s="346"/>
      <c r="C8950" s="279">
        <v>2920</v>
      </c>
      <c r="D8950" s="347" t="s">
        <v>219</v>
      </c>
      <c r="E8950" s="281">
        <f t="shared" ref="E8950:E8956" si="2097">F8950+G8950+H8950</f>
        <v>0</v>
      </c>
      <c r="F8950" s="152"/>
      <c r="G8950" s="153"/>
      <c r="H8950" s="1406"/>
      <c r="I8950" s="152"/>
      <c r="J8950" s="153"/>
      <c r="K8950" s="1406"/>
      <c r="L8950" s="281">
        <f t="shared" ref="L8950:L8956" si="2098">I8950+J8950+K8950</f>
        <v>0</v>
      </c>
      <c r="M8950" s="12" t="str">
        <f t="shared" si="2084"/>
        <v/>
      </c>
      <c r="N8950" s="13"/>
    </row>
    <row r="8951" spans="1:14" ht="31.5" hidden="1">
      <c r="A8951" s="23">
        <v>230</v>
      </c>
      <c r="B8951" s="346"/>
      <c r="C8951" s="324">
        <v>2969</v>
      </c>
      <c r="D8951" s="348" t="s">
        <v>220</v>
      </c>
      <c r="E8951" s="326">
        <f t="shared" si="2097"/>
        <v>0</v>
      </c>
      <c r="F8951" s="445"/>
      <c r="G8951" s="446"/>
      <c r="H8951" s="1413"/>
      <c r="I8951" s="445"/>
      <c r="J8951" s="446"/>
      <c r="K8951" s="1413"/>
      <c r="L8951" s="326">
        <f t="shared" si="2098"/>
        <v>0</v>
      </c>
      <c r="M8951" s="12" t="str">
        <f t="shared" si="2084"/>
        <v/>
      </c>
      <c r="N8951" s="13"/>
    </row>
    <row r="8952" spans="1:14" ht="31.5" hidden="1">
      <c r="A8952" s="23">
        <v>235</v>
      </c>
      <c r="B8952" s="346"/>
      <c r="C8952" s="349">
        <v>2970</v>
      </c>
      <c r="D8952" s="350" t="s">
        <v>221</v>
      </c>
      <c r="E8952" s="351">
        <f t="shared" si="2097"/>
        <v>0</v>
      </c>
      <c r="F8952" s="624"/>
      <c r="G8952" s="625"/>
      <c r="H8952" s="1414"/>
      <c r="I8952" s="624"/>
      <c r="J8952" s="625"/>
      <c r="K8952" s="1414"/>
      <c r="L8952" s="351">
        <f t="shared" si="2098"/>
        <v>0</v>
      </c>
      <c r="M8952" s="12" t="str">
        <f t="shared" si="2084"/>
        <v/>
      </c>
      <c r="N8952" s="13"/>
    </row>
    <row r="8953" spans="1:14" hidden="1">
      <c r="A8953" s="23">
        <v>240</v>
      </c>
      <c r="B8953" s="346"/>
      <c r="C8953" s="333">
        <v>2989</v>
      </c>
      <c r="D8953" s="355" t="s">
        <v>222</v>
      </c>
      <c r="E8953" s="335">
        <f t="shared" si="2097"/>
        <v>0</v>
      </c>
      <c r="F8953" s="589"/>
      <c r="G8953" s="590"/>
      <c r="H8953" s="1415"/>
      <c r="I8953" s="589"/>
      <c r="J8953" s="590"/>
      <c r="K8953" s="1415"/>
      <c r="L8953" s="335">
        <f t="shared" si="2098"/>
        <v>0</v>
      </c>
      <c r="M8953" s="12" t="str">
        <f t="shared" si="2084"/>
        <v/>
      </c>
      <c r="N8953" s="13"/>
    </row>
    <row r="8954" spans="1:14" hidden="1">
      <c r="A8954" s="23">
        <v>245</v>
      </c>
      <c r="B8954" s="292"/>
      <c r="C8954" s="318">
        <v>2990</v>
      </c>
      <c r="D8954" s="356" t="s">
        <v>1954</v>
      </c>
      <c r="E8954" s="320">
        <f>F8954+G8954+H8954</f>
        <v>0</v>
      </c>
      <c r="F8954" s="450"/>
      <c r="G8954" s="451"/>
      <c r="H8954" s="1416"/>
      <c r="I8954" s="450"/>
      <c r="J8954" s="451"/>
      <c r="K8954" s="1416"/>
      <c r="L8954" s="320">
        <f>I8954+J8954+K8954</f>
        <v>0</v>
      </c>
      <c r="M8954" s="12" t="str">
        <f t="shared" si="2084"/>
        <v/>
      </c>
      <c r="N8954" s="13"/>
    </row>
    <row r="8955" spans="1:14" hidden="1">
      <c r="A8955" s="22">
        <v>250</v>
      </c>
      <c r="B8955" s="292"/>
      <c r="C8955" s="318">
        <v>2991</v>
      </c>
      <c r="D8955" s="356" t="s">
        <v>223</v>
      </c>
      <c r="E8955" s="320">
        <f t="shared" si="2097"/>
        <v>0</v>
      </c>
      <c r="F8955" s="450"/>
      <c r="G8955" s="451"/>
      <c r="H8955" s="1416"/>
      <c r="I8955" s="450"/>
      <c r="J8955" s="451"/>
      <c r="K8955" s="1416"/>
      <c r="L8955" s="320">
        <f t="shared" si="2098"/>
        <v>0</v>
      </c>
      <c r="M8955" s="12" t="str">
        <f t="shared" si="2084"/>
        <v/>
      </c>
      <c r="N8955" s="13"/>
    </row>
    <row r="8956" spans="1:14" hidden="1">
      <c r="A8956" s="23">
        <v>255</v>
      </c>
      <c r="B8956" s="292"/>
      <c r="C8956" s="285">
        <v>2992</v>
      </c>
      <c r="D8956" s="357" t="s">
        <v>224</v>
      </c>
      <c r="E8956" s="287">
        <f t="shared" si="2097"/>
        <v>0</v>
      </c>
      <c r="F8956" s="173"/>
      <c r="G8956" s="174"/>
      <c r="H8956" s="1409"/>
      <c r="I8956" s="173"/>
      <c r="J8956" s="174"/>
      <c r="K8956" s="1409"/>
      <c r="L8956" s="287">
        <f t="shared" si="2098"/>
        <v>0</v>
      </c>
      <c r="M8956" s="12" t="str">
        <f t="shared" si="2084"/>
        <v/>
      </c>
      <c r="N8956" s="13"/>
    </row>
    <row r="8957" spans="1:14" hidden="1">
      <c r="A8957" s="23">
        <v>265</v>
      </c>
      <c r="B8957" s="272">
        <v>3300</v>
      </c>
      <c r="C8957" s="358" t="s">
        <v>1985</v>
      </c>
      <c r="D8957" s="1760"/>
      <c r="E8957" s="310">
        <f t="shared" ref="E8957:L8957" si="2099">SUM(E8958:E8962)</f>
        <v>0</v>
      </c>
      <c r="F8957" s="274">
        <f t="shared" si="2099"/>
        <v>0</v>
      </c>
      <c r="G8957" s="275">
        <f t="shared" si="2099"/>
        <v>0</v>
      </c>
      <c r="H8957" s="276">
        <f t="shared" si="2099"/>
        <v>0</v>
      </c>
      <c r="I8957" s="274">
        <f t="shared" si="2099"/>
        <v>0</v>
      </c>
      <c r="J8957" s="275">
        <f t="shared" si="2099"/>
        <v>0</v>
      </c>
      <c r="K8957" s="276">
        <f t="shared" si="2099"/>
        <v>0</v>
      </c>
      <c r="L8957" s="310">
        <f t="shared" si="2099"/>
        <v>0</v>
      </c>
      <c r="M8957" s="12" t="str">
        <f t="shared" ref="M8957:M9010" si="2100">(IF($E8957&lt;&gt;0,$M$2,IF($L8957&lt;&gt;0,$M$2,"")))</f>
        <v/>
      </c>
      <c r="N8957" s="13"/>
    </row>
    <row r="8958" spans="1:14" hidden="1">
      <c r="A8958" s="22">
        <v>270</v>
      </c>
      <c r="B8958" s="291"/>
      <c r="C8958" s="279">
        <v>3301</v>
      </c>
      <c r="D8958" s="359" t="s">
        <v>225</v>
      </c>
      <c r="E8958" s="281">
        <f t="shared" ref="E8958:E8965" si="2101">F8958+G8958+H8958</f>
        <v>0</v>
      </c>
      <c r="F8958" s="482">
        <v>0</v>
      </c>
      <c r="G8958" s="483">
        <v>0</v>
      </c>
      <c r="H8958" s="154">
        <v>0</v>
      </c>
      <c r="I8958" s="482">
        <v>0</v>
      </c>
      <c r="J8958" s="483">
        <v>0</v>
      </c>
      <c r="K8958" s="154">
        <v>0</v>
      </c>
      <c r="L8958" s="281">
        <f t="shared" ref="L8958:L8965" si="2102">I8958+J8958+K8958</f>
        <v>0</v>
      </c>
      <c r="M8958" s="12" t="str">
        <f t="shared" si="2100"/>
        <v/>
      </c>
      <c r="N8958" s="13"/>
    </row>
    <row r="8959" spans="1:14" hidden="1">
      <c r="A8959" s="22">
        <v>290</v>
      </c>
      <c r="B8959" s="291"/>
      <c r="C8959" s="293">
        <v>3302</v>
      </c>
      <c r="D8959" s="360" t="s">
        <v>701</v>
      </c>
      <c r="E8959" s="295">
        <f t="shared" si="2101"/>
        <v>0</v>
      </c>
      <c r="F8959" s="484">
        <v>0</v>
      </c>
      <c r="G8959" s="485">
        <v>0</v>
      </c>
      <c r="H8959" s="160">
        <v>0</v>
      </c>
      <c r="I8959" s="484">
        <v>0</v>
      </c>
      <c r="J8959" s="485">
        <v>0</v>
      </c>
      <c r="K8959" s="160">
        <v>0</v>
      </c>
      <c r="L8959" s="295">
        <f t="shared" si="2102"/>
        <v>0</v>
      </c>
      <c r="M8959" s="12" t="str">
        <f t="shared" si="2100"/>
        <v/>
      </c>
      <c r="N8959" s="13"/>
    </row>
    <row r="8960" spans="1:14" hidden="1">
      <c r="A8960" s="39">
        <v>320</v>
      </c>
      <c r="B8960" s="291"/>
      <c r="C8960" s="293">
        <v>3304</v>
      </c>
      <c r="D8960" s="360" t="s">
        <v>226</v>
      </c>
      <c r="E8960" s="295">
        <f t="shared" si="2101"/>
        <v>0</v>
      </c>
      <c r="F8960" s="484">
        <v>0</v>
      </c>
      <c r="G8960" s="485">
        <v>0</v>
      </c>
      <c r="H8960" s="160">
        <v>0</v>
      </c>
      <c r="I8960" s="484">
        <v>0</v>
      </c>
      <c r="J8960" s="485">
        <v>0</v>
      </c>
      <c r="K8960" s="160">
        <v>0</v>
      </c>
      <c r="L8960" s="295">
        <f t="shared" si="2102"/>
        <v>0</v>
      </c>
      <c r="M8960" s="12" t="str">
        <f t="shared" si="2100"/>
        <v/>
      </c>
      <c r="N8960" s="13"/>
    </row>
    <row r="8961" spans="1:14" ht="47.25" hidden="1">
      <c r="A8961" s="22">
        <v>330</v>
      </c>
      <c r="B8961" s="291"/>
      <c r="C8961" s="285">
        <v>3306</v>
      </c>
      <c r="D8961" s="361" t="s">
        <v>2081</v>
      </c>
      <c r="E8961" s="295">
        <f t="shared" si="2101"/>
        <v>0</v>
      </c>
      <c r="F8961" s="484">
        <v>0</v>
      </c>
      <c r="G8961" s="485">
        <v>0</v>
      </c>
      <c r="H8961" s="160">
        <v>0</v>
      </c>
      <c r="I8961" s="484">
        <v>0</v>
      </c>
      <c r="J8961" s="485">
        <v>0</v>
      </c>
      <c r="K8961" s="160">
        <v>0</v>
      </c>
      <c r="L8961" s="295">
        <f t="shared" si="2102"/>
        <v>0</v>
      </c>
      <c r="M8961" s="12" t="str">
        <f t="shared" si="2100"/>
        <v/>
      </c>
      <c r="N8961" s="13"/>
    </row>
    <row r="8962" spans="1:14" hidden="1">
      <c r="A8962" s="23">
        <v>225</v>
      </c>
      <c r="B8962" s="291"/>
      <c r="C8962" s="285">
        <v>3307</v>
      </c>
      <c r="D8962" s="361" t="s">
        <v>1996</v>
      </c>
      <c r="E8962" s="287">
        <f t="shared" si="2101"/>
        <v>0</v>
      </c>
      <c r="F8962" s="486">
        <v>0</v>
      </c>
      <c r="G8962" s="487">
        <v>0</v>
      </c>
      <c r="H8962" s="175">
        <v>0</v>
      </c>
      <c r="I8962" s="486">
        <v>0</v>
      </c>
      <c r="J8962" s="487">
        <v>0</v>
      </c>
      <c r="K8962" s="175">
        <v>0</v>
      </c>
      <c r="L8962" s="287">
        <f t="shared" si="2102"/>
        <v>0</v>
      </c>
      <c r="M8962" s="12" t="str">
        <f t="shared" si="2100"/>
        <v/>
      </c>
      <c r="N8962" s="13"/>
    </row>
    <row r="8963" spans="1:14" hidden="1">
      <c r="A8963" s="23">
        <v>230</v>
      </c>
      <c r="B8963" s="272">
        <v>3900</v>
      </c>
      <c r="C8963" s="1845" t="s">
        <v>227</v>
      </c>
      <c r="D8963" s="1846"/>
      <c r="E8963" s="310">
        <f t="shared" si="2101"/>
        <v>0</v>
      </c>
      <c r="F8963" s="1458">
        <v>0</v>
      </c>
      <c r="G8963" s="1459">
        <v>0</v>
      </c>
      <c r="H8963" s="1460">
        <v>0</v>
      </c>
      <c r="I8963" s="1458">
        <v>0</v>
      </c>
      <c r="J8963" s="1459">
        <v>0</v>
      </c>
      <c r="K8963" s="1460">
        <v>0</v>
      </c>
      <c r="L8963" s="310">
        <f t="shared" si="2102"/>
        <v>0</v>
      </c>
      <c r="M8963" s="12" t="str">
        <f t="shared" si="2100"/>
        <v/>
      </c>
      <c r="N8963" s="13"/>
    </row>
    <row r="8964" spans="1:14" hidden="1">
      <c r="A8964" s="23">
        <v>245</v>
      </c>
      <c r="B8964" s="272">
        <v>4000</v>
      </c>
      <c r="C8964" s="1845" t="s">
        <v>228</v>
      </c>
      <c r="D8964" s="1846"/>
      <c r="E8964" s="310">
        <f t="shared" si="2101"/>
        <v>0</v>
      </c>
      <c r="F8964" s="1410">
        <v>0</v>
      </c>
      <c r="G8964" s="1411">
        <v>0</v>
      </c>
      <c r="H8964" s="1412">
        <v>0</v>
      </c>
      <c r="I8964" s="1410">
        <v>0</v>
      </c>
      <c r="J8964" s="1411">
        <v>0</v>
      </c>
      <c r="K8964" s="1412">
        <v>0</v>
      </c>
      <c r="L8964" s="310">
        <f t="shared" si="2102"/>
        <v>0</v>
      </c>
      <c r="M8964" s="12" t="str">
        <f t="shared" si="2100"/>
        <v/>
      </c>
      <c r="N8964" s="13"/>
    </row>
    <row r="8965" spans="1:14" hidden="1">
      <c r="A8965" s="22">
        <v>350</v>
      </c>
      <c r="B8965" s="272">
        <v>4100</v>
      </c>
      <c r="C8965" s="1845" t="s">
        <v>229</v>
      </c>
      <c r="D8965" s="1846"/>
      <c r="E8965" s="310">
        <f t="shared" si="2101"/>
        <v>0</v>
      </c>
      <c r="F8965" s="1459">
        <v>0</v>
      </c>
      <c r="G8965" s="1459">
        <v>0</v>
      </c>
      <c r="H8965" s="1460">
        <v>0</v>
      </c>
      <c r="I8965" s="1606">
        <v>0</v>
      </c>
      <c r="J8965" s="1459">
        <v>0</v>
      </c>
      <c r="K8965" s="1459">
        <v>0</v>
      </c>
      <c r="L8965" s="310">
        <f t="shared" si="2102"/>
        <v>0</v>
      </c>
      <c r="M8965" s="12" t="str">
        <f t="shared" si="2100"/>
        <v/>
      </c>
      <c r="N8965" s="13"/>
    </row>
    <row r="8966" spans="1:14" hidden="1">
      <c r="A8966" s="23">
        <v>355</v>
      </c>
      <c r="B8966" s="272">
        <v>4200</v>
      </c>
      <c r="C8966" s="1845" t="s">
        <v>230</v>
      </c>
      <c r="D8966" s="1846"/>
      <c r="E8966" s="310">
        <f t="shared" ref="E8966:L8966" si="2103">SUM(E8967:E8972)</f>
        <v>0</v>
      </c>
      <c r="F8966" s="274">
        <f t="shared" si="2103"/>
        <v>0</v>
      </c>
      <c r="G8966" s="275">
        <f t="shared" si="2103"/>
        <v>0</v>
      </c>
      <c r="H8966" s="276">
        <f>SUM(H8967:H8972)</f>
        <v>0</v>
      </c>
      <c r="I8966" s="274">
        <f t="shared" si="2103"/>
        <v>0</v>
      </c>
      <c r="J8966" s="275">
        <f t="shared" si="2103"/>
        <v>0</v>
      </c>
      <c r="K8966" s="276">
        <f t="shared" si="2103"/>
        <v>0</v>
      </c>
      <c r="L8966" s="310">
        <f t="shared" si="2103"/>
        <v>0</v>
      </c>
      <c r="M8966" s="12" t="str">
        <f t="shared" si="2100"/>
        <v/>
      </c>
      <c r="N8966" s="13"/>
    </row>
    <row r="8967" spans="1:14" hidden="1">
      <c r="A8967" s="23">
        <v>355</v>
      </c>
      <c r="B8967" s="362"/>
      <c r="C8967" s="279">
        <v>4201</v>
      </c>
      <c r="D8967" s="280" t="s">
        <v>231</v>
      </c>
      <c r="E8967" s="281">
        <f t="shared" ref="E8967:E8972" si="2104">F8967+G8967+H8967</f>
        <v>0</v>
      </c>
      <c r="F8967" s="152"/>
      <c r="G8967" s="153"/>
      <c r="H8967" s="1406"/>
      <c r="I8967" s="152"/>
      <c r="J8967" s="153"/>
      <c r="K8967" s="1406"/>
      <c r="L8967" s="281">
        <f t="shared" ref="L8967:L8972" si="2105">I8967+J8967+K8967</f>
        <v>0</v>
      </c>
      <c r="M8967" s="12" t="str">
        <f t="shared" si="2100"/>
        <v/>
      </c>
      <c r="N8967" s="13"/>
    </row>
    <row r="8968" spans="1:14" hidden="1">
      <c r="A8968" s="23">
        <v>375</v>
      </c>
      <c r="B8968" s="362"/>
      <c r="C8968" s="293">
        <v>4202</v>
      </c>
      <c r="D8968" s="363" t="s">
        <v>232</v>
      </c>
      <c r="E8968" s="295">
        <f t="shared" si="2104"/>
        <v>0</v>
      </c>
      <c r="F8968" s="158"/>
      <c r="G8968" s="159"/>
      <c r="H8968" s="1408"/>
      <c r="I8968" s="158"/>
      <c r="J8968" s="159"/>
      <c r="K8968" s="1408"/>
      <c r="L8968" s="295">
        <f t="shared" si="2105"/>
        <v>0</v>
      </c>
      <c r="M8968" s="12" t="str">
        <f t="shared" si="2100"/>
        <v/>
      </c>
      <c r="N8968" s="13"/>
    </row>
    <row r="8969" spans="1:14" hidden="1">
      <c r="A8969" s="23">
        <v>380</v>
      </c>
      <c r="B8969" s="362"/>
      <c r="C8969" s="293">
        <v>4214</v>
      </c>
      <c r="D8969" s="363" t="s">
        <v>233</v>
      </c>
      <c r="E8969" s="295">
        <f t="shared" si="2104"/>
        <v>0</v>
      </c>
      <c r="F8969" s="158">
        <v>0</v>
      </c>
      <c r="G8969" s="159">
        <v>0</v>
      </c>
      <c r="H8969" s="1408">
        <v>0</v>
      </c>
      <c r="I8969" s="158">
        <v>0</v>
      </c>
      <c r="J8969" s="159">
        <v>0</v>
      </c>
      <c r="K8969" s="1408">
        <v>0</v>
      </c>
      <c r="L8969" s="295">
        <f t="shared" si="2105"/>
        <v>0</v>
      </c>
      <c r="M8969" s="12" t="str">
        <f t="shared" si="2100"/>
        <v/>
      </c>
      <c r="N8969" s="13"/>
    </row>
    <row r="8970" spans="1:14" hidden="1">
      <c r="A8970" s="23">
        <v>385</v>
      </c>
      <c r="B8970" s="362"/>
      <c r="C8970" s="293">
        <v>4217</v>
      </c>
      <c r="D8970" s="363" t="s">
        <v>234</v>
      </c>
      <c r="E8970" s="295">
        <f t="shared" si="2104"/>
        <v>0</v>
      </c>
      <c r="F8970" s="158"/>
      <c r="G8970" s="159"/>
      <c r="H8970" s="1408"/>
      <c r="I8970" s="158"/>
      <c r="J8970" s="159"/>
      <c r="K8970" s="1408"/>
      <c r="L8970" s="295">
        <f t="shared" si="2105"/>
        <v>0</v>
      </c>
      <c r="M8970" s="12" t="str">
        <f t="shared" si="2100"/>
        <v/>
      </c>
      <c r="N8970" s="13"/>
    </row>
    <row r="8971" spans="1:14" hidden="1">
      <c r="A8971" s="23">
        <v>390</v>
      </c>
      <c r="B8971" s="362"/>
      <c r="C8971" s="293">
        <v>4218</v>
      </c>
      <c r="D8971" s="294" t="s">
        <v>235</v>
      </c>
      <c r="E8971" s="295">
        <f t="shared" si="2104"/>
        <v>0</v>
      </c>
      <c r="F8971" s="158"/>
      <c r="G8971" s="159"/>
      <c r="H8971" s="1408"/>
      <c r="I8971" s="158"/>
      <c r="J8971" s="159"/>
      <c r="K8971" s="1408"/>
      <c r="L8971" s="295">
        <f t="shared" si="2105"/>
        <v>0</v>
      </c>
      <c r="M8971" s="12" t="str">
        <f t="shared" si="2100"/>
        <v/>
      </c>
      <c r="N8971" s="13"/>
    </row>
    <row r="8972" spans="1:14" hidden="1">
      <c r="A8972" s="23">
        <v>390</v>
      </c>
      <c r="B8972" s="362"/>
      <c r="C8972" s="285">
        <v>4219</v>
      </c>
      <c r="D8972" s="343" t="s">
        <v>236</v>
      </c>
      <c r="E8972" s="287">
        <f t="shared" si="2104"/>
        <v>0</v>
      </c>
      <c r="F8972" s="173">
        <v>0</v>
      </c>
      <c r="G8972" s="174">
        <v>0</v>
      </c>
      <c r="H8972" s="1409">
        <v>0</v>
      </c>
      <c r="I8972" s="173">
        <v>0</v>
      </c>
      <c r="J8972" s="174">
        <v>0</v>
      </c>
      <c r="K8972" s="1409">
        <v>0</v>
      </c>
      <c r="L8972" s="287">
        <f t="shared" si="2105"/>
        <v>0</v>
      </c>
      <c r="M8972" s="12" t="str">
        <f t="shared" si="2100"/>
        <v/>
      </c>
      <c r="N8972" s="13"/>
    </row>
    <row r="8973" spans="1:14" hidden="1">
      <c r="A8973" s="23">
        <v>395</v>
      </c>
      <c r="B8973" s="272">
        <v>4300</v>
      </c>
      <c r="C8973" s="1845" t="s">
        <v>1644</v>
      </c>
      <c r="D8973" s="1846"/>
      <c r="E8973" s="310">
        <f t="shared" ref="E8973:L8973" si="2106">SUM(E8974:E8976)</f>
        <v>0</v>
      </c>
      <c r="F8973" s="274">
        <f t="shared" si="2106"/>
        <v>0</v>
      </c>
      <c r="G8973" s="275">
        <f t="shared" si="2106"/>
        <v>0</v>
      </c>
      <c r="H8973" s="276">
        <f>SUM(H8974:H8976)</f>
        <v>0</v>
      </c>
      <c r="I8973" s="274">
        <f t="shared" si="2106"/>
        <v>0</v>
      </c>
      <c r="J8973" s="275">
        <f t="shared" si="2106"/>
        <v>0</v>
      </c>
      <c r="K8973" s="276">
        <f t="shared" si="2106"/>
        <v>0</v>
      </c>
      <c r="L8973" s="310">
        <f t="shared" si="2106"/>
        <v>0</v>
      </c>
      <c r="M8973" s="12" t="str">
        <f t="shared" si="2100"/>
        <v/>
      </c>
      <c r="N8973" s="13"/>
    </row>
    <row r="8974" spans="1:14" hidden="1">
      <c r="A8974" s="18">
        <v>397</v>
      </c>
      <c r="B8974" s="362"/>
      <c r="C8974" s="279">
        <v>4301</v>
      </c>
      <c r="D8974" s="311" t="s">
        <v>237</v>
      </c>
      <c r="E8974" s="281">
        <f t="shared" ref="E8974:E8979" si="2107">F8974+G8974+H8974</f>
        <v>0</v>
      </c>
      <c r="F8974" s="152">
        <v>0</v>
      </c>
      <c r="G8974" s="153">
        <v>0</v>
      </c>
      <c r="H8974" s="1406">
        <v>0</v>
      </c>
      <c r="I8974" s="152">
        <v>0</v>
      </c>
      <c r="J8974" s="153">
        <v>0</v>
      </c>
      <c r="K8974" s="1406">
        <v>0</v>
      </c>
      <c r="L8974" s="281">
        <f t="shared" ref="L8974:L8979" si="2108">I8974+J8974+K8974</f>
        <v>0</v>
      </c>
      <c r="M8974" s="12" t="str">
        <f t="shared" si="2100"/>
        <v/>
      </c>
      <c r="N8974" s="13"/>
    </row>
    <row r="8975" spans="1:14" hidden="1">
      <c r="A8975" s="14">
        <v>398</v>
      </c>
      <c r="B8975" s="362"/>
      <c r="C8975" s="293">
        <v>4302</v>
      </c>
      <c r="D8975" s="363" t="s">
        <v>238</v>
      </c>
      <c r="E8975" s="295">
        <f t="shared" si="2107"/>
        <v>0</v>
      </c>
      <c r="F8975" s="158"/>
      <c r="G8975" s="159"/>
      <c r="H8975" s="1408"/>
      <c r="I8975" s="158"/>
      <c r="J8975" s="159"/>
      <c r="K8975" s="1408"/>
      <c r="L8975" s="295">
        <f t="shared" si="2108"/>
        <v>0</v>
      </c>
      <c r="M8975" s="12" t="str">
        <f t="shared" si="2100"/>
        <v/>
      </c>
      <c r="N8975" s="13"/>
    </row>
    <row r="8976" spans="1:14" hidden="1">
      <c r="A8976" s="14">
        <v>399</v>
      </c>
      <c r="B8976" s="362"/>
      <c r="C8976" s="285">
        <v>4309</v>
      </c>
      <c r="D8976" s="301" t="s">
        <v>239</v>
      </c>
      <c r="E8976" s="287">
        <f t="shared" si="2107"/>
        <v>0</v>
      </c>
      <c r="F8976" s="173"/>
      <c r="G8976" s="174"/>
      <c r="H8976" s="1409"/>
      <c r="I8976" s="173"/>
      <c r="J8976" s="174"/>
      <c r="K8976" s="1409"/>
      <c r="L8976" s="287">
        <f t="shared" si="2108"/>
        <v>0</v>
      </c>
      <c r="M8976" s="12" t="str">
        <f t="shared" si="2100"/>
        <v/>
      </c>
      <c r="N8976" s="13"/>
    </row>
    <row r="8977" spans="1:14" hidden="1">
      <c r="A8977" s="14">
        <v>400</v>
      </c>
      <c r="B8977" s="272">
        <v>4400</v>
      </c>
      <c r="C8977" s="1845" t="s">
        <v>1641</v>
      </c>
      <c r="D8977" s="1846"/>
      <c r="E8977" s="310">
        <f t="shared" si="2107"/>
        <v>0</v>
      </c>
      <c r="F8977" s="1410">
        <v>0</v>
      </c>
      <c r="G8977" s="1411">
        <v>0</v>
      </c>
      <c r="H8977" s="1412">
        <v>0</v>
      </c>
      <c r="I8977" s="1410">
        <v>0</v>
      </c>
      <c r="J8977" s="1411">
        <v>0</v>
      </c>
      <c r="K8977" s="1412">
        <v>0</v>
      </c>
      <c r="L8977" s="310">
        <f t="shared" si="2108"/>
        <v>0</v>
      </c>
      <c r="M8977" s="12" t="str">
        <f t="shared" si="2100"/>
        <v/>
      </c>
      <c r="N8977" s="13"/>
    </row>
    <row r="8978" spans="1:14" hidden="1">
      <c r="A8978" s="14">
        <v>401</v>
      </c>
      <c r="B8978" s="272">
        <v>4500</v>
      </c>
      <c r="C8978" s="1845" t="s">
        <v>1642</v>
      </c>
      <c r="D8978" s="1846"/>
      <c r="E8978" s="310">
        <f t="shared" si="2107"/>
        <v>0</v>
      </c>
      <c r="F8978" s="1410">
        <v>0</v>
      </c>
      <c r="G8978" s="1411">
        <v>0</v>
      </c>
      <c r="H8978" s="1412">
        <v>0</v>
      </c>
      <c r="I8978" s="1410">
        <v>0</v>
      </c>
      <c r="J8978" s="1411">
        <v>0</v>
      </c>
      <c r="K8978" s="1412">
        <v>0</v>
      </c>
      <c r="L8978" s="310">
        <f t="shared" si="2108"/>
        <v>0</v>
      </c>
      <c r="M8978" s="12" t="str">
        <f t="shared" si="2100"/>
        <v/>
      </c>
      <c r="N8978" s="13"/>
    </row>
    <row r="8979" spans="1:14" hidden="1">
      <c r="A8979" s="40">
        <v>404</v>
      </c>
      <c r="B8979" s="272">
        <v>4600</v>
      </c>
      <c r="C8979" s="1849" t="s">
        <v>240</v>
      </c>
      <c r="D8979" s="1850"/>
      <c r="E8979" s="310">
        <f t="shared" si="2107"/>
        <v>0</v>
      </c>
      <c r="F8979" s="1410">
        <v>0</v>
      </c>
      <c r="G8979" s="1411">
        <v>0</v>
      </c>
      <c r="H8979" s="1412">
        <v>0</v>
      </c>
      <c r="I8979" s="1410">
        <v>0</v>
      </c>
      <c r="J8979" s="1411">
        <v>0</v>
      </c>
      <c r="K8979" s="1412">
        <v>0</v>
      </c>
      <c r="L8979" s="310">
        <f t="shared" si="2108"/>
        <v>0</v>
      </c>
      <c r="M8979" s="12" t="str">
        <f t="shared" si="2100"/>
        <v/>
      </c>
      <c r="N8979" s="13"/>
    </row>
    <row r="8980" spans="1:14" hidden="1">
      <c r="A8980" s="40">
        <v>404</v>
      </c>
      <c r="B8980" s="272">
        <v>4900</v>
      </c>
      <c r="C8980" s="1845" t="s">
        <v>266</v>
      </c>
      <c r="D8980" s="1846"/>
      <c r="E8980" s="310">
        <f t="shared" ref="E8980:L8980" si="2109">+E8981+E8982</f>
        <v>0</v>
      </c>
      <c r="F8980" s="274">
        <f t="shared" si="2109"/>
        <v>0</v>
      </c>
      <c r="G8980" s="275">
        <f t="shared" si="2109"/>
        <v>0</v>
      </c>
      <c r="H8980" s="276">
        <f>+H8981+H8982</f>
        <v>0</v>
      </c>
      <c r="I8980" s="274">
        <f t="shared" si="2109"/>
        <v>0</v>
      </c>
      <c r="J8980" s="275">
        <f t="shared" si="2109"/>
        <v>0</v>
      </c>
      <c r="K8980" s="276">
        <f t="shared" si="2109"/>
        <v>0</v>
      </c>
      <c r="L8980" s="310">
        <f t="shared" si="2109"/>
        <v>0</v>
      </c>
      <c r="M8980" s="12" t="str">
        <f t="shared" si="2100"/>
        <v/>
      </c>
      <c r="N8980" s="13"/>
    </row>
    <row r="8981" spans="1:14" hidden="1">
      <c r="A8981" s="22">
        <v>440</v>
      </c>
      <c r="B8981" s="362"/>
      <c r="C8981" s="279">
        <v>4901</v>
      </c>
      <c r="D8981" s="364" t="s">
        <v>267</v>
      </c>
      <c r="E8981" s="281">
        <f>F8981+G8981+H8981</f>
        <v>0</v>
      </c>
      <c r="F8981" s="152"/>
      <c r="G8981" s="153"/>
      <c r="H8981" s="1406"/>
      <c r="I8981" s="152"/>
      <c r="J8981" s="153"/>
      <c r="K8981" s="1406"/>
      <c r="L8981" s="281">
        <f>I8981+J8981+K8981</f>
        <v>0</v>
      </c>
      <c r="M8981" s="12" t="str">
        <f t="shared" si="2100"/>
        <v/>
      </c>
      <c r="N8981" s="13"/>
    </row>
    <row r="8982" spans="1:14" hidden="1">
      <c r="A8982" s="22">
        <v>450</v>
      </c>
      <c r="B8982" s="362"/>
      <c r="C8982" s="285">
        <v>4902</v>
      </c>
      <c r="D8982" s="301" t="s">
        <v>268</v>
      </c>
      <c r="E8982" s="287">
        <f>F8982+G8982+H8982</f>
        <v>0</v>
      </c>
      <c r="F8982" s="173"/>
      <c r="G8982" s="174"/>
      <c r="H8982" s="1409"/>
      <c r="I8982" s="173"/>
      <c r="J8982" s="174"/>
      <c r="K8982" s="1409"/>
      <c r="L8982" s="287">
        <f>I8982+J8982+K8982</f>
        <v>0</v>
      </c>
      <c r="M8982" s="12" t="str">
        <f t="shared" si="2100"/>
        <v/>
      </c>
      <c r="N8982" s="13"/>
    </row>
    <row r="8983" spans="1:14" hidden="1">
      <c r="A8983" s="22">
        <v>495</v>
      </c>
      <c r="B8983" s="365">
        <v>5100</v>
      </c>
      <c r="C8983" s="1843" t="s">
        <v>241</v>
      </c>
      <c r="D8983" s="1844"/>
      <c r="E8983" s="310">
        <f>F8983+G8983+H8983</f>
        <v>0</v>
      </c>
      <c r="F8983" s="1410">
        <v>0</v>
      </c>
      <c r="G8983" s="1411">
        <v>0</v>
      </c>
      <c r="H8983" s="1412">
        <v>0</v>
      </c>
      <c r="I8983" s="1410">
        <v>0</v>
      </c>
      <c r="J8983" s="1411">
        <v>0</v>
      </c>
      <c r="K8983" s="1412">
        <v>0</v>
      </c>
      <c r="L8983" s="310">
        <f>I8983+J8983+K8983</f>
        <v>0</v>
      </c>
      <c r="M8983" s="12" t="str">
        <f t="shared" si="2100"/>
        <v/>
      </c>
      <c r="N8983" s="13"/>
    </row>
    <row r="8984" spans="1:14" hidden="1">
      <c r="A8984" s="23">
        <v>500</v>
      </c>
      <c r="B8984" s="365">
        <v>5200</v>
      </c>
      <c r="C8984" s="1843" t="s">
        <v>242</v>
      </c>
      <c r="D8984" s="1844"/>
      <c r="E8984" s="310">
        <f t="shared" ref="E8984:L8984" si="2110">SUM(E8985:E8991)</f>
        <v>0</v>
      </c>
      <c r="F8984" s="274">
        <f t="shared" si="2110"/>
        <v>0</v>
      </c>
      <c r="G8984" s="275">
        <f t="shared" si="2110"/>
        <v>0</v>
      </c>
      <c r="H8984" s="276">
        <f>SUM(H8985:H8991)</f>
        <v>0</v>
      </c>
      <c r="I8984" s="274">
        <f t="shared" si="2110"/>
        <v>0</v>
      </c>
      <c r="J8984" s="275">
        <f t="shared" si="2110"/>
        <v>0</v>
      </c>
      <c r="K8984" s="276">
        <f t="shared" si="2110"/>
        <v>0</v>
      </c>
      <c r="L8984" s="310">
        <f t="shared" si="2110"/>
        <v>0</v>
      </c>
      <c r="M8984" s="12" t="str">
        <f t="shared" si="2100"/>
        <v/>
      </c>
      <c r="N8984" s="13"/>
    </row>
    <row r="8985" spans="1:14" hidden="1">
      <c r="A8985" s="23">
        <v>505</v>
      </c>
      <c r="B8985" s="366"/>
      <c r="C8985" s="367">
        <v>5201</v>
      </c>
      <c r="D8985" s="368" t="s">
        <v>243</v>
      </c>
      <c r="E8985" s="281">
        <f t="shared" ref="E8985:E8991" si="2111">F8985+G8985+H8985</f>
        <v>0</v>
      </c>
      <c r="F8985" s="152">
        <v>0</v>
      </c>
      <c r="G8985" s="153">
        <v>0</v>
      </c>
      <c r="H8985" s="1406">
        <v>0</v>
      </c>
      <c r="I8985" s="152">
        <v>0</v>
      </c>
      <c r="J8985" s="153">
        <v>0</v>
      </c>
      <c r="K8985" s="1406">
        <v>0</v>
      </c>
      <c r="L8985" s="281">
        <f t="shared" ref="L8985:L8991" si="2112">I8985+J8985+K8985</f>
        <v>0</v>
      </c>
      <c r="M8985" s="12" t="str">
        <f t="shared" si="2100"/>
        <v/>
      </c>
      <c r="N8985" s="13"/>
    </row>
    <row r="8986" spans="1:14" hidden="1">
      <c r="A8986" s="23">
        <v>510</v>
      </c>
      <c r="B8986" s="366"/>
      <c r="C8986" s="369">
        <v>5202</v>
      </c>
      <c r="D8986" s="370" t="s">
        <v>244</v>
      </c>
      <c r="E8986" s="295">
        <f t="shared" si="2111"/>
        <v>0</v>
      </c>
      <c r="F8986" s="158">
        <v>0</v>
      </c>
      <c r="G8986" s="159">
        <v>0</v>
      </c>
      <c r="H8986" s="1408">
        <v>0</v>
      </c>
      <c r="I8986" s="158">
        <v>0</v>
      </c>
      <c r="J8986" s="159">
        <v>0</v>
      </c>
      <c r="K8986" s="1408">
        <v>0</v>
      </c>
      <c r="L8986" s="295">
        <f t="shared" si="2112"/>
        <v>0</v>
      </c>
      <c r="M8986" s="12" t="str">
        <f t="shared" si="2100"/>
        <v/>
      </c>
      <c r="N8986" s="13"/>
    </row>
    <row r="8987" spans="1:14" hidden="1">
      <c r="A8987" s="23">
        <v>515</v>
      </c>
      <c r="B8987" s="366"/>
      <c r="C8987" s="369">
        <v>5203</v>
      </c>
      <c r="D8987" s="370" t="s">
        <v>608</v>
      </c>
      <c r="E8987" s="295">
        <f t="shared" si="2111"/>
        <v>0</v>
      </c>
      <c r="F8987" s="158">
        <v>0</v>
      </c>
      <c r="G8987" s="159">
        <v>0</v>
      </c>
      <c r="H8987" s="1408">
        <v>0</v>
      </c>
      <c r="I8987" s="158">
        <v>0</v>
      </c>
      <c r="J8987" s="159">
        <v>0</v>
      </c>
      <c r="K8987" s="1408">
        <v>0</v>
      </c>
      <c r="L8987" s="295">
        <f t="shared" si="2112"/>
        <v>0</v>
      </c>
      <c r="M8987" s="12" t="str">
        <f t="shared" si="2100"/>
        <v/>
      </c>
      <c r="N8987" s="13"/>
    </row>
    <row r="8988" spans="1:14" hidden="1">
      <c r="A8988" s="23">
        <v>520</v>
      </c>
      <c r="B8988" s="366"/>
      <c r="C8988" s="369">
        <v>5204</v>
      </c>
      <c r="D8988" s="370" t="s">
        <v>609</v>
      </c>
      <c r="E8988" s="295">
        <f t="shared" si="2111"/>
        <v>0</v>
      </c>
      <c r="F8988" s="158">
        <v>0</v>
      </c>
      <c r="G8988" s="159">
        <v>0</v>
      </c>
      <c r="H8988" s="1408">
        <v>0</v>
      </c>
      <c r="I8988" s="158">
        <v>0</v>
      </c>
      <c r="J8988" s="159">
        <v>0</v>
      </c>
      <c r="K8988" s="1408">
        <v>0</v>
      </c>
      <c r="L8988" s="295">
        <f t="shared" si="2112"/>
        <v>0</v>
      </c>
      <c r="M8988" s="12" t="str">
        <f t="shared" si="2100"/>
        <v/>
      </c>
      <c r="N8988" s="13"/>
    </row>
    <row r="8989" spans="1:14" hidden="1">
      <c r="A8989" s="23">
        <v>525</v>
      </c>
      <c r="B8989" s="366"/>
      <c r="C8989" s="369">
        <v>5205</v>
      </c>
      <c r="D8989" s="370" t="s">
        <v>610</v>
      </c>
      <c r="E8989" s="295">
        <f t="shared" si="2111"/>
        <v>0</v>
      </c>
      <c r="F8989" s="158">
        <v>0</v>
      </c>
      <c r="G8989" s="159">
        <v>0</v>
      </c>
      <c r="H8989" s="1408">
        <v>0</v>
      </c>
      <c r="I8989" s="158">
        <v>0</v>
      </c>
      <c r="J8989" s="159">
        <v>0</v>
      </c>
      <c r="K8989" s="1408">
        <v>0</v>
      </c>
      <c r="L8989" s="295">
        <f t="shared" si="2112"/>
        <v>0</v>
      </c>
      <c r="M8989" s="12" t="str">
        <f t="shared" si="2100"/>
        <v/>
      </c>
      <c r="N8989" s="13"/>
    </row>
    <row r="8990" spans="1:14" hidden="1">
      <c r="A8990" s="22">
        <v>635</v>
      </c>
      <c r="B8990" s="366"/>
      <c r="C8990" s="369">
        <v>5206</v>
      </c>
      <c r="D8990" s="370" t="s">
        <v>611</v>
      </c>
      <c r="E8990" s="295">
        <f t="shared" si="2111"/>
        <v>0</v>
      </c>
      <c r="F8990" s="158">
        <v>0</v>
      </c>
      <c r="G8990" s="159">
        <v>0</v>
      </c>
      <c r="H8990" s="1408">
        <v>0</v>
      </c>
      <c r="I8990" s="158">
        <v>0</v>
      </c>
      <c r="J8990" s="159">
        <v>0</v>
      </c>
      <c r="K8990" s="1408">
        <v>0</v>
      </c>
      <c r="L8990" s="295">
        <f t="shared" si="2112"/>
        <v>0</v>
      </c>
      <c r="M8990" s="12" t="str">
        <f t="shared" si="2100"/>
        <v/>
      </c>
      <c r="N8990" s="13"/>
    </row>
    <row r="8991" spans="1:14" hidden="1">
      <c r="A8991" s="23">
        <v>640</v>
      </c>
      <c r="B8991" s="366"/>
      <c r="C8991" s="371">
        <v>5219</v>
      </c>
      <c r="D8991" s="372" t="s">
        <v>612</v>
      </c>
      <c r="E8991" s="287">
        <f t="shared" si="2111"/>
        <v>0</v>
      </c>
      <c r="F8991" s="173">
        <v>0</v>
      </c>
      <c r="G8991" s="174">
        <v>0</v>
      </c>
      <c r="H8991" s="1409">
        <v>0</v>
      </c>
      <c r="I8991" s="173">
        <v>0</v>
      </c>
      <c r="J8991" s="174">
        <v>0</v>
      </c>
      <c r="K8991" s="1409">
        <v>0</v>
      </c>
      <c r="L8991" s="287">
        <f t="shared" si="2112"/>
        <v>0</v>
      </c>
      <c r="M8991" s="12" t="str">
        <f t="shared" si="2100"/>
        <v/>
      </c>
      <c r="N8991" s="13"/>
    </row>
    <row r="8992" spans="1:14" hidden="1">
      <c r="A8992" s="23">
        <v>645</v>
      </c>
      <c r="B8992" s="365">
        <v>5300</v>
      </c>
      <c r="C8992" s="1843" t="s">
        <v>613</v>
      </c>
      <c r="D8992" s="1844"/>
      <c r="E8992" s="310">
        <f t="shared" ref="E8992:L8992" si="2113">SUM(E8993:E8994)</f>
        <v>0</v>
      </c>
      <c r="F8992" s="274">
        <f t="shared" si="2113"/>
        <v>0</v>
      </c>
      <c r="G8992" s="275">
        <f t="shared" si="2113"/>
        <v>0</v>
      </c>
      <c r="H8992" s="276">
        <f>SUM(H8993:H8994)</f>
        <v>0</v>
      </c>
      <c r="I8992" s="274">
        <f t="shared" si="2113"/>
        <v>0</v>
      </c>
      <c r="J8992" s="275">
        <f t="shared" si="2113"/>
        <v>0</v>
      </c>
      <c r="K8992" s="276">
        <f t="shared" si="2113"/>
        <v>0</v>
      </c>
      <c r="L8992" s="310">
        <f t="shared" si="2113"/>
        <v>0</v>
      </c>
      <c r="M8992" s="12" t="str">
        <f t="shared" si="2100"/>
        <v/>
      </c>
      <c r="N8992" s="13"/>
    </row>
    <row r="8993" spans="1:14" hidden="1">
      <c r="A8993" s="23">
        <v>650</v>
      </c>
      <c r="B8993" s="366"/>
      <c r="C8993" s="367">
        <v>5301</v>
      </c>
      <c r="D8993" s="368" t="s">
        <v>300</v>
      </c>
      <c r="E8993" s="281">
        <f>F8993+G8993+H8993</f>
        <v>0</v>
      </c>
      <c r="F8993" s="152">
        <v>0</v>
      </c>
      <c r="G8993" s="153">
        <v>0</v>
      </c>
      <c r="H8993" s="1406">
        <v>0</v>
      </c>
      <c r="I8993" s="152">
        <v>0</v>
      </c>
      <c r="J8993" s="153">
        <v>0</v>
      </c>
      <c r="K8993" s="1406">
        <v>0</v>
      </c>
      <c r="L8993" s="281">
        <f>I8993+J8993+K8993</f>
        <v>0</v>
      </c>
      <c r="M8993" s="12" t="str">
        <f t="shared" si="2100"/>
        <v/>
      </c>
      <c r="N8993" s="13"/>
    </row>
    <row r="8994" spans="1:14" hidden="1">
      <c r="A8994" s="22">
        <v>655</v>
      </c>
      <c r="B8994" s="366"/>
      <c r="C8994" s="371">
        <v>5309</v>
      </c>
      <c r="D8994" s="372" t="s">
        <v>614</v>
      </c>
      <c r="E8994" s="287">
        <f>F8994+G8994+H8994</f>
        <v>0</v>
      </c>
      <c r="F8994" s="173">
        <v>0</v>
      </c>
      <c r="G8994" s="174">
        <v>0</v>
      </c>
      <c r="H8994" s="1409">
        <v>0</v>
      </c>
      <c r="I8994" s="173">
        <v>0</v>
      </c>
      <c r="J8994" s="174">
        <v>0</v>
      </c>
      <c r="K8994" s="1409">
        <v>0</v>
      </c>
      <c r="L8994" s="287">
        <f>I8994+J8994+K8994</f>
        <v>0</v>
      </c>
      <c r="M8994" s="12" t="str">
        <f t="shared" si="2100"/>
        <v/>
      </c>
      <c r="N8994" s="13"/>
    </row>
    <row r="8995" spans="1:14" hidden="1">
      <c r="A8995" s="22">
        <v>665</v>
      </c>
      <c r="B8995" s="365">
        <v>5400</v>
      </c>
      <c r="C8995" s="1843" t="s">
        <v>671</v>
      </c>
      <c r="D8995" s="1844"/>
      <c r="E8995" s="310">
        <f>F8995+G8995+H8995</f>
        <v>0</v>
      </c>
      <c r="F8995" s="1410"/>
      <c r="G8995" s="1411">
        <v>0</v>
      </c>
      <c r="H8995" s="1412">
        <v>0</v>
      </c>
      <c r="I8995" s="1410">
        <v>0</v>
      </c>
      <c r="J8995" s="1411"/>
      <c r="K8995" s="1412">
        <v>0</v>
      </c>
      <c r="L8995" s="310">
        <f>I8995+J8995+K8995</f>
        <v>0</v>
      </c>
      <c r="M8995" s="12" t="str">
        <f t="shared" si="2100"/>
        <v/>
      </c>
      <c r="N8995" s="13"/>
    </row>
    <row r="8996" spans="1:14" hidden="1">
      <c r="A8996" s="22">
        <v>675</v>
      </c>
      <c r="B8996" s="272">
        <v>5500</v>
      </c>
      <c r="C8996" s="1845" t="s">
        <v>672</v>
      </c>
      <c r="D8996" s="1846"/>
      <c r="E8996" s="310">
        <f t="shared" ref="E8996:L8996" si="2114">SUM(E8997:E9000)</f>
        <v>0</v>
      </c>
      <c r="F8996" s="274">
        <f t="shared" si="2114"/>
        <v>0</v>
      </c>
      <c r="G8996" s="275">
        <f t="shared" si="2114"/>
        <v>0</v>
      </c>
      <c r="H8996" s="276">
        <f>SUM(H8997:H9000)</f>
        <v>0</v>
      </c>
      <c r="I8996" s="274">
        <f t="shared" si="2114"/>
        <v>0</v>
      </c>
      <c r="J8996" s="275">
        <f t="shared" si="2114"/>
        <v>0</v>
      </c>
      <c r="K8996" s="276">
        <f t="shared" si="2114"/>
        <v>0</v>
      </c>
      <c r="L8996" s="310">
        <f t="shared" si="2114"/>
        <v>0</v>
      </c>
      <c r="M8996" s="12" t="str">
        <f t="shared" si="2100"/>
        <v/>
      </c>
      <c r="N8996" s="13"/>
    </row>
    <row r="8997" spans="1:14" hidden="1">
      <c r="A8997" s="22">
        <v>685</v>
      </c>
      <c r="B8997" s="362"/>
      <c r="C8997" s="279">
        <v>5501</v>
      </c>
      <c r="D8997" s="311" t="s">
        <v>673</v>
      </c>
      <c r="E8997" s="281">
        <f>F8997+G8997+H8997</f>
        <v>0</v>
      </c>
      <c r="F8997" s="152"/>
      <c r="G8997" s="153"/>
      <c r="H8997" s="1406"/>
      <c r="I8997" s="152"/>
      <c r="J8997" s="153"/>
      <c r="K8997" s="1406"/>
      <c r="L8997" s="281">
        <f>I8997+J8997+K8997</f>
        <v>0</v>
      </c>
      <c r="M8997" s="12" t="str">
        <f t="shared" si="2100"/>
        <v/>
      </c>
      <c r="N8997" s="13"/>
    </row>
    <row r="8998" spans="1:14" hidden="1">
      <c r="A8998" s="23">
        <v>690</v>
      </c>
      <c r="B8998" s="362"/>
      <c r="C8998" s="293">
        <v>5502</v>
      </c>
      <c r="D8998" s="294" t="s">
        <v>674</v>
      </c>
      <c r="E8998" s="295">
        <f>F8998+G8998+H8998</f>
        <v>0</v>
      </c>
      <c r="F8998" s="158"/>
      <c r="G8998" s="159"/>
      <c r="H8998" s="1408"/>
      <c r="I8998" s="158"/>
      <c r="J8998" s="159"/>
      <c r="K8998" s="1408"/>
      <c r="L8998" s="295">
        <f>I8998+J8998+K8998</f>
        <v>0</v>
      </c>
      <c r="M8998" s="12" t="str">
        <f t="shared" si="2100"/>
        <v/>
      </c>
      <c r="N8998" s="13"/>
    </row>
    <row r="8999" spans="1:14" hidden="1">
      <c r="A8999" s="23">
        <v>695</v>
      </c>
      <c r="B8999" s="362"/>
      <c r="C8999" s="293">
        <v>5503</v>
      </c>
      <c r="D8999" s="363" t="s">
        <v>675</v>
      </c>
      <c r="E8999" s="295">
        <f>F8999+G8999+H8999</f>
        <v>0</v>
      </c>
      <c r="F8999" s="158"/>
      <c r="G8999" s="159"/>
      <c r="H8999" s="1408"/>
      <c r="I8999" s="158"/>
      <c r="J8999" s="159"/>
      <c r="K8999" s="1408"/>
      <c r="L8999" s="295">
        <f>I8999+J8999+K8999</f>
        <v>0</v>
      </c>
      <c r="M8999" s="12" t="str">
        <f t="shared" si="2100"/>
        <v/>
      </c>
      <c r="N8999" s="13"/>
    </row>
    <row r="9000" spans="1:14" hidden="1">
      <c r="A9000" s="22">
        <v>700</v>
      </c>
      <c r="B9000" s="362"/>
      <c r="C9000" s="285">
        <v>5504</v>
      </c>
      <c r="D9000" s="339" t="s">
        <v>676</v>
      </c>
      <c r="E9000" s="287">
        <f>F9000+G9000+H9000</f>
        <v>0</v>
      </c>
      <c r="F9000" s="173"/>
      <c r="G9000" s="174"/>
      <c r="H9000" s="1409"/>
      <c r="I9000" s="173"/>
      <c r="J9000" s="174"/>
      <c r="K9000" s="1409"/>
      <c r="L9000" s="287">
        <f>I9000+J9000+K9000</f>
        <v>0</v>
      </c>
      <c r="M9000" s="12" t="str">
        <f t="shared" si="2100"/>
        <v/>
      </c>
      <c r="N9000" s="13"/>
    </row>
    <row r="9001" spans="1:14" hidden="1">
      <c r="A9001" s="22">
        <v>710</v>
      </c>
      <c r="B9001" s="365">
        <v>5700</v>
      </c>
      <c r="C9001" s="1847" t="s">
        <v>898</v>
      </c>
      <c r="D9001" s="1848"/>
      <c r="E9001" s="310">
        <f>SUM(E9002:E9004)</f>
        <v>0</v>
      </c>
      <c r="F9001" s="1458">
        <v>0</v>
      </c>
      <c r="G9001" s="1458">
        <v>0</v>
      </c>
      <c r="H9001" s="1458">
        <v>0</v>
      </c>
      <c r="I9001" s="1458">
        <v>0</v>
      </c>
      <c r="J9001" s="1458">
        <v>0</v>
      </c>
      <c r="K9001" s="1458">
        <v>0</v>
      </c>
      <c r="L9001" s="310">
        <f>SUM(L9002:L9004)</f>
        <v>0</v>
      </c>
      <c r="M9001" s="12" t="str">
        <f t="shared" si="2100"/>
        <v/>
      </c>
      <c r="N9001" s="13"/>
    </row>
    <row r="9002" spans="1:14" hidden="1">
      <c r="A9002" s="23">
        <v>715</v>
      </c>
      <c r="B9002" s="366"/>
      <c r="C9002" s="367">
        <v>5701</v>
      </c>
      <c r="D9002" s="368" t="s">
        <v>677</v>
      </c>
      <c r="E9002" s="281">
        <f>F9002+G9002+H9002</f>
        <v>0</v>
      </c>
      <c r="F9002" s="1459">
        <v>0</v>
      </c>
      <c r="G9002" s="1459">
        <v>0</v>
      </c>
      <c r="H9002" s="1460">
        <v>0</v>
      </c>
      <c r="I9002" s="1606">
        <v>0</v>
      </c>
      <c r="J9002" s="1459">
        <v>0</v>
      </c>
      <c r="K9002" s="1459">
        <v>0</v>
      </c>
      <c r="L9002" s="281">
        <f>I9002+J9002+K9002</f>
        <v>0</v>
      </c>
      <c r="M9002" s="12" t="str">
        <f t="shared" si="2100"/>
        <v/>
      </c>
      <c r="N9002" s="13"/>
    </row>
    <row r="9003" spans="1:14" hidden="1">
      <c r="A9003" s="23">
        <v>720</v>
      </c>
      <c r="B9003" s="366"/>
      <c r="C9003" s="373">
        <v>5702</v>
      </c>
      <c r="D9003" s="374" t="s">
        <v>678</v>
      </c>
      <c r="E9003" s="314">
        <f>F9003+G9003+H9003</f>
        <v>0</v>
      </c>
      <c r="F9003" s="1459">
        <v>0</v>
      </c>
      <c r="G9003" s="1459">
        <v>0</v>
      </c>
      <c r="H9003" s="1460">
        <v>0</v>
      </c>
      <c r="I9003" s="1606">
        <v>0</v>
      </c>
      <c r="J9003" s="1459">
        <v>0</v>
      </c>
      <c r="K9003" s="1459">
        <v>0</v>
      </c>
      <c r="L9003" s="314">
        <f>I9003+J9003+K9003</f>
        <v>0</v>
      </c>
      <c r="M9003" s="12" t="str">
        <f t="shared" si="2100"/>
        <v/>
      </c>
      <c r="N9003" s="13"/>
    </row>
    <row r="9004" spans="1:14" hidden="1">
      <c r="A9004" s="23">
        <v>725</v>
      </c>
      <c r="B9004" s="292"/>
      <c r="C9004" s="375">
        <v>4071</v>
      </c>
      <c r="D9004" s="376" t="s">
        <v>679</v>
      </c>
      <c r="E9004" s="377">
        <f>F9004+G9004+H9004</f>
        <v>0</v>
      </c>
      <c r="F9004" s="1459">
        <v>0</v>
      </c>
      <c r="G9004" s="1459">
        <v>0</v>
      </c>
      <c r="H9004" s="1460">
        <v>0</v>
      </c>
      <c r="I9004" s="1606">
        <v>0</v>
      </c>
      <c r="J9004" s="1459">
        <v>0</v>
      </c>
      <c r="K9004" s="1459">
        <v>0</v>
      </c>
      <c r="L9004" s="377">
        <f>I9004+J9004+K9004</f>
        <v>0</v>
      </c>
      <c r="M9004" s="12" t="str">
        <f t="shared" si="2100"/>
        <v/>
      </c>
      <c r="N9004" s="13"/>
    </row>
    <row r="9005" spans="1:14" hidden="1">
      <c r="A9005" s="23">
        <v>730</v>
      </c>
      <c r="B9005" s="571"/>
      <c r="C9005" s="1841" t="s">
        <v>680</v>
      </c>
      <c r="D9005" s="1842"/>
      <c r="E9005" s="1426"/>
      <c r="F9005" s="1426"/>
      <c r="G9005" s="1426"/>
      <c r="H9005" s="1426"/>
      <c r="I9005" s="1426"/>
      <c r="J9005" s="1426"/>
      <c r="K9005" s="1426"/>
      <c r="L9005" s="1427"/>
      <c r="M9005" s="12" t="str">
        <f t="shared" si="2100"/>
        <v/>
      </c>
      <c r="N9005" s="13"/>
    </row>
    <row r="9006" spans="1:14" hidden="1">
      <c r="A9006" s="23">
        <v>735</v>
      </c>
      <c r="B9006" s="381">
        <v>98</v>
      </c>
      <c r="C9006" s="1841" t="s">
        <v>680</v>
      </c>
      <c r="D9006" s="1842"/>
      <c r="E9006" s="382">
        <f>F9006+G9006+H9006</f>
        <v>0</v>
      </c>
      <c r="F9006" s="1417"/>
      <c r="G9006" s="1418"/>
      <c r="H9006" s="1419"/>
      <c r="I9006" s="1448">
        <v>0</v>
      </c>
      <c r="J9006" s="1449">
        <v>0</v>
      </c>
      <c r="K9006" s="1450">
        <v>0</v>
      </c>
      <c r="L9006" s="382">
        <f>I9006+J9006+K9006</f>
        <v>0</v>
      </c>
      <c r="M9006" s="12" t="str">
        <f t="shared" si="2100"/>
        <v/>
      </c>
      <c r="N9006" s="13"/>
    </row>
    <row r="9007" spans="1:14" hidden="1">
      <c r="A9007" s="23">
        <v>740</v>
      </c>
      <c r="B9007" s="1421"/>
      <c r="C9007" s="1422"/>
      <c r="D9007" s="1423"/>
      <c r="E9007" s="269"/>
      <c r="F9007" s="269"/>
      <c r="G9007" s="269"/>
      <c r="H9007" s="269"/>
      <c r="I9007" s="269"/>
      <c r="J9007" s="269"/>
      <c r="K9007" s="269"/>
      <c r="L9007" s="270"/>
      <c r="M9007" s="12" t="str">
        <f t="shared" si="2100"/>
        <v/>
      </c>
      <c r="N9007" s="73" t="str">
        <f>LEFT(C8889,1)</f>
        <v>8</v>
      </c>
    </row>
    <row r="9008" spans="1:14" hidden="1">
      <c r="A9008" s="23">
        <v>745</v>
      </c>
      <c r="B9008" s="1424"/>
      <c r="C9008" s="111"/>
      <c r="D9008" s="1425"/>
      <c r="E9008" s="218"/>
      <c r="F9008" s="218"/>
      <c r="G9008" s="218"/>
      <c r="H9008" s="218"/>
      <c r="I9008" s="218"/>
      <c r="J9008" s="218"/>
      <c r="K9008" s="218"/>
      <c r="L9008" s="389"/>
      <c r="M9008" s="7" t="str">
        <f t="shared" si="2100"/>
        <v/>
      </c>
    </row>
    <row r="9009" spans="1:14" hidden="1">
      <c r="A9009" s="22">
        <v>750</v>
      </c>
      <c r="B9009" s="1424"/>
      <c r="C9009" s="111"/>
      <c r="D9009" s="1425"/>
      <c r="E9009" s="218"/>
      <c r="F9009" s="218"/>
      <c r="G9009" s="218"/>
      <c r="H9009" s="218"/>
      <c r="I9009" s="218"/>
      <c r="J9009" s="218"/>
      <c r="K9009" s="218"/>
      <c r="L9009" s="389"/>
      <c r="M9009" s="7" t="str">
        <f t="shared" si="2100"/>
        <v/>
      </c>
    </row>
    <row r="9010" spans="1:14" ht="19.5" hidden="1" thickBot="1">
      <c r="A9010" s="23">
        <v>755</v>
      </c>
      <c r="B9010" s="1451"/>
      <c r="C9010" s="393" t="s">
        <v>726</v>
      </c>
      <c r="D9010" s="1420">
        <f>+B9010</f>
        <v>0</v>
      </c>
      <c r="E9010" s="395">
        <f t="shared" ref="E9010:L9010" si="2115">SUM(E8892,E8895,E8901,E8909,E8910,E8928,E8932,E8938,E8941,E8942,E8943,E8944,E8948,E8957,E8963,E8964,E8965,E8966,E8973,E8977,E8978,E8979,E8980,E8983,E8984,E8992,E8995,E8996,E9001)+E9006</f>
        <v>0</v>
      </c>
      <c r="F9010" s="396">
        <f t="shared" si="2115"/>
        <v>0</v>
      </c>
      <c r="G9010" s="397">
        <f t="shared" si="2115"/>
        <v>0</v>
      </c>
      <c r="H9010" s="398">
        <f t="shared" si="2115"/>
        <v>0</v>
      </c>
      <c r="I9010" s="396">
        <f t="shared" si="2115"/>
        <v>0</v>
      </c>
      <c r="J9010" s="397">
        <f t="shared" si="2115"/>
        <v>0</v>
      </c>
      <c r="K9010" s="398">
        <f t="shared" si="2115"/>
        <v>0</v>
      </c>
      <c r="L9010" s="395">
        <f t="shared" si="2115"/>
        <v>0</v>
      </c>
      <c r="M9010" s="1652" t="str">
        <f t="shared" si="2100"/>
        <v/>
      </c>
      <c r="N9010" s="65"/>
    </row>
    <row r="9011" spans="1:14" ht="18.75" hidden="1">
      <c r="A9011" s="23">
        <v>760</v>
      </c>
      <c r="B9011" s="79" t="s">
        <v>120</v>
      </c>
      <c r="C9011" s="1"/>
      <c r="L9011" s="6"/>
      <c r="M9011" s="1652" t="str">
        <f>(IF($E9010&lt;&gt;0,$M$2,IF($L9010&lt;&gt;0,$M$2,"")))</f>
        <v/>
      </c>
      <c r="N9011" s="65"/>
    </row>
    <row r="9012" spans="1:14" ht="18.75" hidden="1">
      <c r="A9012" s="22">
        <v>765</v>
      </c>
      <c r="B9012" s="1355"/>
      <c r="C9012" s="1355"/>
      <c r="D9012" s="1356"/>
      <c r="E9012" s="1355"/>
      <c r="F9012" s="1355"/>
      <c r="G9012" s="1355"/>
      <c r="H9012" s="1355"/>
      <c r="I9012" s="1355"/>
      <c r="J9012" s="1355"/>
      <c r="K9012" s="1355"/>
      <c r="L9012" s="1357"/>
      <c r="M9012" s="1652" t="str">
        <f>(IF($E9010&lt;&gt;0,$M$2,IF($L9010&lt;&gt;0,$M$2,"")))</f>
        <v/>
      </c>
      <c r="N9012" s="65"/>
    </row>
    <row r="9013" spans="1:14" ht="18.75" hidden="1">
      <c r="A9013" s="22">
        <v>775</v>
      </c>
      <c r="B9013" s="65"/>
      <c r="C9013" s="65"/>
      <c r="D9013" s="65"/>
      <c r="E9013" s="65"/>
      <c r="F9013" s="65"/>
      <c r="G9013" s="65"/>
      <c r="H9013" s="65"/>
      <c r="I9013" s="65"/>
      <c r="J9013" s="65"/>
      <c r="K9013" s="65"/>
      <c r="L9013" s="77"/>
      <c r="M9013" s="74" t="str">
        <f>(IF(E9010&lt;&gt;0,$G$2,IF(L9010&lt;&gt;0,$G$2,"")))</f>
        <v/>
      </c>
      <c r="N9013" s="65"/>
    </row>
    <row r="9014" spans="1:14" hidden="1">
      <c r="A9014" s="23">
        <v>780</v>
      </c>
      <c r="B9014" s="6"/>
      <c r="C9014" s="6"/>
      <c r="D9014" s="517"/>
      <c r="E9014" s="38"/>
      <c r="F9014" s="38"/>
      <c r="G9014" s="38"/>
      <c r="H9014" s="38"/>
      <c r="I9014" s="38"/>
      <c r="J9014" s="38"/>
      <c r="K9014" s="38"/>
      <c r="L9014" s="38"/>
      <c r="M9014" s="7" t="str">
        <f>(IF($E9150&lt;&gt;0,$M$2,IF($L9150&lt;&gt;0,$M$2,"")))</f>
        <v/>
      </c>
    </row>
    <row r="9015" spans="1:14" hidden="1">
      <c r="A9015" s="23">
        <v>785</v>
      </c>
      <c r="B9015" s="6"/>
      <c r="C9015" s="1353"/>
      <c r="D9015" s="1354"/>
      <c r="E9015" s="38"/>
      <c r="F9015" s="38"/>
      <c r="G9015" s="38"/>
      <c r="H9015" s="38"/>
      <c r="I9015" s="38"/>
      <c r="J9015" s="38"/>
      <c r="K9015" s="38"/>
      <c r="L9015" s="38"/>
      <c r="M9015" s="7" t="str">
        <f>(IF($E9150&lt;&gt;0,$M$2,IF($L9150&lt;&gt;0,$M$2,"")))</f>
        <v/>
      </c>
    </row>
    <row r="9016" spans="1:14" hidden="1">
      <c r="A9016" s="23">
        <v>790</v>
      </c>
      <c r="B9016" s="1865" t="str">
        <f>$B$7</f>
        <v>ОТЧЕТНИ ДАННИ ПО ЕБК ЗА ИЗПЪЛНЕНИЕТО НА БЮДЖЕТА</v>
      </c>
      <c r="C9016" s="1866"/>
      <c r="D9016" s="1866"/>
      <c r="E9016" s="242"/>
      <c r="F9016" s="242"/>
      <c r="G9016" s="237"/>
      <c r="H9016" s="237"/>
      <c r="I9016" s="237"/>
      <c r="J9016" s="237"/>
      <c r="K9016" s="237"/>
      <c r="L9016" s="237"/>
      <c r="M9016" s="7" t="str">
        <f>(IF($E9150&lt;&gt;0,$M$2,IF($L9150&lt;&gt;0,$M$2,"")))</f>
        <v/>
      </c>
    </row>
    <row r="9017" spans="1:14" hidden="1">
      <c r="A9017" s="23">
        <v>795</v>
      </c>
      <c r="B9017" s="228"/>
      <c r="C9017" s="391"/>
      <c r="D9017" s="400"/>
      <c r="E9017" s="406" t="s">
        <v>457</v>
      </c>
      <c r="F9017" s="406" t="s">
        <v>819</v>
      </c>
      <c r="G9017" s="237"/>
      <c r="H9017" s="1350" t="s">
        <v>1234</v>
      </c>
      <c r="I9017" s="1351"/>
      <c r="J9017" s="1352"/>
      <c r="K9017" s="237"/>
      <c r="L9017" s="237"/>
      <c r="M9017" s="7" t="str">
        <f>(IF($E9150&lt;&gt;0,$M$2,IF($L9150&lt;&gt;0,$M$2,"")))</f>
        <v/>
      </c>
    </row>
    <row r="9018" spans="1:14" ht="18.75" hidden="1">
      <c r="A9018" s="22">
        <v>805</v>
      </c>
      <c r="B9018" s="1867" t="str">
        <f>$B$9</f>
        <v>ДГ Радост Каблешково</v>
      </c>
      <c r="C9018" s="1868"/>
      <c r="D9018" s="1869"/>
      <c r="E9018" s="115">
        <f>$E$9</f>
        <v>45658</v>
      </c>
      <c r="F9018" s="226">
        <f>$F$9</f>
        <v>45747</v>
      </c>
      <c r="G9018" s="237"/>
      <c r="H9018" s="237"/>
      <c r="I9018" s="237"/>
      <c r="J9018" s="237"/>
      <c r="K9018" s="237"/>
      <c r="L9018" s="237"/>
      <c r="M9018" s="7" t="str">
        <f>(IF($E9150&lt;&gt;0,$M$2,IF($L9150&lt;&gt;0,$M$2,"")))</f>
        <v/>
      </c>
    </row>
    <row r="9019" spans="1:14" hidden="1">
      <c r="A9019" s="23">
        <v>810</v>
      </c>
      <c r="B9019" s="227" t="str">
        <f>$B$10</f>
        <v>(наименование на разпоредителя с бюджет)</v>
      </c>
      <c r="C9019" s="228"/>
      <c r="D9019" s="229"/>
      <c r="E9019" s="237"/>
      <c r="F9019" s="237"/>
      <c r="G9019" s="237"/>
      <c r="H9019" s="237"/>
      <c r="I9019" s="237"/>
      <c r="J9019" s="237"/>
      <c r="K9019" s="237"/>
      <c r="L9019" s="237"/>
      <c r="M9019" s="7" t="str">
        <f>(IF($E9150&lt;&gt;0,$M$2,IF($L9150&lt;&gt;0,$M$2,"")))</f>
        <v/>
      </c>
    </row>
    <row r="9020" spans="1:14" hidden="1">
      <c r="A9020" s="23">
        <v>815</v>
      </c>
      <c r="B9020" s="227"/>
      <c r="C9020" s="228"/>
      <c r="D9020" s="229"/>
      <c r="E9020" s="237"/>
      <c r="F9020" s="237"/>
      <c r="G9020" s="237"/>
      <c r="H9020" s="237"/>
      <c r="I9020" s="237"/>
      <c r="J9020" s="237"/>
      <c r="K9020" s="237"/>
      <c r="L9020" s="237"/>
      <c r="M9020" s="7" t="str">
        <f>(IF($E9150&lt;&gt;0,$M$2,IF($L9150&lt;&gt;0,$M$2,"")))</f>
        <v/>
      </c>
    </row>
    <row r="9021" spans="1:14" ht="19.5" hidden="1">
      <c r="A9021" s="28">
        <v>525</v>
      </c>
      <c r="B9021" s="1870" t="str">
        <f>$B$12</f>
        <v>Поморие</v>
      </c>
      <c r="C9021" s="1871"/>
      <c r="D9021" s="1872"/>
      <c r="E9021" s="410" t="s">
        <v>874</v>
      </c>
      <c r="F9021" s="1348" t="str">
        <f>$F$12</f>
        <v>5207</v>
      </c>
      <c r="G9021" s="237"/>
      <c r="H9021" s="237"/>
      <c r="I9021" s="237"/>
      <c r="J9021" s="237"/>
      <c r="K9021" s="237"/>
      <c r="L9021" s="237"/>
      <c r="M9021" s="7" t="str">
        <f>(IF($E9150&lt;&gt;0,$M$2,IF($L9150&lt;&gt;0,$M$2,"")))</f>
        <v/>
      </c>
    </row>
    <row r="9022" spans="1:14" hidden="1">
      <c r="A9022" s="22">
        <v>820</v>
      </c>
      <c r="B9022" s="233" t="str">
        <f>$B$13</f>
        <v>(наименование на първостепенния разпоредител с бюджет)</v>
      </c>
      <c r="C9022" s="228"/>
      <c r="D9022" s="229"/>
      <c r="E9022" s="1349"/>
      <c r="F9022" s="242"/>
      <c r="G9022" s="237"/>
      <c r="H9022" s="237"/>
      <c r="I9022" s="237"/>
      <c r="J9022" s="237"/>
      <c r="K9022" s="237"/>
      <c r="L9022" s="237"/>
      <c r="M9022" s="7" t="str">
        <f>(IF($E9150&lt;&gt;0,$M$2,IF($L9150&lt;&gt;0,$M$2,"")))</f>
        <v/>
      </c>
    </row>
    <row r="9023" spans="1:14" ht="19.5" hidden="1">
      <c r="A9023" s="23">
        <v>821</v>
      </c>
      <c r="B9023" s="236"/>
      <c r="C9023" s="237"/>
      <c r="D9023" s="124" t="s">
        <v>875</v>
      </c>
      <c r="E9023" s="238">
        <f>$E$15</f>
        <v>0</v>
      </c>
      <c r="F9023" s="414" t="str">
        <f>$F$15</f>
        <v>БЮДЖЕТ</v>
      </c>
      <c r="G9023" s="218"/>
      <c r="H9023" s="218"/>
      <c r="I9023" s="218"/>
      <c r="J9023" s="218"/>
      <c r="K9023" s="218"/>
      <c r="L9023" s="218"/>
      <c r="M9023" s="7" t="str">
        <f>(IF($E9150&lt;&gt;0,$M$2,IF($L9150&lt;&gt;0,$M$2,"")))</f>
        <v/>
      </c>
    </row>
    <row r="9024" spans="1:14" hidden="1">
      <c r="A9024" s="23">
        <v>822</v>
      </c>
      <c r="B9024" s="228"/>
      <c r="C9024" s="391"/>
      <c r="D9024" s="400"/>
      <c r="E9024" s="237"/>
      <c r="F9024" s="409"/>
      <c r="G9024" s="409"/>
      <c r="H9024" s="409"/>
      <c r="I9024" s="409"/>
      <c r="J9024" s="409"/>
      <c r="K9024" s="409"/>
      <c r="L9024" s="1365" t="s">
        <v>458</v>
      </c>
      <c r="M9024" s="7" t="str">
        <f>(IF($E9150&lt;&gt;0,$M$2,IF($L9150&lt;&gt;0,$M$2,"")))</f>
        <v/>
      </c>
    </row>
    <row r="9025" spans="1:14" ht="24.95" hidden="1" customHeight="1">
      <c r="A9025" s="23">
        <v>823</v>
      </c>
      <c r="B9025" s="247"/>
      <c r="C9025" s="248"/>
      <c r="D9025" s="249" t="s">
        <v>698</v>
      </c>
      <c r="E9025" s="1853" t="str">
        <f>CONCATENATE("Уточнен план ",$C$3)</f>
        <v>Уточнен план 2025</v>
      </c>
      <c r="F9025" s="1854"/>
      <c r="G9025" s="1854"/>
      <c r="H9025" s="1855"/>
      <c r="I9025" s="1856" t="str">
        <f>CONCATENATE("Отчет ",$C$3)</f>
        <v>Отчет 2025</v>
      </c>
      <c r="J9025" s="1857"/>
      <c r="K9025" s="1857"/>
      <c r="L9025" s="1858"/>
      <c r="M9025" s="7" t="str">
        <f>(IF($E9150&lt;&gt;0,$M$2,IF($L9150&lt;&gt;0,$M$2,"")))</f>
        <v/>
      </c>
    </row>
    <row r="9026" spans="1:14" ht="54.95" hidden="1" customHeight="1" thickBot="1">
      <c r="A9026" s="23">
        <v>825</v>
      </c>
      <c r="B9026" s="250" t="s">
        <v>62</v>
      </c>
      <c r="C9026" s="251" t="s">
        <v>459</v>
      </c>
      <c r="D9026" s="252" t="s">
        <v>699</v>
      </c>
      <c r="E9026" s="1391" t="str">
        <f>$E$20</f>
        <v>Уточнен план                Общо</v>
      </c>
      <c r="F9026" s="1395" t="str">
        <f>$F$20</f>
        <v>държавни дейности</v>
      </c>
      <c r="G9026" s="1396" t="str">
        <f>$G$20</f>
        <v>местни дейности</v>
      </c>
      <c r="H9026" s="1397" t="str">
        <f>$H$20</f>
        <v>дофинансиране</v>
      </c>
      <c r="I9026" s="253" t="str">
        <f>$I$20</f>
        <v>държавни дейности -ОТЧЕТ</v>
      </c>
      <c r="J9026" s="254" t="str">
        <f>$J$20</f>
        <v>местни дейности - ОТЧЕТ</v>
      </c>
      <c r="K9026" s="255" t="str">
        <f>$K$20</f>
        <v>дофинансиране - ОТЧЕТ</v>
      </c>
      <c r="L9026" s="1570" t="str">
        <f>$L$20</f>
        <v>ОТЧЕТ                                    ОБЩО</v>
      </c>
      <c r="M9026" s="7" t="str">
        <f>(IF($E9150&lt;&gt;0,$M$2,IF($L9150&lt;&gt;0,$M$2,"")))</f>
        <v/>
      </c>
    </row>
    <row r="9027" spans="1:14" ht="18.75" hidden="1">
      <c r="A9027" s="23"/>
      <c r="B9027" s="258"/>
      <c r="C9027" s="259"/>
      <c r="D9027" s="260" t="s">
        <v>728</v>
      </c>
      <c r="E9027" s="1442" t="str">
        <f>$E$21</f>
        <v>(1)</v>
      </c>
      <c r="F9027" s="143" t="str">
        <f>$F$21</f>
        <v>(2)</v>
      </c>
      <c r="G9027" s="144" t="str">
        <f>$G$21</f>
        <v>(3)</v>
      </c>
      <c r="H9027" s="145" t="str">
        <f>$H$21</f>
        <v>(4)</v>
      </c>
      <c r="I9027" s="261" t="str">
        <f>$I$21</f>
        <v>(5)</v>
      </c>
      <c r="J9027" s="262" t="str">
        <f>$J$21</f>
        <v>(6)</v>
      </c>
      <c r="K9027" s="263" t="str">
        <f>$K$21</f>
        <v>(7)</v>
      </c>
      <c r="L9027" s="264" t="str">
        <f>$L$21</f>
        <v>(8)</v>
      </c>
      <c r="M9027" s="7" t="str">
        <f>(IF($E9150&lt;&gt;0,$M$2,IF($L9150&lt;&gt;0,$M$2,"")))</f>
        <v/>
      </c>
    </row>
    <row r="9028" spans="1:14" hidden="1">
      <c r="A9028" s="23"/>
      <c r="B9028" s="1439"/>
      <c r="C9028" s="1540" t="e">
        <f>VLOOKUP(D9028,OP_LIST2,2,FALSE)</f>
        <v>#N/A</v>
      </c>
      <c r="D9028" s="1445"/>
      <c r="E9028" s="389"/>
      <c r="F9028" s="1429"/>
      <c r="G9028" s="1430"/>
      <c r="H9028" s="1431"/>
      <c r="I9028" s="1429"/>
      <c r="J9028" s="1430"/>
      <c r="K9028" s="1431"/>
      <c r="L9028" s="1428"/>
      <c r="M9028" s="7" t="str">
        <f>(IF($E9150&lt;&gt;0,$M$2,IF($L9150&lt;&gt;0,$M$2,"")))</f>
        <v/>
      </c>
    </row>
    <row r="9029" spans="1:14" hidden="1">
      <c r="A9029" s="23"/>
      <c r="B9029" s="1608" t="s">
        <v>2003</v>
      </c>
      <c r="C9029" s="1446">
        <f>VLOOKUP(D9030,EBK_DEIN2,2,FALSE)</f>
        <v>8898</v>
      </c>
      <c r="D9029" s="1445" t="s">
        <v>777</v>
      </c>
      <c r="E9029" s="389"/>
      <c r="F9029" s="1432"/>
      <c r="G9029" s="1433"/>
      <c r="H9029" s="1434"/>
      <c r="I9029" s="1432"/>
      <c r="J9029" s="1433"/>
      <c r="K9029" s="1434"/>
      <c r="L9029" s="1428"/>
      <c r="M9029" s="7" t="str">
        <f>(IF($E9150&lt;&gt;0,$M$2,IF($L9150&lt;&gt;0,$M$2,"")))</f>
        <v/>
      </c>
    </row>
    <row r="9030" spans="1:14" hidden="1">
      <c r="A9030" s="23"/>
      <c r="B9030" s="1438"/>
      <c r="C9030" s="1531">
        <f>+C9029</f>
        <v>8898</v>
      </c>
      <c r="D9030" s="1440" t="s">
        <v>624</v>
      </c>
      <c r="E9030" s="389"/>
      <c r="F9030" s="1432"/>
      <c r="G9030" s="1433"/>
      <c r="H9030" s="1434"/>
      <c r="I9030" s="1432"/>
      <c r="J9030" s="1433"/>
      <c r="K9030" s="1434"/>
      <c r="L9030" s="1428"/>
      <c r="M9030" s="7" t="str">
        <f>(IF($E9150&lt;&gt;0,$M$2,IF($L9150&lt;&gt;0,$M$2,"")))</f>
        <v/>
      </c>
    </row>
    <row r="9031" spans="1:14" hidden="1">
      <c r="A9031" s="23"/>
      <c r="B9031" s="1443"/>
      <c r="C9031" s="1441"/>
      <c r="D9031" s="1444" t="s">
        <v>700</v>
      </c>
      <c r="E9031" s="389"/>
      <c r="F9031" s="1435"/>
      <c r="G9031" s="1436"/>
      <c r="H9031" s="1437"/>
      <c r="I9031" s="1435"/>
      <c r="J9031" s="1436"/>
      <c r="K9031" s="1437"/>
      <c r="L9031" s="1428"/>
      <c r="M9031" s="7" t="str">
        <f>(IF($E9150&lt;&gt;0,$M$2,IF($L9150&lt;&gt;0,$M$2,"")))</f>
        <v/>
      </c>
    </row>
    <row r="9032" spans="1:14" hidden="1">
      <c r="A9032" s="23"/>
      <c r="B9032" s="272">
        <v>100</v>
      </c>
      <c r="C9032" s="1859" t="s">
        <v>729</v>
      </c>
      <c r="D9032" s="1860"/>
      <c r="E9032" s="273">
        <f t="shared" ref="E9032:L9032" si="2116">SUM(E9033:E9034)</f>
        <v>0</v>
      </c>
      <c r="F9032" s="274">
        <f t="shared" si="2116"/>
        <v>0</v>
      </c>
      <c r="G9032" s="275">
        <f t="shared" si="2116"/>
        <v>0</v>
      </c>
      <c r="H9032" s="276">
        <f>SUM(H9033:H9034)</f>
        <v>0</v>
      </c>
      <c r="I9032" s="274">
        <f t="shared" si="2116"/>
        <v>0</v>
      </c>
      <c r="J9032" s="275">
        <f t="shared" si="2116"/>
        <v>0</v>
      </c>
      <c r="K9032" s="276">
        <f t="shared" si="2116"/>
        <v>0</v>
      </c>
      <c r="L9032" s="273">
        <f t="shared" si="2116"/>
        <v>0</v>
      </c>
      <c r="M9032" s="12" t="str">
        <f>(IF($E9032&lt;&gt;0,$M$2,IF($L9032&lt;&gt;0,$M$2,"")))</f>
        <v/>
      </c>
      <c r="N9032" s="13"/>
    </row>
    <row r="9033" spans="1:14" hidden="1">
      <c r="A9033" s="23"/>
      <c r="B9033" s="278"/>
      <c r="C9033" s="279">
        <v>101</v>
      </c>
      <c r="D9033" s="280" t="s">
        <v>730</v>
      </c>
      <c r="E9033" s="281">
        <f>F9033+G9033+H9033</f>
        <v>0</v>
      </c>
      <c r="F9033" s="152">
        <v>0</v>
      </c>
      <c r="G9033" s="153">
        <v>0</v>
      </c>
      <c r="H9033" s="1406">
        <v>0</v>
      </c>
      <c r="I9033" s="152">
        <v>0</v>
      </c>
      <c r="J9033" s="153">
        <v>0</v>
      </c>
      <c r="K9033" s="1406">
        <v>0</v>
      </c>
      <c r="L9033" s="281">
        <f>I9033+J9033+K9033</f>
        <v>0</v>
      </c>
      <c r="M9033" s="12" t="str">
        <f t="shared" ref="M9033:M9096" si="2117">(IF($E9033&lt;&gt;0,$M$2,IF($L9033&lt;&gt;0,$M$2,"")))</f>
        <v/>
      </c>
      <c r="N9033" s="13"/>
    </row>
    <row r="9034" spans="1:14" hidden="1">
      <c r="A9034" s="10"/>
      <c r="B9034" s="278"/>
      <c r="C9034" s="285">
        <v>102</v>
      </c>
      <c r="D9034" s="286" t="s">
        <v>731</v>
      </c>
      <c r="E9034" s="287">
        <f>F9034+G9034+H9034</f>
        <v>0</v>
      </c>
      <c r="F9034" s="173">
        <v>0</v>
      </c>
      <c r="G9034" s="174">
        <v>0</v>
      </c>
      <c r="H9034" s="1409">
        <v>0</v>
      </c>
      <c r="I9034" s="173">
        <v>0</v>
      </c>
      <c r="J9034" s="174">
        <v>0</v>
      </c>
      <c r="K9034" s="1409">
        <v>0</v>
      </c>
      <c r="L9034" s="287">
        <f>I9034+J9034+K9034</f>
        <v>0</v>
      </c>
      <c r="M9034" s="12" t="str">
        <f t="shared" si="2117"/>
        <v/>
      </c>
      <c r="N9034" s="13"/>
    </row>
    <row r="9035" spans="1:14" hidden="1">
      <c r="A9035" s="10"/>
      <c r="B9035" s="272">
        <v>200</v>
      </c>
      <c r="C9035" s="1851" t="s">
        <v>732</v>
      </c>
      <c r="D9035" s="1852"/>
      <c r="E9035" s="273">
        <f t="shared" ref="E9035:L9035" si="2118">SUM(E9036:E9040)</f>
        <v>0</v>
      </c>
      <c r="F9035" s="274">
        <f t="shared" si="2118"/>
        <v>0</v>
      </c>
      <c r="G9035" s="275">
        <f t="shared" si="2118"/>
        <v>0</v>
      </c>
      <c r="H9035" s="276">
        <f>SUM(H9036:H9040)</f>
        <v>0</v>
      </c>
      <c r="I9035" s="274">
        <f t="shared" si="2118"/>
        <v>0</v>
      </c>
      <c r="J9035" s="275">
        <f t="shared" si="2118"/>
        <v>0</v>
      </c>
      <c r="K9035" s="276">
        <f t="shared" si="2118"/>
        <v>0</v>
      </c>
      <c r="L9035" s="273">
        <f t="shared" si="2118"/>
        <v>0</v>
      </c>
      <c r="M9035" s="12" t="str">
        <f t="shared" si="2117"/>
        <v/>
      </c>
      <c r="N9035" s="13"/>
    </row>
    <row r="9036" spans="1:14" hidden="1">
      <c r="A9036" s="10"/>
      <c r="B9036" s="291"/>
      <c r="C9036" s="279">
        <v>201</v>
      </c>
      <c r="D9036" s="280" t="s">
        <v>733</v>
      </c>
      <c r="E9036" s="281">
        <f>F9036+G9036+H9036</f>
        <v>0</v>
      </c>
      <c r="F9036" s="152">
        <v>0</v>
      </c>
      <c r="G9036" s="153">
        <v>0</v>
      </c>
      <c r="H9036" s="1406">
        <v>0</v>
      </c>
      <c r="I9036" s="152">
        <v>0</v>
      </c>
      <c r="J9036" s="153">
        <v>0</v>
      </c>
      <c r="K9036" s="1406">
        <v>0</v>
      </c>
      <c r="L9036" s="281">
        <f>I9036+J9036+K9036</f>
        <v>0</v>
      </c>
      <c r="M9036" s="12" t="str">
        <f t="shared" si="2117"/>
        <v/>
      </c>
      <c r="N9036" s="13"/>
    </row>
    <row r="9037" spans="1:14" hidden="1">
      <c r="A9037" s="10"/>
      <c r="B9037" s="292"/>
      <c r="C9037" s="293">
        <v>202</v>
      </c>
      <c r="D9037" s="294" t="s">
        <v>734</v>
      </c>
      <c r="E9037" s="295">
        <f>F9037+G9037+H9037</f>
        <v>0</v>
      </c>
      <c r="F9037" s="158">
        <v>0</v>
      </c>
      <c r="G9037" s="159">
        <v>0</v>
      </c>
      <c r="H9037" s="1408">
        <v>0</v>
      </c>
      <c r="I9037" s="158">
        <v>0</v>
      </c>
      <c r="J9037" s="159">
        <v>0</v>
      </c>
      <c r="K9037" s="1408">
        <v>0</v>
      </c>
      <c r="L9037" s="295">
        <f>I9037+J9037+K9037</f>
        <v>0</v>
      </c>
      <c r="M9037" s="12" t="str">
        <f t="shared" si="2117"/>
        <v/>
      </c>
      <c r="N9037" s="13"/>
    </row>
    <row r="9038" spans="1:14" ht="31.5" hidden="1">
      <c r="A9038" s="10"/>
      <c r="B9038" s="299"/>
      <c r="C9038" s="293">
        <v>205</v>
      </c>
      <c r="D9038" s="294" t="s">
        <v>585</v>
      </c>
      <c r="E9038" s="295">
        <f>F9038+G9038+H9038</f>
        <v>0</v>
      </c>
      <c r="F9038" s="158">
        <v>0</v>
      </c>
      <c r="G9038" s="159">
        <v>0</v>
      </c>
      <c r="H9038" s="1408">
        <v>0</v>
      </c>
      <c r="I9038" s="158">
        <v>0</v>
      </c>
      <c r="J9038" s="159">
        <v>0</v>
      </c>
      <c r="K9038" s="1408">
        <v>0</v>
      </c>
      <c r="L9038" s="295">
        <f>I9038+J9038+K9038</f>
        <v>0</v>
      </c>
      <c r="M9038" s="12" t="str">
        <f t="shared" si="2117"/>
        <v/>
      </c>
      <c r="N9038" s="13"/>
    </row>
    <row r="9039" spans="1:14" hidden="1">
      <c r="A9039" s="10"/>
      <c r="B9039" s="299"/>
      <c r="C9039" s="293">
        <v>208</v>
      </c>
      <c r="D9039" s="300" t="s">
        <v>586</v>
      </c>
      <c r="E9039" s="295">
        <f>F9039+G9039+H9039</f>
        <v>0</v>
      </c>
      <c r="F9039" s="158">
        <v>0</v>
      </c>
      <c r="G9039" s="159">
        <v>0</v>
      </c>
      <c r="H9039" s="1408">
        <v>0</v>
      </c>
      <c r="I9039" s="158">
        <v>0</v>
      </c>
      <c r="J9039" s="159">
        <v>0</v>
      </c>
      <c r="K9039" s="1408">
        <v>0</v>
      </c>
      <c r="L9039" s="295">
        <f>I9039+J9039+K9039</f>
        <v>0</v>
      </c>
      <c r="M9039" s="12" t="str">
        <f t="shared" si="2117"/>
        <v/>
      </c>
      <c r="N9039" s="13"/>
    </row>
    <row r="9040" spans="1:14" hidden="1">
      <c r="A9040" s="10"/>
      <c r="B9040" s="291"/>
      <c r="C9040" s="285">
        <v>209</v>
      </c>
      <c r="D9040" s="301" t="s">
        <v>587</v>
      </c>
      <c r="E9040" s="287">
        <f>F9040+G9040+H9040</f>
        <v>0</v>
      </c>
      <c r="F9040" s="173">
        <v>0</v>
      </c>
      <c r="G9040" s="174">
        <v>0</v>
      </c>
      <c r="H9040" s="1409">
        <v>0</v>
      </c>
      <c r="I9040" s="173">
        <v>0</v>
      </c>
      <c r="J9040" s="174">
        <v>0</v>
      </c>
      <c r="K9040" s="1409">
        <v>0</v>
      </c>
      <c r="L9040" s="287">
        <f>I9040+J9040+K9040</f>
        <v>0</v>
      </c>
      <c r="M9040" s="12" t="str">
        <f t="shared" si="2117"/>
        <v/>
      </c>
      <c r="N9040" s="13"/>
    </row>
    <row r="9041" spans="1:14" hidden="1">
      <c r="A9041" s="10"/>
      <c r="B9041" s="272">
        <v>500</v>
      </c>
      <c r="C9041" s="1861" t="s">
        <v>188</v>
      </c>
      <c r="D9041" s="1862"/>
      <c r="E9041" s="273">
        <f t="shared" ref="E9041:L9041" si="2119">SUM(E9042:E9048)</f>
        <v>0</v>
      </c>
      <c r="F9041" s="274">
        <f t="shared" si="2119"/>
        <v>0</v>
      </c>
      <c r="G9041" s="275">
        <f t="shared" si="2119"/>
        <v>0</v>
      </c>
      <c r="H9041" s="276">
        <f>SUM(H9042:H9048)</f>
        <v>0</v>
      </c>
      <c r="I9041" s="274">
        <f t="shared" si="2119"/>
        <v>0</v>
      </c>
      <c r="J9041" s="275">
        <f t="shared" si="2119"/>
        <v>0</v>
      </c>
      <c r="K9041" s="276">
        <f t="shared" si="2119"/>
        <v>0</v>
      </c>
      <c r="L9041" s="273">
        <f t="shared" si="2119"/>
        <v>0</v>
      </c>
      <c r="M9041" s="12" t="str">
        <f t="shared" si="2117"/>
        <v/>
      </c>
      <c r="N9041" s="13"/>
    </row>
    <row r="9042" spans="1:14" ht="18" hidden="1" customHeight="1">
      <c r="A9042" s="10"/>
      <c r="B9042" s="291"/>
      <c r="C9042" s="302">
        <v>551</v>
      </c>
      <c r="D9042" s="303" t="s">
        <v>189</v>
      </c>
      <c r="E9042" s="281">
        <f t="shared" ref="E9042:E9049" si="2120">F9042+G9042+H9042</f>
        <v>0</v>
      </c>
      <c r="F9042" s="152">
        <v>0</v>
      </c>
      <c r="G9042" s="153">
        <v>0</v>
      </c>
      <c r="H9042" s="1406">
        <v>0</v>
      </c>
      <c r="I9042" s="152">
        <v>0</v>
      </c>
      <c r="J9042" s="153">
        <v>0</v>
      </c>
      <c r="K9042" s="1406">
        <v>0</v>
      </c>
      <c r="L9042" s="281">
        <f t="shared" ref="L9042:L9049" si="2121">I9042+J9042+K9042</f>
        <v>0</v>
      </c>
      <c r="M9042" s="12" t="str">
        <f t="shared" si="2117"/>
        <v/>
      </c>
      <c r="N9042" s="13"/>
    </row>
    <row r="9043" spans="1:14" hidden="1">
      <c r="A9043" s="10"/>
      <c r="B9043" s="291"/>
      <c r="C9043" s="304">
        <v>552</v>
      </c>
      <c r="D9043" s="305" t="s">
        <v>893</v>
      </c>
      <c r="E9043" s="295">
        <f t="shared" si="2120"/>
        <v>0</v>
      </c>
      <c r="F9043" s="158">
        <v>0</v>
      </c>
      <c r="G9043" s="159">
        <v>0</v>
      </c>
      <c r="H9043" s="1408">
        <v>0</v>
      </c>
      <c r="I9043" s="158">
        <v>0</v>
      </c>
      <c r="J9043" s="159">
        <v>0</v>
      </c>
      <c r="K9043" s="1408">
        <v>0</v>
      </c>
      <c r="L9043" s="295">
        <f t="shared" si="2121"/>
        <v>0</v>
      </c>
      <c r="M9043" s="12" t="str">
        <f t="shared" si="2117"/>
        <v/>
      </c>
      <c r="N9043" s="13"/>
    </row>
    <row r="9044" spans="1:14" hidden="1">
      <c r="A9044" s="10"/>
      <c r="B9044" s="306"/>
      <c r="C9044" s="304">
        <v>558</v>
      </c>
      <c r="D9044" s="307" t="s">
        <v>855</v>
      </c>
      <c r="E9044" s="295">
        <f>F9044+G9044+H9044</f>
        <v>0</v>
      </c>
      <c r="F9044" s="484">
        <v>0</v>
      </c>
      <c r="G9044" s="485">
        <v>0</v>
      </c>
      <c r="H9044" s="160">
        <v>0</v>
      </c>
      <c r="I9044" s="484">
        <v>0</v>
      </c>
      <c r="J9044" s="485">
        <v>0</v>
      </c>
      <c r="K9044" s="160">
        <v>0</v>
      </c>
      <c r="L9044" s="295">
        <f>I9044+J9044+K9044</f>
        <v>0</v>
      </c>
      <c r="M9044" s="12" t="str">
        <f t="shared" si="2117"/>
        <v/>
      </c>
      <c r="N9044" s="13"/>
    </row>
    <row r="9045" spans="1:14" hidden="1">
      <c r="A9045" s="10"/>
      <c r="B9045" s="306"/>
      <c r="C9045" s="304">
        <v>560</v>
      </c>
      <c r="D9045" s="307" t="s">
        <v>190</v>
      </c>
      <c r="E9045" s="295">
        <f t="shared" si="2120"/>
        <v>0</v>
      </c>
      <c r="F9045" s="158">
        <v>0</v>
      </c>
      <c r="G9045" s="159">
        <v>0</v>
      </c>
      <c r="H9045" s="1408">
        <v>0</v>
      </c>
      <c r="I9045" s="158">
        <v>0</v>
      </c>
      <c r="J9045" s="159">
        <v>0</v>
      </c>
      <c r="K9045" s="1408">
        <v>0</v>
      </c>
      <c r="L9045" s="295">
        <f t="shared" si="2121"/>
        <v>0</v>
      </c>
      <c r="M9045" s="12" t="str">
        <f t="shared" si="2117"/>
        <v/>
      </c>
      <c r="N9045" s="13"/>
    </row>
    <row r="9046" spans="1:14" hidden="1">
      <c r="A9046" s="10"/>
      <c r="B9046" s="306"/>
      <c r="C9046" s="304">
        <v>580</v>
      </c>
      <c r="D9046" s="305" t="s">
        <v>191</v>
      </c>
      <c r="E9046" s="295">
        <f t="shared" si="2120"/>
        <v>0</v>
      </c>
      <c r="F9046" s="158">
        <v>0</v>
      </c>
      <c r="G9046" s="159">
        <v>0</v>
      </c>
      <c r="H9046" s="1408">
        <v>0</v>
      </c>
      <c r="I9046" s="158">
        <v>0</v>
      </c>
      <c r="J9046" s="159">
        <v>0</v>
      </c>
      <c r="K9046" s="1408">
        <v>0</v>
      </c>
      <c r="L9046" s="295">
        <f t="shared" si="2121"/>
        <v>0</v>
      </c>
      <c r="M9046" s="12" t="str">
        <f t="shared" si="2117"/>
        <v/>
      </c>
      <c r="N9046" s="13"/>
    </row>
    <row r="9047" spans="1:14" hidden="1">
      <c r="A9047" s="10"/>
      <c r="B9047" s="291"/>
      <c r="C9047" s="304">
        <v>588</v>
      </c>
      <c r="D9047" s="305" t="s">
        <v>857</v>
      </c>
      <c r="E9047" s="295">
        <f>F9047+G9047+H9047</f>
        <v>0</v>
      </c>
      <c r="F9047" s="484">
        <v>0</v>
      </c>
      <c r="G9047" s="485">
        <v>0</v>
      </c>
      <c r="H9047" s="160">
        <v>0</v>
      </c>
      <c r="I9047" s="484">
        <v>0</v>
      </c>
      <c r="J9047" s="485">
        <v>0</v>
      </c>
      <c r="K9047" s="160">
        <v>0</v>
      </c>
      <c r="L9047" s="295">
        <f>I9047+J9047+K9047</f>
        <v>0</v>
      </c>
      <c r="M9047" s="12" t="str">
        <f t="shared" si="2117"/>
        <v/>
      </c>
      <c r="N9047" s="13"/>
    </row>
    <row r="9048" spans="1:14" ht="31.5" hidden="1">
      <c r="A9048" s="10"/>
      <c r="B9048" s="291"/>
      <c r="C9048" s="308">
        <v>590</v>
      </c>
      <c r="D9048" s="309" t="s">
        <v>192</v>
      </c>
      <c r="E9048" s="287">
        <f t="shared" si="2120"/>
        <v>0</v>
      </c>
      <c r="F9048" s="173"/>
      <c r="G9048" s="174"/>
      <c r="H9048" s="1409"/>
      <c r="I9048" s="173"/>
      <c r="J9048" s="174"/>
      <c r="K9048" s="1409"/>
      <c r="L9048" s="287">
        <f t="shared" si="2121"/>
        <v>0</v>
      </c>
      <c r="M9048" s="12" t="str">
        <f t="shared" si="2117"/>
        <v/>
      </c>
      <c r="N9048" s="13"/>
    </row>
    <row r="9049" spans="1:14" hidden="1">
      <c r="A9049" s="22">
        <v>5</v>
      </c>
      <c r="B9049" s="272">
        <v>800</v>
      </c>
      <c r="C9049" s="1863" t="s">
        <v>193</v>
      </c>
      <c r="D9049" s="1864"/>
      <c r="E9049" s="310">
        <f t="shared" si="2120"/>
        <v>0</v>
      </c>
      <c r="F9049" s="1410"/>
      <c r="G9049" s="1411"/>
      <c r="H9049" s="1412"/>
      <c r="I9049" s="1410"/>
      <c r="J9049" s="1411"/>
      <c r="K9049" s="1412"/>
      <c r="L9049" s="310">
        <f t="shared" si="2121"/>
        <v>0</v>
      </c>
      <c r="M9049" s="12" t="str">
        <f t="shared" si="2117"/>
        <v/>
      </c>
      <c r="N9049" s="13"/>
    </row>
    <row r="9050" spans="1:14" hidden="1">
      <c r="A9050" s="23">
        <v>10</v>
      </c>
      <c r="B9050" s="272">
        <v>1000</v>
      </c>
      <c r="C9050" s="1851" t="s">
        <v>194</v>
      </c>
      <c r="D9050" s="1852"/>
      <c r="E9050" s="310">
        <f t="shared" ref="E9050:L9050" si="2122">SUM(E9051:E9067)</f>
        <v>0</v>
      </c>
      <c r="F9050" s="274">
        <f t="shared" si="2122"/>
        <v>0</v>
      </c>
      <c r="G9050" s="275">
        <f t="shared" si="2122"/>
        <v>0</v>
      </c>
      <c r="H9050" s="276">
        <f>SUM(H9051:H9067)</f>
        <v>0</v>
      </c>
      <c r="I9050" s="274">
        <f t="shared" si="2122"/>
        <v>0</v>
      </c>
      <c r="J9050" s="275">
        <f t="shared" si="2122"/>
        <v>0</v>
      </c>
      <c r="K9050" s="276">
        <f t="shared" si="2122"/>
        <v>0</v>
      </c>
      <c r="L9050" s="310">
        <f t="shared" si="2122"/>
        <v>0</v>
      </c>
      <c r="M9050" s="12" t="str">
        <f t="shared" si="2117"/>
        <v/>
      </c>
      <c r="N9050" s="13"/>
    </row>
    <row r="9051" spans="1:14" hidden="1">
      <c r="A9051" s="23">
        <v>15</v>
      </c>
      <c r="B9051" s="292"/>
      <c r="C9051" s="279">
        <v>1011</v>
      </c>
      <c r="D9051" s="311" t="s">
        <v>195</v>
      </c>
      <c r="E9051" s="281">
        <f t="shared" ref="E9051:E9067" si="2123">F9051+G9051+H9051</f>
        <v>0</v>
      </c>
      <c r="F9051" s="152">
        <v>0</v>
      </c>
      <c r="G9051" s="153">
        <v>0</v>
      </c>
      <c r="H9051" s="1406">
        <v>0</v>
      </c>
      <c r="I9051" s="152">
        <v>0</v>
      </c>
      <c r="J9051" s="153">
        <v>0</v>
      </c>
      <c r="K9051" s="1406">
        <v>0</v>
      </c>
      <c r="L9051" s="281">
        <f t="shared" ref="L9051:L9067" si="2124">I9051+J9051+K9051</f>
        <v>0</v>
      </c>
      <c r="M9051" s="12" t="str">
        <f t="shared" si="2117"/>
        <v/>
      </c>
      <c r="N9051" s="13"/>
    </row>
    <row r="9052" spans="1:14" hidden="1">
      <c r="A9052" s="22">
        <v>35</v>
      </c>
      <c r="B9052" s="292"/>
      <c r="C9052" s="293">
        <v>1012</v>
      </c>
      <c r="D9052" s="294" t="s">
        <v>196</v>
      </c>
      <c r="E9052" s="295">
        <f t="shared" si="2123"/>
        <v>0</v>
      </c>
      <c r="F9052" s="158">
        <v>0</v>
      </c>
      <c r="G9052" s="159">
        <v>0</v>
      </c>
      <c r="H9052" s="1408">
        <v>0</v>
      </c>
      <c r="I9052" s="158">
        <v>0</v>
      </c>
      <c r="J9052" s="159">
        <v>0</v>
      </c>
      <c r="K9052" s="1408">
        <v>0</v>
      </c>
      <c r="L9052" s="295">
        <f t="shared" si="2124"/>
        <v>0</v>
      </c>
      <c r="M9052" s="12" t="str">
        <f t="shared" si="2117"/>
        <v/>
      </c>
      <c r="N9052" s="13"/>
    </row>
    <row r="9053" spans="1:14" hidden="1">
      <c r="A9053" s="23">
        <v>40</v>
      </c>
      <c r="B9053" s="292"/>
      <c r="C9053" s="293">
        <v>1013</v>
      </c>
      <c r="D9053" s="294" t="s">
        <v>197</v>
      </c>
      <c r="E9053" s="295">
        <f t="shared" si="2123"/>
        <v>0</v>
      </c>
      <c r="F9053" s="158">
        <v>0</v>
      </c>
      <c r="G9053" s="159">
        <v>0</v>
      </c>
      <c r="H9053" s="1408">
        <v>0</v>
      </c>
      <c r="I9053" s="158">
        <v>0</v>
      </c>
      <c r="J9053" s="159">
        <v>0</v>
      </c>
      <c r="K9053" s="1408">
        <v>0</v>
      </c>
      <c r="L9053" s="295">
        <f t="shared" si="2124"/>
        <v>0</v>
      </c>
      <c r="M9053" s="12" t="str">
        <f t="shared" si="2117"/>
        <v/>
      </c>
      <c r="N9053" s="13"/>
    </row>
    <row r="9054" spans="1:14" hidden="1">
      <c r="A9054" s="23">
        <v>45</v>
      </c>
      <c r="B9054" s="292"/>
      <c r="C9054" s="293">
        <v>1014</v>
      </c>
      <c r="D9054" s="294" t="s">
        <v>198</v>
      </c>
      <c r="E9054" s="295">
        <f t="shared" si="2123"/>
        <v>0</v>
      </c>
      <c r="F9054" s="158">
        <v>0</v>
      </c>
      <c r="G9054" s="159">
        <v>0</v>
      </c>
      <c r="H9054" s="1408">
        <v>0</v>
      </c>
      <c r="I9054" s="158">
        <v>0</v>
      </c>
      <c r="J9054" s="159">
        <v>0</v>
      </c>
      <c r="K9054" s="1408">
        <v>0</v>
      </c>
      <c r="L9054" s="295">
        <f t="shared" si="2124"/>
        <v>0</v>
      </c>
      <c r="M9054" s="12" t="str">
        <f t="shared" si="2117"/>
        <v/>
      </c>
      <c r="N9054" s="13"/>
    </row>
    <row r="9055" spans="1:14" hidden="1">
      <c r="A9055" s="23">
        <v>50</v>
      </c>
      <c r="B9055" s="292"/>
      <c r="C9055" s="293">
        <v>1015</v>
      </c>
      <c r="D9055" s="294" t="s">
        <v>199</v>
      </c>
      <c r="E9055" s="295">
        <f t="shared" si="2123"/>
        <v>0</v>
      </c>
      <c r="F9055" s="158">
        <v>0</v>
      </c>
      <c r="G9055" s="159">
        <v>0</v>
      </c>
      <c r="H9055" s="1408">
        <v>0</v>
      </c>
      <c r="I9055" s="158">
        <v>0</v>
      </c>
      <c r="J9055" s="159">
        <v>0</v>
      </c>
      <c r="K9055" s="1408">
        <v>0</v>
      </c>
      <c r="L9055" s="295">
        <f t="shared" si="2124"/>
        <v>0</v>
      </c>
      <c r="M9055" s="12" t="str">
        <f t="shared" si="2117"/>
        <v/>
      </c>
      <c r="N9055" s="13"/>
    </row>
    <row r="9056" spans="1:14" hidden="1">
      <c r="A9056" s="23">
        <v>55</v>
      </c>
      <c r="B9056" s="292"/>
      <c r="C9056" s="312">
        <v>1016</v>
      </c>
      <c r="D9056" s="313" t="s">
        <v>200</v>
      </c>
      <c r="E9056" s="314">
        <f t="shared" si="2123"/>
        <v>0</v>
      </c>
      <c r="F9056" s="164">
        <v>0</v>
      </c>
      <c r="G9056" s="165">
        <v>0</v>
      </c>
      <c r="H9056" s="1407">
        <v>0</v>
      </c>
      <c r="I9056" s="164">
        <v>0</v>
      </c>
      <c r="J9056" s="165">
        <v>0</v>
      </c>
      <c r="K9056" s="1407">
        <v>0</v>
      </c>
      <c r="L9056" s="314">
        <f t="shared" si="2124"/>
        <v>0</v>
      </c>
      <c r="M9056" s="12" t="str">
        <f t="shared" si="2117"/>
        <v/>
      </c>
      <c r="N9056" s="13"/>
    </row>
    <row r="9057" spans="1:14" hidden="1">
      <c r="A9057" s="23">
        <v>60</v>
      </c>
      <c r="B9057" s="278"/>
      <c r="C9057" s="318">
        <v>1020</v>
      </c>
      <c r="D9057" s="319" t="s">
        <v>201</v>
      </c>
      <c r="E9057" s="320">
        <f t="shared" si="2123"/>
        <v>0</v>
      </c>
      <c r="F9057" s="450">
        <v>0</v>
      </c>
      <c r="G9057" s="451">
        <v>0</v>
      </c>
      <c r="H9057" s="1416">
        <v>0</v>
      </c>
      <c r="I9057" s="450">
        <v>0</v>
      </c>
      <c r="J9057" s="451">
        <v>0</v>
      </c>
      <c r="K9057" s="1416">
        <v>0</v>
      </c>
      <c r="L9057" s="320">
        <f t="shared" si="2124"/>
        <v>0</v>
      </c>
      <c r="M9057" s="12" t="str">
        <f t="shared" si="2117"/>
        <v/>
      </c>
      <c r="N9057" s="13"/>
    </row>
    <row r="9058" spans="1:14" hidden="1">
      <c r="A9058" s="22">
        <v>65</v>
      </c>
      <c r="B9058" s="292"/>
      <c r="C9058" s="324">
        <v>1030</v>
      </c>
      <c r="D9058" s="325" t="s">
        <v>202</v>
      </c>
      <c r="E9058" s="326">
        <f t="shared" si="2123"/>
        <v>0</v>
      </c>
      <c r="F9058" s="445">
        <v>0</v>
      </c>
      <c r="G9058" s="446">
        <v>0</v>
      </c>
      <c r="H9058" s="1413">
        <v>0</v>
      </c>
      <c r="I9058" s="445">
        <v>0</v>
      </c>
      <c r="J9058" s="446">
        <v>0</v>
      </c>
      <c r="K9058" s="1413">
        <v>0</v>
      </c>
      <c r="L9058" s="326">
        <f t="shared" si="2124"/>
        <v>0</v>
      </c>
      <c r="M9058" s="12" t="str">
        <f t="shared" si="2117"/>
        <v/>
      </c>
      <c r="N9058" s="13"/>
    </row>
    <row r="9059" spans="1:14" hidden="1">
      <c r="A9059" s="23">
        <v>70</v>
      </c>
      <c r="B9059" s="292"/>
      <c r="C9059" s="318">
        <v>1051</v>
      </c>
      <c r="D9059" s="331" t="s">
        <v>203</v>
      </c>
      <c r="E9059" s="320">
        <f t="shared" si="2123"/>
        <v>0</v>
      </c>
      <c r="F9059" s="450">
        <v>0</v>
      </c>
      <c r="G9059" s="451">
        <v>0</v>
      </c>
      <c r="H9059" s="1416">
        <v>0</v>
      </c>
      <c r="I9059" s="450">
        <v>0</v>
      </c>
      <c r="J9059" s="451">
        <v>0</v>
      </c>
      <c r="K9059" s="1416">
        <v>0</v>
      </c>
      <c r="L9059" s="320">
        <f t="shared" si="2124"/>
        <v>0</v>
      </c>
      <c r="M9059" s="12" t="str">
        <f t="shared" si="2117"/>
        <v/>
      </c>
      <c r="N9059" s="13"/>
    </row>
    <row r="9060" spans="1:14" hidden="1">
      <c r="A9060" s="23">
        <v>75</v>
      </c>
      <c r="B9060" s="292"/>
      <c r="C9060" s="293">
        <v>1052</v>
      </c>
      <c r="D9060" s="294" t="s">
        <v>204</v>
      </c>
      <c r="E9060" s="295">
        <f t="shared" si="2123"/>
        <v>0</v>
      </c>
      <c r="F9060" s="158">
        <v>0</v>
      </c>
      <c r="G9060" s="159"/>
      <c r="H9060" s="1408"/>
      <c r="I9060" s="158">
        <v>0</v>
      </c>
      <c r="J9060" s="159"/>
      <c r="K9060" s="1408"/>
      <c r="L9060" s="295">
        <f t="shared" si="2124"/>
        <v>0</v>
      </c>
      <c r="M9060" s="12" t="str">
        <f t="shared" si="2117"/>
        <v/>
      </c>
      <c r="N9060" s="13"/>
    </row>
    <row r="9061" spans="1:14" hidden="1">
      <c r="A9061" s="23">
        <v>80</v>
      </c>
      <c r="B9061" s="292"/>
      <c r="C9061" s="324">
        <v>1053</v>
      </c>
      <c r="D9061" s="325" t="s">
        <v>858</v>
      </c>
      <c r="E9061" s="326">
        <f t="shared" si="2123"/>
        <v>0</v>
      </c>
      <c r="F9061" s="445"/>
      <c r="G9061" s="446"/>
      <c r="H9061" s="1413"/>
      <c r="I9061" s="445"/>
      <c r="J9061" s="446"/>
      <c r="K9061" s="1413"/>
      <c r="L9061" s="326">
        <f t="shared" si="2124"/>
        <v>0</v>
      </c>
      <c r="M9061" s="12" t="str">
        <f t="shared" si="2117"/>
        <v/>
      </c>
      <c r="N9061" s="13"/>
    </row>
    <row r="9062" spans="1:14" hidden="1">
      <c r="A9062" s="23">
        <v>80</v>
      </c>
      <c r="B9062" s="292"/>
      <c r="C9062" s="318">
        <v>1062</v>
      </c>
      <c r="D9062" s="319" t="s">
        <v>205</v>
      </c>
      <c r="E9062" s="320">
        <f t="shared" si="2123"/>
        <v>0</v>
      </c>
      <c r="F9062" s="450">
        <v>0</v>
      </c>
      <c r="G9062" s="451">
        <v>0</v>
      </c>
      <c r="H9062" s="1416">
        <v>0</v>
      </c>
      <c r="I9062" s="450">
        <v>0</v>
      </c>
      <c r="J9062" s="451">
        <v>0</v>
      </c>
      <c r="K9062" s="1416">
        <v>0</v>
      </c>
      <c r="L9062" s="320">
        <f t="shared" si="2124"/>
        <v>0</v>
      </c>
      <c r="M9062" s="12" t="str">
        <f t="shared" si="2117"/>
        <v/>
      </c>
      <c r="N9062" s="13"/>
    </row>
    <row r="9063" spans="1:14" hidden="1">
      <c r="A9063" s="23">
        <v>85</v>
      </c>
      <c r="B9063" s="292"/>
      <c r="C9063" s="324">
        <v>1063</v>
      </c>
      <c r="D9063" s="332" t="s">
        <v>786</v>
      </c>
      <c r="E9063" s="326">
        <f t="shared" si="2123"/>
        <v>0</v>
      </c>
      <c r="F9063" s="445">
        <v>0</v>
      </c>
      <c r="G9063" s="446">
        <v>0</v>
      </c>
      <c r="H9063" s="1413">
        <v>0</v>
      </c>
      <c r="I9063" s="445">
        <v>0</v>
      </c>
      <c r="J9063" s="446">
        <v>0</v>
      </c>
      <c r="K9063" s="1413">
        <v>0</v>
      </c>
      <c r="L9063" s="326">
        <f t="shared" si="2124"/>
        <v>0</v>
      </c>
      <c r="M9063" s="12" t="str">
        <f t="shared" si="2117"/>
        <v/>
      </c>
      <c r="N9063" s="13"/>
    </row>
    <row r="9064" spans="1:14" hidden="1">
      <c r="A9064" s="23">
        <v>90</v>
      </c>
      <c r="B9064" s="292"/>
      <c r="C9064" s="333">
        <v>1069</v>
      </c>
      <c r="D9064" s="334" t="s">
        <v>206</v>
      </c>
      <c r="E9064" s="335">
        <f t="shared" si="2123"/>
        <v>0</v>
      </c>
      <c r="F9064" s="589">
        <v>0</v>
      </c>
      <c r="G9064" s="590">
        <v>0</v>
      </c>
      <c r="H9064" s="1415">
        <v>0</v>
      </c>
      <c r="I9064" s="589">
        <v>0</v>
      </c>
      <c r="J9064" s="590">
        <v>0</v>
      </c>
      <c r="K9064" s="1415">
        <v>0</v>
      </c>
      <c r="L9064" s="335">
        <f t="shared" si="2124"/>
        <v>0</v>
      </c>
      <c r="M9064" s="12" t="str">
        <f t="shared" si="2117"/>
        <v/>
      </c>
      <c r="N9064" s="13"/>
    </row>
    <row r="9065" spans="1:14" hidden="1">
      <c r="A9065" s="23">
        <v>90</v>
      </c>
      <c r="B9065" s="278"/>
      <c r="C9065" s="318">
        <v>1091</v>
      </c>
      <c r="D9065" s="331" t="s">
        <v>894</v>
      </c>
      <c r="E9065" s="320">
        <f t="shared" si="2123"/>
        <v>0</v>
      </c>
      <c r="F9065" s="450">
        <v>0</v>
      </c>
      <c r="G9065" s="451">
        <v>0</v>
      </c>
      <c r="H9065" s="1416">
        <v>0</v>
      </c>
      <c r="I9065" s="450">
        <v>0</v>
      </c>
      <c r="J9065" s="451">
        <v>0</v>
      </c>
      <c r="K9065" s="1416">
        <v>0</v>
      </c>
      <c r="L9065" s="320">
        <f t="shared" si="2124"/>
        <v>0</v>
      </c>
      <c r="M9065" s="12" t="str">
        <f t="shared" si="2117"/>
        <v/>
      </c>
      <c r="N9065" s="13"/>
    </row>
    <row r="9066" spans="1:14" hidden="1">
      <c r="A9066" s="22">
        <v>115</v>
      </c>
      <c r="B9066" s="292"/>
      <c r="C9066" s="293">
        <v>1092</v>
      </c>
      <c r="D9066" s="294" t="s">
        <v>298</v>
      </c>
      <c r="E9066" s="295">
        <f t="shared" si="2123"/>
        <v>0</v>
      </c>
      <c r="F9066" s="158">
        <v>0</v>
      </c>
      <c r="G9066" s="159">
        <v>0</v>
      </c>
      <c r="H9066" s="1408">
        <v>0</v>
      </c>
      <c r="I9066" s="158">
        <v>0</v>
      </c>
      <c r="J9066" s="159">
        <v>0</v>
      </c>
      <c r="K9066" s="1408">
        <v>0</v>
      </c>
      <c r="L9066" s="295">
        <f t="shared" si="2124"/>
        <v>0</v>
      </c>
      <c r="M9066" s="12" t="str">
        <f t="shared" si="2117"/>
        <v/>
      </c>
      <c r="N9066" s="13"/>
    </row>
    <row r="9067" spans="1:14" hidden="1">
      <c r="A9067" s="22">
        <v>125</v>
      </c>
      <c r="B9067" s="292"/>
      <c r="C9067" s="285">
        <v>1098</v>
      </c>
      <c r="D9067" s="339" t="s">
        <v>207</v>
      </c>
      <c r="E9067" s="287">
        <f t="shared" si="2123"/>
        <v>0</v>
      </c>
      <c r="F9067" s="173">
        <v>0</v>
      </c>
      <c r="G9067" s="174">
        <v>0</v>
      </c>
      <c r="H9067" s="1409">
        <v>0</v>
      </c>
      <c r="I9067" s="173">
        <v>0</v>
      </c>
      <c r="J9067" s="174">
        <v>0</v>
      </c>
      <c r="K9067" s="1409">
        <v>0</v>
      </c>
      <c r="L9067" s="287">
        <f t="shared" si="2124"/>
        <v>0</v>
      </c>
      <c r="M9067" s="12" t="str">
        <f t="shared" si="2117"/>
        <v/>
      </c>
      <c r="N9067" s="13"/>
    </row>
    <row r="9068" spans="1:14" hidden="1">
      <c r="A9068" s="23">
        <v>130</v>
      </c>
      <c r="B9068" s="272">
        <v>1900</v>
      </c>
      <c r="C9068" s="1845" t="s">
        <v>265</v>
      </c>
      <c r="D9068" s="1846"/>
      <c r="E9068" s="310">
        <f t="shared" ref="E9068:L9068" si="2125">SUM(E9069:E9071)</f>
        <v>0</v>
      </c>
      <c r="F9068" s="274">
        <f t="shared" si="2125"/>
        <v>0</v>
      </c>
      <c r="G9068" s="275">
        <f t="shared" si="2125"/>
        <v>0</v>
      </c>
      <c r="H9068" s="276">
        <f>SUM(H9069:H9071)</f>
        <v>0</v>
      </c>
      <c r="I9068" s="274">
        <f t="shared" si="2125"/>
        <v>0</v>
      </c>
      <c r="J9068" s="275">
        <f t="shared" si="2125"/>
        <v>0</v>
      </c>
      <c r="K9068" s="276">
        <f t="shared" si="2125"/>
        <v>0</v>
      </c>
      <c r="L9068" s="310">
        <f t="shared" si="2125"/>
        <v>0</v>
      </c>
      <c r="M9068" s="12" t="str">
        <f t="shared" si="2117"/>
        <v/>
      </c>
      <c r="N9068" s="13"/>
    </row>
    <row r="9069" spans="1:14" hidden="1">
      <c r="A9069" s="23">
        <v>135</v>
      </c>
      <c r="B9069" s="292"/>
      <c r="C9069" s="279">
        <v>1901</v>
      </c>
      <c r="D9069" s="340" t="s">
        <v>895</v>
      </c>
      <c r="E9069" s="281">
        <f>F9069+G9069+H9069</f>
        <v>0</v>
      </c>
      <c r="F9069" s="152">
        <v>0</v>
      </c>
      <c r="G9069" s="153">
        <v>0</v>
      </c>
      <c r="H9069" s="1406">
        <v>0</v>
      </c>
      <c r="I9069" s="152">
        <v>0</v>
      </c>
      <c r="J9069" s="153">
        <v>0</v>
      </c>
      <c r="K9069" s="1406">
        <v>0</v>
      </c>
      <c r="L9069" s="281">
        <f>I9069+J9069+K9069</f>
        <v>0</v>
      </c>
      <c r="M9069" s="12" t="str">
        <f t="shared" si="2117"/>
        <v/>
      </c>
      <c r="N9069" s="13"/>
    </row>
    <row r="9070" spans="1:14" hidden="1">
      <c r="A9070" s="23">
        <v>140</v>
      </c>
      <c r="B9070" s="341"/>
      <c r="C9070" s="293">
        <v>1981</v>
      </c>
      <c r="D9070" s="342" t="s">
        <v>896</v>
      </c>
      <c r="E9070" s="295">
        <f>F9070+G9070+H9070</f>
        <v>0</v>
      </c>
      <c r="F9070" s="158">
        <v>0</v>
      </c>
      <c r="G9070" s="159">
        <v>0</v>
      </c>
      <c r="H9070" s="1408">
        <v>0</v>
      </c>
      <c r="I9070" s="158">
        <v>0</v>
      </c>
      <c r="J9070" s="159">
        <v>0</v>
      </c>
      <c r="K9070" s="1408">
        <v>0</v>
      </c>
      <c r="L9070" s="295">
        <f>I9070+J9070+K9070</f>
        <v>0</v>
      </c>
      <c r="M9070" s="12" t="str">
        <f t="shared" si="2117"/>
        <v/>
      </c>
      <c r="N9070" s="13"/>
    </row>
    <row r="9071" spans="1:14" hidden="1">
      <c r="A9071" s="23">
        <v>145</v>
      </c>
      <c r="B9071" s="292"/>
      <c r="C9071" s="285">
        <v>1991</v>
      </c>
      <c r="D9071" s="343" t="s">
        <v>897</v>
      </c>
      <c r="E9071" s="287">
        <f>F9071+G9071+H9071</f>
        <v>0</v>
      </c>
      <c r="F9071" s="173"/>
      <c r="G9071" s="174">
        <v>0</v>
      </c>
      <c r="H9071" s="1409">
        <v>0</v>
      </c>
      <c r="I9071" s="173"/>
      <c r="J9071" s="174">
        <v>0</v>
      </c>
      <c r="K9071" s="1409">
        <v>0</v>
      </c>
      <c r="L9071" s="287">
        <f>I9071+J9071+K9071</f>
        <v>0</v>
      </c>
      <c r="M9071" s="12" t="str">
        <f t="shared" si="2117"/>
        <v/>
      </c>
      <c r="N9071" s="13"/>
    </row>
    <row r="9072" spans="1:14" hidden="1">
      <c r="A9072" s="23">
        <v>150</v>
      </c>
      <c r="B9072" s="272">
        <v>2100</v>
      </c>
      <c r="C9072" s="1845" t="s">
        <v>707</v>
      </c>
      <c r="D9072" s="1846"/>
      <c r="E9072" s="310">
        <f t="shared" ref="E9072:L9072" si="2126">SUM(E9073:E9077)</f>
        <v>0</v>
      </c>
      <c r="F9072" s="274">
        <f t="shared" si="2126"/>
        <v>0</v>
      </c>
      <c r="G9072" s="275">
        <f t="shared" si="2126"/>
        <v>0</v>
      </c>
      <c r="H9072" s="276">
        <f>SUM(H9073:H9077)</f>
        <v>0</v>
      </c>
      <c r="I9072" s="274">
        <f t="shared" si="2126"/>
        <v>0</v>
      </c>
      <c r="J9072" s="275">
        <f t="shared" si="2126"/>
        <v>0</v>
      </c>
      <c r="K9072" s="276">
        <f t="shared" si="2126"/>
        <v>0</v>
      </c>
      <c r="L9072" s="310">
        <f t="shared" si="2126"/>
        <v>0</v>
      </c>
      <c r="M9072" s="12" t="str">
        <f t="shared" si="2117"/>
        <v/>
      </c>
      <c r="N9072" s="13"/>
    </row>
    <row r="9073" spans="1:14" hidden="1">
      <c r="A9073" s="23">
        <v>155</v>
      </c>
      <c r="B9073" s="292"/>
      <c r="C9073" s="279">
        <v>2110</v>
      </c>
      <c r="D9073" s="344" t="s">
        <v>208</v>
      </c>
      <c r="E9073" s="281">
        <f>F9073+G9073+H9073</f>
        <v>0</v>
      </c>
      <c r="F9073" s="152">
        <v>0</v>
      </c>
      <c r="G9073" s="153">
        <v>0</v>
      </c>
      <c r="H9073" s="1406">
        <v>0</v>
      </c>
      <c r="I9073" s="152">
        <v>0</v>
      </c>
      <c r="J9073" s="153">
        <v>0</v>
      </c>
      <c r="K9073" s="1406">
        <v>0</v>
      </c>
      <c r="L9073" s="281">
        <f>I9073+J9073+K9073</f>
        <v>0</v>
      </c>
      <c r="M9073" s="12" t="str">
        <f t="shared" si="2117"/>
        <v/>
      </c>
      <c r="N9073" s="13"/>
    </row>
    <row r="9074" spans="1:14" hidden="1">
      <c r="A9074" s="23">
        <v>160</v>
      </c>
      <c r="B9074" s="341"/>
      <c r="C9074" s="293">
        <v>2120</v>
      </c>
      <c r="D9074" s="300" t="s">
        <v>209</v>
      </c>
      <c r="E9074" s="295">
        <f>F9074+G9074+H9074</f>
        <v>0</v>
      </c>
      <c r="F9074" s="158">
        <v>0</v>
      </c>
      <c r="G9074" s="159">
        <v>0</v>
      </c>
      <c r="H9074" s="1408">
        <v>0</v>
      </c>
      <c r="I9074" s="158">
        <v>0</v>
      </c>
      <c r="J9074" s="159">
        <v>0</v>
      </c>
      <c r="K9074" s="1408">
        <v>0</v>
      </c>
      <c r="L9074" s="295">
        <f>I9074+J9074+K9074</f>
        <v>0</v>
      </c>
      <c r="M9074" s="12" t="str">
        <f t="shared" si="2117"/>
        <v/>
      </c>
      <c r="N9074" s="13"/>
    </row>
    <row r="9075" spans="1:14" hidden="1">
      <c r="A9075" s="23">
        <v>165</v>
      </c>
      <c r="B9075" s="341"/>
      <c r="C9075" s="293">
        <v>2125</v>
      </c>
      <c r="D9075" s="300" t="s">
        <v>210</v>
      </c>
      <c r="E9075" s="295">
        <f>F9075+G9075+H9075</f>
        <v>0</v>
      </c>
      <c r="F9075" s="484">
        <v>0</v>
      </c>
      <c r="G9075" s="485">
        <v>0</v>
      </c>
      <c r="H9075" s="160">
        <v>0</v>
      </c>
      <c r="I9075" s="484">
        <v>0</v>
      </c>
      <c r="J9075" s="485">
        <v>0</v>
      </c>
      <c r="K9075" s="160">
        <v>0</v>
      </c>
      <c r="L9075" s="295">
        <f>I9075+J9075+K9075</f>
        <v>0</v>
      </c>
      <c r="M9075" s="12" t="str">
        <f t="shared" si="2117"/>
        <v/>
      </c>
      <c r="N9075" s="13"/>
    </row>
    <row r="9076" spans="1:14" hidden="1">
      <c r="A9076" s="23">
        <v>175</v>
      </c>
      <c r="B9076" s="291"/>
      <c r="C9076" s="293">
        <v>2140</v>
      </c>
      <c r="D9076" s="300" t="s">
        <v>211</v>
      </c>
      <c r="E9076" s="295">
        <f>F9076+G9076+H9076</f>
        <v>0</v>
      </c>
      <c r="F9076" s="484">
        <v>0</v>
      </c>
      <c r="G9076" s="485">
        <v>0</v>
      </c>
      <c r="H9076" s="160">
        <v>0</v>
      </c>
      <c r="I9076" s="484">
        <v>0</v>
      </c>
      <c r="J9076" s="485">
        <v>0</v>
      </c>
      <c r="K9076" s="160">
        <v>0</v>
      </c>
      <c r="L9076" s="295">
        <f>I9076+J9076+K9076</f>
        <v>0</v>
      </c>
      <c r="M9076" s="12" t="str">
        <f t="shared" si="2117"/>
        <v/>
      </c>
      <c r="N9076" s="13"/>
    </row>
    <row r="9077" spans="1:14" hidden="1">
      <c r="A9077" s="23">
        <v>180</v>
      </c>
      <c r="B9077" s="292"/>
      <c r="C9077" s="285">
        <v>2190</v>
      </c>
      <c r="D9077" s="345" t="s">
        <v>212</v>
      </c>
      <c r="E9077" s="287">
        <f>F9077+G9077+H9077</f>
        <v>0</v>
      </c>
      <c r="F9077" s="173"/>
      <c r="G9077" s="174"/>
      <c r="H9077" s="1409"/>
      <c r="I9077" s="173"/>
      <c r="J9077" s="174"/>
      <c r="K9077" s="1409"/>
      <c r="L9077" s="287">
        <f>I9077+J9077+K9077</f>
        <v>0</v>
      </c>
      <c r="M9077" s="12" t="str">
        <f t="shared" si="2117"/>
        <v/>
      </c>
      <c r="N9077" s="13"/>
    </row>
    <row r="9078" spans="1:14" hidden="1">
      <c r="A9078" s="23">
        <v>185</v>
      </c>
      <c r="B9078" s="272">
        <v>2200</v>
      </c>
      <c r="C9078" s="1845" t="s">
        <v>213</v>
      </c>
      <c r="D9078" s="1846"/>
      <c r="E9078" s="310">
        <f t="shared" ref="E9078:L9078" si="2127">SUM(E9079:E9080)</f>
        <v>0</v>
      </c>
      <c r="F9078" s="274">
        <f t="shared" si="2127"/>
        <v>0</v>
      </c>
      <c r="G9078" s="275">
        <f t="shared" si="2127"/>
        <v>0</v>
      </c>
      <c r="H9078" s="276">
        <f>SUM(H9079:H9080)</f>
        <v>0</v>
      </c>
      <c r="I9078" s="274">
        <f t="shared" si="2127"/>
        <v>0</v>
      </c>
      <c r="J9078" s="275">
        <f t="shared" si="2127"/>
        <v>0</v>
      </c>
      <c r="K9078" s="276">
        <f t="shared" si="2127"/>
        <v>0</v>
      </c>
      <c r="L9078" s="310">
        <f t="shared" si="2127"/>
        <v>0</v>
      </c>
      <c r="M9078" s="12" t="str">
        <f t="shared" si="2117"/>
        <v/>
      </c>
      <c r="N9078" s="13"/>
    </row>
    <row r="9079" spans="1:14" hidden="1">
      <c r="A9079" s="23">
        <v>190</v>
      </c>
      <c r="B9079" s="292"/>
      <c r="C9079" s="279">
        <v>2221</v>
      </c>
      <c r="D9079" s="280" t="s">
        <v>299</v>
      </c>
      <c r="E9079" s="281">
        <f>F9079+G9079+H9079</f>
        <v>0</v>
      </c>
      <c r="F9079" s="152">
        <v>0</v>
      </c>
      <c r="G9079" s="153">
        <v>0</v>
      </c>
      <c r="H9079" s="1406">
        <v>0</v>
      </c>
      <c r="I9079" s="152">
        <v>0</v>
      </c>
      <c r="J9079" s="153">
        <v>0</v>
      </c>
      <c r="K9079" s="1406">
        <v>0</v>
      </c>
      <c r="L9079" s="281">
        <f>I9079+J9079+K9079</f>
        <v>0</v>
      </c>
      <c r="M9079" s="12" t="str">
        <f t="shared" si="2117"/>
        <v/>
      </c>
      <c r="N9079" s="13"/>
    </row>
    <row r="9080" spans="1:14" hidden="1">
      <c r="A9080" s="23">
        <v>200</v>
      </c>
      <c r="B9080" s="292"/>
      <c r="C9080" s="285">
        <v>2224</v>
      </c>
      <c r="D9080" s="286" t="s">
        <v>214</v>
      </c>
      <c r="E9080" s="287">
        <f>F9080+G9080+H9080</f>
        <v>0</v>
      </c>
      <c r="F9080" s="173">
        <v>0</v>
      </c>
      <c r="G9080" s="174">
        <v>0</v>
      </c>
      <c r="H9080" s="1409">
        <v>0</v>
      </c>
      <c r="I9080" s="173">
        <v>0</v>
      </c>
      <c r="J9080" s="174">
        <v>0</v>
      </c>
      <c r="K9080" s="1409">
        <v>0</v>
      </c>
      <c r="L9080" s="287">
        <f>I9080+J9080+K9080</f>
        <v>0</v>
      </c>
      <c r="M9080" s="12" t="str">
        <f t="shared" si="2117"/>
        <v/>
      </c>
      <c r="N9080" s="13"/>
    </row>
    <row r="9081" spans="1:14" hidden="1">
      <c r="A9081" s="23">
        <v>200</v>
      </c>
      <c r="B9081" s="272">
        <v>2500</v>
      </c>
      <c r="C9081" s="1845" t="s">
        <v>215</v>
      </c>
      <c r="D9081" s="1846"/>
      <c r="E9081" s="310">
        <f>F9081+G9081+H9081</f>
        <v>0</v>
      </c>
      <c r="F9081" s="1410"/>
      <c r="G9081" s="1411"/>
      <c r="H9081" s="1412"/>
      <c r="I9081" s="1410"/>
      <c r="J9081" s="1411"/>
      <c r="K9081" s="1412"/>
      <c r="L9081" s="310">
        <f>I9081+J9081+K9081</f>
        <v>0</v>
      </c>
      <c r="M9081" s="12" t="str">
        <f t="shared" si="2117"/>
        <v/>
      </c>
      <c r="N9081" s="13"/>
    </row>
    <row r="9082" spans="1:14" hidden="1">
      <c r="A9082" s="23">
        <v>205</v>
      </c>
      <c r="B9082" s="272">
        <v>2600</v>
      </c>
      <c r="C9082" s="1849" t="s">
        <v>216</v>
      </c>
      <c r="D9082" s="1850"/>
      <c r="E9082" s="310">
        <f>F9082+G9082+H9082</f>
        <v>0</v>
      </c>
      <c r="F9082" s="1410"/>
      <c r="G9082" s="1411"/>
      <c r="H9082" s="1412"/>
      <c r="I9082" s="1410"/>
      <c r="J9082" s="1411"/>
      <c r="K9082" s="1412"/>
      <c r="L9082" s="310">
        <f>I9082+J9082+K9082</f>
        <v>0</v>
      </c>
      <c r="M9082" s="12" t="str">
        <f t="shared" si="2117"/>
        <v/>
      </c>
      <c r="N9082" s="13"/>
    </row>
    <row r="9083" spans="1:14" hidden="1">
      <c r="A9083" s="23">
        <v>210</v>
      </c>
      <c r="B9083" s="272">
        <v>2700</v>
      </c>
      <c r="C9083" s="1849" t="s">
        <v>217</v>
      </c>
      <c r="D9083" s="1850"/>
      <c r="E9083" s="310">
        <f>F9083+G9083+H9083</f>
        <v>0</v>
      </c>
      <c r="F9083" s="1410"/>
      <c r="G9083" s="1411"/>
      <c r="H9083" s="1412"/>
      <c r="I9083" s="1410"/>
      <c r="J9083" s="1411"/>
      <c r="K9083" s="1412"/>
      <c r="L9083" s="310">
        <f>I9083+J9083+K9083</f>
        <v>0</v>
      </c>
      <c r="M9083" s="12" t="str">
        <f t="shared" si="2117"/>
        <v/>
      </c>
      <c r="N9083" s="13"/>
    </row>
    <row r="9084" spans="1:14" ht="36" hidden="1" customHeight="1">
      <c r="A9084" s="23">
        <v>215</v>
      </c>
      <c r="B9084" s="272">
        <v>2800</v>
      </c>
      <c r="C9084" s="1849" t="s">
        <v>1643</v>
      </c>
      <c r="D9084" s="1850"/>
      <c r="E9084" s="310">
        <f t="shared" ref="E9084:L9084" si="2128">SUM(E9085:E9087)</f>
        <v>0</v>
      </c>
      <c r="F9084" s="274">
        <f t="shared" si="2128"/>
        <v>0</v>
      </c>
      <c r="G9084" s="275">
        <f t="shared" si="2128"/>
        <v>0</v>
      </c>
      <c r="H9084" s="276">
        <f>SUM(H9085:H9087)</f>
        <v>0</v>
      </c>
      <c r="I9084" s="274">
        <f t="shared" si="2128"/>
        <v>0</v>
      </c>
      <c r="J9084" s="275">
        <f t="shared" si="2128"/>
        <v>0</v>
      </c>
      <c r="K9084" s="276">
        <f t="shared" si="2128"/>
        <v>0</v>
      </c>
      <c r="L9084" s="310">
        <f t="shared" si="2128"/>
        <v>0</v>
      </c>
      <c r="M9084" s="12" t="str">
        <f t="shared" si="2117"/>
        <v/>
      </c>
      <c r="N9084" s="13"/>
    </row>
    <row r="9085" spans="1:14" hidden="1">
      <c r="A9085" s="22">
        <v>220</v>
      </c>
      <c r="B9085" s="292"/>
      <c r="C9085" s="279">
        <v>2810</v>
      </c>
      <c r="D9085" s="340" t="s">
        <v>2078</v>
      </c>
      <c r="E9085" s="281">
        <f>F9085+G9085+H9085</f>
        <v>0</v>
      </c>
      <c r="F9085" s="152"/>
      <c r="G9085" s="153"/>
      <c r="H9085" s="1406"/>
      <c r="I9085" s="152"/>
      <c r="J9085" s="153"/>
      <c r="K9085" s="1406"/>
      <c r="L9085" s="281">
        <f>I9085+J9085+K9085</f>
        <v>0</v>
      </c>
      <c r="M9085" s="12" t="str">
        <f t="shared" si="2117"/>
        <v/>
      </c>
      <c r="N9085" s="13"/>
    </row>
    <row r="9086" spans="1:14" hidden="1">
      <c r="A9086" s="23">
        <v>225</v>
      </c>
      <c r="B9086" s="341"/>
      <c r="C9086" s="293">
        <v>2820</v>
      </c>
      <c r="D9086" s="342" t="s">
        <v>2079</v>
      </c>
      <c r="E9086" s="295">
        <f>F9086+G9086+H9086</f>
        <v>0</v>
      </c>
      <c r="F9086" s="158"/>
      <c r="G9086" s="159"/>
      <c r="H9086" s="1408"/>
      <c r="I9086" s="158"/>
      <c r="J9086" s="159"/>
      <c r="K9086" s="1408"/>
      <c r="L9086" s="295">
        <f>I9086+J9086+K9086</f>
        <v>0</v>
      </c>
      <c r="M9086" s="12" t="str">
        <f t="shared" si="2117"/>
        <v/>
      </c>
      <c r="N9086" s="13"/>
    </row>
    <row r="9087" spans="1:14" ht="31.5" hidden="1">
      <c r="A9087" s="23">
        <v>230</v>
      </c>
      <c r="B9087" s="292"/>
      <c r="C9087" s="285">
        <v>2890</v>
      </c>
      <c r="D9087" s="343" t="s">
        <v>2080</v>
      </c>
      <c r="E9087" s="287">
        <f>F9087+G9087+H9087</f>
        <v>0</v>
      </c>
      <c r="F9087" s="173"/>
      <c r="G9087" s="174"/>
      <c r="H9087" s="1409"/>
      <c r="I9087" s="173"/>
      <c r="J9087" s="174"/>
      <c r="K9087" s="1409"/>
      <c r="L9087" s="287">
        <f>I9087+J9087+K9087</f>
        <v>0</v>
      </c>
      <c r="M9087" s="12" t="str">
        <f t="shared" si="2117"/>
        <v/>
      </c>
      <c r="N9087" s="13"/>
    </row>
    <row r="9088" spans="1:14" hidden="1">
      <c r="A9088" s="23">
        <v>245</v>
      </c>
      <c r="B9088" s="272">
        <v>2900</v>
      </c>
      <c r="C9088" s="1845" t="s">
        <v>218</v>
      </c>
      <c r="D9088" s="1846"/>
      <c r="E9088" s="310">
        <f>SUM(E9089:E9096)</f>
        <v>0</v>
      </c>
      <c r="F9088" s="274">
        <f>SUM(F9089:F9096)</f>
        <v>0</v>
      </c>
      <c r="G9088" s="274">
        <f t="shared" ref="G9088:L9088" si="2129">SUM(G9089:G9096)</f>
        <v>0</v>
      </c>
      <c r="H9088" s="274">
        <f t="shared" si="2129"/>
        <v>0</v>
      </c>
      <c r="I9088" s="274">
        <f t="shared" si="2129"/>
        <v>0</v>
      </c>
      <c r="J9088" s="274">
        <f t="shared" si="2129"/>
        <v>0</v>
      </c>
      <c r="K9088" s="274">
        <f t="shared" si="2129"/>
        <v>0</v>
      </c>
      <c r="L9088" s="274">
        <f t="shared" si="2129"/>
        <v>0</v>
      </c>
      <c r="M9088" s="12" t="str">
        <f t="shared" si="2117"/>
        <v/>
      </c>
      <c r="N9088" s="13"/>
    </row>
    <row r="9089" spans="1:14" hidden="1">
      <c r="A9089" s="22">
        <v>220</v>
      </c>
      <c r="B9089" s="346"/>
      <c r="C9089" s="279">
        <v>2910</v>
      </c>
      <c r="D9089" s="347" t="s">
        <v>1935</v>
      </c>
      <c r="E9089" s="281">
        <f>F9089+G9089+H9089</f>
        <v>0</v>
      </c>
      <c r="F9089" s="152">
        <v>0</v>
      </c>
      <c r="G9089" s="153"/>
      <c r="H9089" s="1406"/>
      <c r="I9089" s="152">
        <v>0</v>
      </c>
      <c r="J9089" s="153"/>
      <c r="K9089" s="1406"/>
      <c r="L9089" s="281">
        <f>I9089+J9089+K9089</f>
        <v>0</v>
      </c>
      <c r="M9089" s="12" t="str">
        <f t="shared" si="2117"/>
        <v/>
      </c>
      <c r="N9089" s="13"/>
    </row>
    <row r="9090" spans="1:14" hidden="1">
      <c r="A9090" s="23">
        <v>225</v>
      </c>
      <c r="B9090" s="346"/>
      <c r="C9090" s="279">
        <v>2920</v>
      </c>
      <c r="D9090" s="347" t="s">
        <v>219</v>
      </c>
      <c r="E9090" s="281">
        <f t="shared" ref="E9090:E9096" si="2130">F9090+G9090+H9090</f>
        <v>0</v>
      </c>
      <c r="F9090" s="152"/>
      <c r="G9090" s="153"/>
      <c r="H9090" s="1406"/>
      <c r="I9090" s="152"/>
      <c r="J9090" s="153"/>
      <c r="K9090" s="1406"/>
      <c r="L9090" s="281">
        <f t="shared" ref="L9090:L9096" si="2131">I9090+J9090+K9090</f>
        <v>0</v>
      </c>
      <c r="M9090" s="12" t="str">
        <f t="shared" si="2117"/>
        <v/>
      </c>
      <c r="N9090" s="13"/>
    </row>
    <row r="9091" spans="1:14" ht="31.5" hidden="1">
      <c r="A9091" s="23">
        <v>230</v>
      </c>
      <c r="B9091" s="346"/>
      <c r="C9091" s="324">
        <v>2969</v>
      </c>
      <c r="D9091" s="348" t="s">
        <v>220</v>
      </c>
      <c r="E9091" s="326">
        <f t="shared" si="2130"/>
        <v>0</v>
      </c>
      <c r="F9091" s="445"/>
      <c r="G9091" s="446"/>
      <c r="H9091" s="1413"/>
      <c r="I9091" s="445"/>
      <c r="J9091" s="446"/>
      <c r="K9091" s="1413"/>
      <c r="L9091" s="326">
        <f t="shared" si="2131"/>
        <v>0</v>
      </c>
      <c r="M9091" s="12" t="str">
        <f t="shared" si="2117"/>
        <v/>
      </c>
      <c r="N9091" s="13"/>
    </row>
    <row r="9092" spans="1:14" ht="31.5" hidden="1">
      <c r="A9092" s="23">
        <v>235</v>
      </c>
      <c r="B9092" s="346"/>
      <c r="C9092" s="349">
        <v>2970</v>
      </c>
      <c r="D9092" s="350" t="s">
        <v>221</v>
      </c>
      <c r="E9092" s="351">
        <f t="shared" si="2130"/>
        <v>0</v>
      </c>
      <c r="F9092" s="624"/>
      <c r="G9092" s="625"/>
      <c r="H9092" s="1414"/>
      <c r="I9092" s="624"/>
      <c r="J9092" s="625"/>
      <c r="K9092" s="1414"/>
      <c r="L9092" s="351">
        <f t="shared" si="2131"/>
        <v>0</v>
      </c>
      <c r="M9092" s="12" t="str">
        <f t="shared" si="2117"/>
        <v/>
      </c>
      <c r="N9092" s="13"/>
    </row>
    <row r="9093" spans="1:14" hidden="1">
      <c r="A9093" s="23">
        <v>240</v>
      </c>
      <c r="B9093" s="346"/>
      <c r="C9093" s="333">
        <v>2989</v>
      </c>
      <c r="D9093" s="355" t="s">
        <v>222</v>
      </c>
      <c r="E9093" s="335">
        <f t="shared" si="2130"/>
        <v>0</v>
      </c>
      <c r="F9093" s="589"/>
      <c r="G9093" s="590"/>
      <c r="H9093" s="1415"/>
      <c r="I9093" s="589"/>
      <c r="J9093" s="590"/>
      <c r="K9093" s="1415"/>
      <c r="L9093" s="335">
        <f t="shared" si="2131"/>
        <v>0</v>
      </c>
      <c r="M9093" s="12" t="str">
        <f t="shared" si="2117"/>
        <v/>
      </c>
      <c r="N9093" s="13"/>
    </row>
    <row r="9094" spans="1:14" hidden="1">
      <c r="A9094" s="23">
        <v>245</v>
      </c>
      <c r="B9094" s="292"/>
      <c r="C9094" s="318">
        <v>2990</v>
      </c>
      <c r="D9094" s="356" t="s">
        <v>1954</v>
      </c>
      <c r="E9094" s="320">
        <f>F9094+G9094+H9094</f>
        <v>0</v>
      </c>
      <c r="F9094" s="450"/>
      <c r="G9094" s="451"/>
      <c r="H9094" s="1416"/>
      <c r="I9094" s="450"/>
      <c r="J9094" s="451"/>
      <c r="K9094" s="1416"/>
      <c r="L9094" s="320">
        <f>I9094+J9094+K9094</f>
        <v>0</v>
      </c>
      <c r="M9094" s="12" t="str">
        <f t="shared" si="2117"/>
        <v/>
      </c>
      <c r="N9094" s="13"/>
    </row>
    <row r="9095" spans="1:14" hidden="1">
      <c r="A9095" s="22">
        <v>250</v>
      </c>
      <c r="B9095" s="292"/>
      <c r="C9095" s="318">
        <v>2991</v>
      </c>
      <c r="D9095" s="356" t="s">
        <v>223</v>
      </c>
      <c r="E9095" s="320">
        <f t="shared" si="2130"/>
        <v>0</v>
      </c>
      <c r="F9095" s="450"/>
      <c r="G9095" s="451"/>
      <c r="H9095" s="1416"/>
      <c r="I9095" s="450"/>
      <c r="J9095" s="451"/>
      <c r="K9095" s="1416"/>
      <c r="L9095" s="320">
        <f t="shared" si="2131"/>
        <v>0</v>
      </c>
      <c r="M9095" s="12" t="str">
        <f t="shared" si="2117"/>
        <v/>
      </c>
      <c r="N9095" s="13"/>
    </row>
    <row r="9096" spans="1:14" hidden="1">
      <c r="A9096" s="23">
        <v>255</v>
      </c>
      <c r="B9096" s="292"/>
      <c r="C9096" s="285">
        <v>2992</v>
      </c>
      <c r="D9096" s="357" t="s">
        <v>224</v>
      </c>
      <c r="E9096" s="287">
        <f t="shared" si="2130"/>
        <v>0</v>
      </c>
      <c r="F9096" s="173"/>
      <c r="G9096" s="174"/>
      <c r="H9096" s="1409"/>
      <c r="I9096" s="173"/>
      <c r="J9096" s="174"/>
      <c r="K9096" s="1409"/>
      <c r="L9096" s="287">
        <f t="shared" si="2131"/>
        <v>0</v>
      </c>
      <c r="M9096" s="12" t="str">
        <f t="shared" si="2117"/>
        <v/>
      </c>
      <c r="N9096" s="13"/>
    </row>
    <row r="9097" spans="1:14" hidden="1">
      <c r="A9097" s="23">
        <v>265</v>
      </c>
      <c r="B9097" s="272">
        <v>3300</v>
      </c>
      <c r="C9097" s="358" t="s">
        <v>1985</v>
      </c>
      <c r="D9097" s="1760"/>
      <c r="E9097" s="310">
        <f t="shared" ref="E9097:L9097" si="2132">SUM(E9098:E9102)</f>
        <v>0</v>
      </c>
      <c r="F9097" s="274">
        <f t="shared" si="2132"/>
        <v>0</v>
      </c>
      <c r="G9097" s="275">
        <f t="shared" si="2132"/>
        <v>0</v>
      </c>
      <c r="H9097" s="276">
        <f t="shared" si="2132"/>
        <v>0</v>
      </c>
      <c r="I9097" s="274">
        <f t="shared" si="2132"/>
        <v>0</v>
      </c>
      <c r="J9097" s="275">
        <f t="shared" si="2132"/>
        <v>0</v>
      </c>
      <c r="K9097" s="276">
        <f t="shared" si="2132"/>
        <v>0</v>
      </c>
      <c r="L9097" s="310">
        <f t="shared" si="2132"/>
        <v>0</v>
      </c>
      <c r="M9097" s="12" t="str">
        <f t="shared" ref="M9097:M9150" si="2133">(IF($E9097&lt;&gt;0,$M$2,IF($L9097&lt;&gt;0,$M$2,"")))</f>
        <v/>
      </c>
      <c r="N9097" s="13"/>
    </row>
    <row r="9098" spans="1:14" hidden="1">
      <c r="A9098" s="22">
        <v>270</v>
      </c>
      <c r="B9098" s="291"/>
      <c r="C9098" s="279">
        <v>3301</v>
      </c>
      <c r="D9098" s="359" t="s">
        <v>225</v>
      </c>
      <c r="E9098" s="281">
        <f t="shared" ref="E9098:E9105" si="2134">F9098+G9098+H9098</f>
        <v>0</v>
      </c>
      <c r="F9098" s="482">
        <v>0</v>
      </c>
      <c r="G9098" s="483">
        <v>0</v>
      </c>
      <c r="H9098" s="154">
        <v>0</v>
      </c>
      <c r="I9098" s="482">
        <v>0</v>
      </c>
      <c r="J9098" s="483">
        <v>0</v>
      </c>
      <c r="K9098" s="154">
        <v>0</v>
      </c>
      <c r="L9098" s="281">
        <f t="shared" ref="L9098:L9105" si="2135">I9098+J9098+K9098</f>
        <v>0</v>
      </c>
      <c r="M9098" s="12" t="str">
        <f t="shared" si="2133"/>
        <v/>
      </c>
      <c r="N9098" s="13"/>
    </row>
    <row r="9099" spans="1:14" hidden="1">
      <c r="A9099" s="22">
        <v>290</v>
      </c>
      <c r="B9099" s="291"/>
      <c r="C9099" s="293">
        <v>3302</v>
      </c>
      <c r="D9099" s="360" t="s">
        <v>701</v>
      </c>
      <c r="E9099" s="295">
        <f t="shared" si="2134"/>
        <v>0</v>
      </c>
      <c r="F9099" s="484">
        <v>0</v>
      </c>
      <c r="G9099" s="485">
        <v>0</v>
      </c>
      <c r="H9099" s="160">
        <v>0</v>
      </c>
      <c r="I9099" s="484">
        <v>0</v>
      </c>
      <c r="J9099" s="485">
        <v>0</v>
      </c>
      <c r="K9099" s="160">
        <v>0</v>
      </c>
      <c r="L9099" s="295">
        <f t="shared" si="2135"/>
        <v>0</v>
      </c>
      <c r="M9099" s="12" t="str">
        <f t="shared" si="2133"/>
        <v/>
      </c>
      <c r="N9099" s="13"/>
    </row>
    <row r="9100" spans="1:14" hidden="1">
      <c r="A9100" s="39">
        <v>320</v>
      </c>
      <c r="B9100" s="291"/>
      <c r="C9100" s="293">
        <v>3304</v>
      </c>
      <c r="D9100" s="360" t="s">
        <v>226</v>
      </c>
      <c r="E9100" s="295">
        <f t="shared" si="2134"/>
        <v>0</v>
      </c>
      <c r="F9100" s="484">
        <v>0</v>
      </c>
      <c r="G9100" s="485">
        <v>0</v>
      </c>
      <c r="H9100" s="160">
        <v>0</v>
      </c>
      <c r="I9100" s="484">
        <v>0</v>
      </c>
      <c r="J9100" s="485">
        <v>0</v>
      </c>
      <c r="K9100" s="160">
        <v>0</v>
      </c>
      <c r="L9100" s="295">
        <f t="shared" si="2135"/>
        <v>0</v>
      </c>
      <c r="M9100" s="12" t="str">
        <f t="shared" si="2133"/>
        <v/>
      </c>
      <c r="N9100" s="13"/>
    </row>
    <row r="9101" spans="1:14" ht="47.25" hidden="1">
      <c r="A9101" s="22">
        <v>330</v>
      </c>
      <c r="B9101" s="291"/>
      <c r="C9101" s="285">
        <v>3306</v>
      </c>
      <c r="D9101" s="361" t="s">
        <v>2081</v>
      </c>
      <c r="E9101" s="295">
        <f t="shared" si="2134"/>
        <v>0</v>
      </c>
      <c r="F9101" s="484">
        <v>0</v>
      </c>
      <c r="G9101" s="485">
        <v>0</v>
      </c>
      <c r="H9101" s="160">
        <v>0</v>
      </c>
      <c r="I9101" s="484">
        <v>0</v>
      </c>
      <c r="J9101" s="485">
        <v>0</v>
      </c>
      <c r="K9101" s="160">
        <v>0</v>
      </c>
      <c r="L9101" s="295">
        <f t="shared" si="2135"/>
        <v>0</v>
      </c>
      <c r="M9101" s="12" t="str">
        <f t="shared" si="2133"/>
        <v/>
      </c>
      <c r="N9101" s="13"/>
    </row>
    <row r="9102" spans="1:14" hidden="1">
      <c r="A9102" s="23">
        <v>225</v>
      </c>
      <c r="B9102" s="291"/>
      <c r="C9102" s="285">
        <v>3307</v>
      </c>
      <c r="D9102" s="361" t="s">
        <v>1996</v>
      </c>
      <c r="E9102" s="287">
        <f t="shared" si="2134"/>
        <v>0</v>
      </c>
      <c r="F9102" s="486">
        <v>0</v>
      </c>
      <c r="G9102" s="487">
        <v>0</v>
      </c>
      <c r="H9102" s="175">
        <v>0</v>
      </c>
      <c r="I9102" s="486">
        <v>0</v>
      </c>
      <c r="J9102" s="487">
        <v>0</v>
      </c>
      <c r="K9102" s="175">
        <v>0</v>
      </c>
      <c r="L9102" s="287">
        <f t="shared" si="2135"/>
        <v>0</v>
      </c>
      <c r="M9102" s="12" t="str">
        <f t="shared" si="2133"/>
        <v/>
      </c>
      <c r="N9102" s="13"/>
    </row>
    <row r="9103" spans="1:14" hidden="1">
      <c r="A9103" s="23">
        <v>230</v>
      </c>
      <c r="B9103" s="272">
        <v>3900</v>
      </c>
      <c r="C9103" s="1845" t="s">
        <v>227</v>
      </c>
      <c r="D9103" s="1846"/>
      <c r="E9103" s="310">
        <f t="shared" si="2134"/>
        <v>0</v>
      </c>
      <c r="F9103" s="1458">
        <v>0</v>
      </c>
      <c r="G9103" s="1459">
        <v>0</v>
      </c>
      <c r="H9103" s="1460">
        <v>0</v>
      </c>
      <c r="I9103" s="1458">
        <v>0</v>
      </c>
      <c r="J9103" s="1459">
        <v>0</v>
      </c>
      <c r="K9103" s="1460">
        <v>0</v>
      </c>
      <c r="L9103" s="310">
        <f t="shared" si="2135"/>
        <v>0</v>
      </c>
      <c r="M9103" s="12" t="str">
        <f t="shared" si="2133"/>
        <v/>
      </c>
      <c r="N9103" s="13"/>
    </row>
    <row r="9104" spans="1:14" hidden="1">
      <c r="A9104" s="23">
        <v>245</v>
      </c>
      <c r="B9104" s="272">
        <v>4000</v>
      </c>
      <c r="C9104" s="1845" t="s">
        <v>228</v>
      </c>
      <c r="D9104" s="1846"/>
      <c r="E9104" s="310">
        <f t="shared" si="2134"/>
        <v>0</v>
      </c>
      <c r="F9104" s="1410">
        <v>0</v>
      </c>
      <c r="G9104" s="1411">
        <v>0</v>
      </c>
      <c r="H9104" s="1412">
        <v>0</v>
      </c>
      <c r="I9104" s="1410">
        <v>0</v>
      </c>
      <c r="J9104" s="1411">
        <v>0</v>
      </c>
      <c r="K9104" s="1412">
        <v>0</v>
      </c>
      <c r="L9104" s="310">
        <f t="shared" si="2135"/>
        <v>0</v>
      </c>
      <c r="M9104" s="12" t="str">
        <f t="shared" si="2133"/>
        <v/>
      </c>
      <c r="N9104" s="13"/>
    </row>
    <row r="9105" spans="1:14" hidden="1">
      <c r="A9105" s="22">
        <v>350</v>
      </c>
      <c r="B9105" s="272">
        <v>4100</v>
      </c>
      <c r="C9105" s="1845" t="s">
        <v>229</v>
      </c>
      <c r="D9105" s="1846"/>
      <c r="E9105" s="310">
        <f t="shared" si="2134"/>
        <v>0</v>
      </c>
      <c r="F9105" s="1459">
        <v>0</v>
      </c>
      <c r="G9105" s="1459">
        <v>0</v>
      </c>
      <c r="H9105" s="1460">
        <v>0</v>
      </c>
      <c r="I9105" s="1606">
        <v>0</v>
      </c>
      <c r="J9105" s="1459">
        <v>0</v>
      </c>
      <c r="K9105" s="1459">
        <v>0</v>
      </c>
      <c r="L9105" s="310">
        <f t="shared" si="2135"/>
        <v>0</v>
      </c>
      <c r="M9105" s="12" t="str">
        <f t="shared" si="2133"/>
        <v/>
      </c>
      <c r="N9105" s="13"/>
    </row>
    <row r="9106" spans="1:14" hidden="1">
      <c r="A9106" s="23">
        <v>355</v>
      </c>
      <c r="B9106" s="272">
        <v>4200</v>
      </c>
      <c r="C9106" s="1845" t="s">
        <v>230</v>
      </c>
      <c r="D9106" s="1846"/>
      <c r="E9106" s="310">
        <f t="shared" ref="E9106:L9106" si="2136">SUM(E9107:E9112)</f>
        <v>0</v>
      </c>
      <c r="F9106" s="274">
        <f t="shared" si="2136"/>
        <v>0</v>
      </c>
      <c r="G9106" s="275">
        <f t="shared" si="2136"/>
        <v>0</v>
      </c>
      <c r="H9106" s="276">
        <f>SUM(H9107:H9112)</f>
        <v>0</v>
      </c>
      <c r="I9106" s="274">
        <f t="shared" si="2136"/>
        <v>0</v>
      </c>
      <c r="J9106" s="275">
        <f t="shared" si="2136"/>
        <v>0</v>
      </c>
      <c r="K9106" s="276">
        <f t="shared" si="2136"/>
        <v>0</v>
      </c>
      <c r="L9106" s="310">
        <f t="shared" si="2136"/>
        <v>0</v>
      </c>
      <c r="M9106" s="12" t="str">
        <f t="shared" si="2133"/>
        <v/>
      </c>
      <c r="N9106" s="13"/>
    </row>
    <row r="9107" spans="1:14" hidden="1">
      <c r="A9107" s="23">
        <v>355</v>
      </c>
      <c r="B9107" s="362"/>
      <c r="C9107" s="279">
        <v>4201</v>
      </c>
      <c r="D9107" s="280" t="s">
        <v>231</v>
      </c>
      <c r="E9107" s="281">
        <f t="shared" ref="E9107:E9112" si="2137">F9107+G9107+H9107</f>
        <v>0</v>
      </c>
      <c r="F9107" s="152"/>
      <c r="G9107" s="153"/>
      <c r="H9107" s="1406"/>
      <c r="I9107" s="152"/>
      <c r="J9107" s="153"/>
      <c r="K9107" s="1406"/>
      <c r="L9107" s="281">
        <f t="shared" ref="L9107:L9112" si="2138">I9107+J9107+K9107</f>
        <v>0</v>
      </c>
      <c r="M9107" s="12" t="str">
        <f t="shared" si="2133"/>
        <v/>
      </c>
      <c r="N9107" s="13"/>
    </row>
    <row r="9108" spans="1:14" hidden="1">
      <c r="A9108" s="23">
        <v>375</v>
      </c>
      <c r="B9108" s="362"/>
      <c r="C9108" s="293">
        <v>4202</v>
      </c>
      <c r="D9108" s="363" t="s">
        <v>232</v>
      </c>
      <c r="E9108" s="295">
        <f t="shared" si="2137"/>
        <v>0</v>
      </c>
      <c r="F9108" s="158"/>
      <c r="G9108" s="159"/>
      <c r="H9108" s="1408"/>
      <c r="I9108" s="158"/>
      <c r="J9108" s="159"/>
      <c r="K9108" s="1408"/>
      <c r="L9108" s="295">
        <f t="shared" si="2138"/>
        <v>0</v>
      </c>
      <c r="M9108" s="12" t="str">
        <f t="shared" si="2133"/>
        <v/>
      </c>
      <c r="N9108" s="13"/>
    </row>
    <row r="9109" spans="1:14" hidden="1">
      <c r="A9109" s="23">
        <v>380</v>
      </c>
      <c r="B9109" s="362"/>
      <c r="C9109" s="293">
        <v>4214</v>
      </c>
      <c r="D9109" s="363" t="s">
        <v>233</v>
      </c>
      <c r="E9109" s="295">
        <f t="shared" si="2137"/>
        <v>0</v>
      </c>
      <c r="F9109" s="158">
        <v>0</v>
      </c>
      <c r="G9109" s="159">
        <v>0</v>
      </c>
      <c r="H9109" s="1408">
        <v>0</v>
      </c>
      <c r="I9109" s="158">
        <v>0</v>
      </c>
      <c r="J9109" s="159">
        <v>0</v>
      </c>
      <c r="K9109" s="1408">
        <v>0</v>
      </c>
      <c r="L9109" s="295">
        <f t="shared" si="2138"/>
        <v>0</v>
      </c>
      <c r="M9109" s="12" t="str">
        <f t="shared" si="2133"/>
        <v/>
      </c>
      <c r="N9109" s="13"/>
    </row>
    <row r="9110" spans="1:14" hidden="1">
      <c r="A9110" s="23">
        <v>385</v>
      </c>
      <c r="B9110" s="362"/>
      <c r="C9110" s="293">
        <v>4217</v>
      </c>
      <c r="D9110" s="363" t="s">
        <v>234</v>
      </c>
      <c r="E9110" s="295">
        <f t="shared" si="2137"/>
        <v>0</v>
      </c>
      <c r="F9110" s="158"/>
      <c r="G9110" s="159"/>
      <c r="H9110" s="1408"/>
      <c r="I9110" s="158"/>
      <c r="J9110" s="159"/>
      <c r="K9110" s="1408"/>
      <c r="L9110" s="295">
        <f t="shared" si="2138"/>
        <v>0</v>
      </c>
      <c r="M9110" s="12" t="str">
        <f t="shared" si="2133"/>
        <v/>
      </c>
      <c r="N9110" s="13"/>
    </row>
    <row r="9111" spans="1:14" hidden="1">
      <c r="A9111" s="23">
        <v>390</v>
      </c>
      <c r="B9111" s="362"/>
      <c r="C9111" s="293">
        <v>4218</v>
      </c>
      <c r="D9111" s="294" t="s">
        <v>235</v>
      </c>
      <c r="E9111" s="295">
        <f t="shared" si="2137"/>
        <v>0</v>
      </c>
      <c r="F9111" s="158"/>
      <c r="G9111" s="159"/>
      <c r="H9111" s="1408"/>
      <c r="I9111" s="158"/>
      <c r="J9111" s="159"/>
      <c r="K9111" s="1408"/>
      <c r="L9111" s="295">
        <f t="shared" si="2138"/>
        <v>0</v>
      </c>
      <c r="M9111" s="12" t="str">
        <f t="shared" si="2133"/>
        <v/>
      </c>
      <c r="N9111" s="13"/>
    </row>
    <row r="9112" spans="1:14" hidden="1">
      <c r="A9112" s="23">
        <v>390</v>
      </c>
      <c r="B9112" s="362"/>
      <c r="C9112" s="285">
        <v>4219</v>
      </c>
      <c r="D9112" s="343" t="s">
        <v>236</v>
      </c>
      <c r="E9112" s="287">
        <f t="shared" si="2137"/>
        <v>0</v>
      </c>
      <c r="F9112" s="173">
        <v>0</v>
      </c>
      <c r="G9112" s="174">
        <v>0</v>
      </c>
      <c r="H9112" s="1409">
        <v>0</v>
      </c>
      <c r="I9112" s="173">
        <v>0</v>
      </c>
      <c r="J9112" s="174">
        <v>0</v>
      </c>
      <c r="K9112" s="1409">
        <v>0</v>
      </c>
      <c r="L9112" s="287">
        <f t="shared" si="2138"/>
        <v>0</v>
      </c>
      <c r="M9112" s="12" t="str">
        <f t="shared" si="2133"/>
        <v/>
      </c>
      <c r="N9112" s="13"/>
    </row>
    <row r="9113" spans="1:14" hidden="1">
      <c r="A9113" s="23">
        <v>395</v>
      </c>
      <c r="B9113" s="272">
        <v>4300</v>
      </c>
      <c r="C9113" s="1845" t="s">
        <v>1644</v>
      </c>
      <c r="D9113" s="1846"/>
      <c r="E9113" s="310">
        <f t="shared" ref="E9113:L9113" si="2139">SUM(E9114:E9116)</f>
        <v>0</v>
      </c>
      <c r="F9113" s="274">
        <f t="shared" si="2139"/>
        <v>0</v>
      </c>
      <c r="G9113" s="275">
        <f t="shared" si="2139"/>
        <v>0</v>
      </c>
      <c r="H9113" s="276">
        <f>SUM(H9114:H9116)</f>
        <v>0</v>
      </c>
      <c r="I9113" s="274">
        <f t="shared" si="2139"/>
        <v>0</v>
      </c>
      <c r="J9113" s="275">
        <f t="shared" si="2139"/>
        <v>0</v>
      </c>
      <c r="K9113" s="276">
        <f t="shared" si="2139"/>
        <v>0</v>
      </c>
      <c r="L9113" s="310">
        <f t="shared" si="2139"/>
        <v>0</v>
      </c>
      <c r="M9113" s="12" t="str">
        <f t="shared" si="2133"/>
        <v/>
      </c>
      <c r="N9113" s="13"/>
    </row>
    <row r="9114" spans="1:14" hidden="1">
      <c r="A9114" s="18">
        <v>397</v>
      </c>
      <c r="B9114" s="362"/>
      <c r="C9114" s="279">
        <v>4301</v>
      </c>
      <c r="D9114" s="311" t="s">
        <v>237</v>
      </c>
      <c r="E9114" s="281">
        <f t="shared" ref="E9114:E9119" si="2140">F9114+G9114+H9114</f>
        <v>0</v>
      </c>
      <c r="F9114" s="152">
        <v>0</v>
      </c>
      <c r="G9114" s="153">
        <v>0</v>
      </c>
      <c r="H9114" s="1406">
        <v>0</v>
      </c>
      <c r="I9114" s="152">
        <v>0</v>
      </c>
      <c r="J9114" s="153">
        <v>0</v>
      </c>
      <c r="K9114" s="1406">
        <v>0</v>
      </c>
      <c r="L9114" s="281">
        <f t="shared" ref="L9114:L9119" si="2141">I9114+J9114+K9114</f>
        <v>0</v>
      </c>
      <c r="M9114" s="12" t="str">
        <f t="shared" si="2133"/>
        <v/>
      </c>
      <c r="N9114" s="13"/>
    </row>
    <row r="9115" spans="1:14" hidden="1">
      <c r="A9115" s="14">
        <v>398</v>
      </c>
      <c r="B9115" s="362"/>
      <c r="C9115" s="293">
        <v>4302</v>
      </c>
      <c r="D9115" s="363" t="s">
        <v>238</v>
      </c>
      <c r="E9115" s="295">
        <f t="shared" si="2140"/>
        <v>0</v>
      </c>
      <c r="F9115" s="158"/>
      <c r="G9115" s="159"/>
      <c r="H9115" s="1408"/>
      <c r="I9115" s="158"/>
      <c r="J9115" s="159"/>
      <c r="K9115" s="1408"/>
      <c r="L9115" s="295">
        <f t="shared" si="2141"/>
        <v>0</v>
      </c>
      <c r="M9115" s="12" t="str">
        <f t="shared" si="2133"/>
        <v/>
      </c>
      <c r="N9115" s="13"/>
    </row>
    <row r="9116" spans="1:14" hidden="1">
      <c r="A9116" s="14">
        <v>399</v>
      </c>
      <c r="B9116" s="362"/>
      <c r="C9116" s="285">
        <v>4309</v>
      </c>
      <c r="D9116" s="301" t="s">
        <v>239</v>
      </c>
      <c r="E9116" s="287">
        <f t="shared" si="2140"/>
        <v>0</v>
      </c>
      <c r="F9116" s="173"/>
      <c r="G9116" s="174"/>
      <c r="H9116" s="1409"/>
      <c r="I9116" s="173"/>
      <c r="J9116" s="174"/>
      <c r="K9116" s="1409"/>
      <c r="L9116" s="287">
        <f t="shared" si="2141"/>
        <v>0</v>
      </c>
      <c r="M9116" s="12" t="str">
        <f t="shared" si="2133"/>
        <v/>
      </c>
      <c r="N9116" s="13"/>
    </row>
    <row r="9117" spans="1:14" hidden="1">
      <c r="A9117" s="14">
        <v>400</v>
      </c>
      <c r="B9117" s="272">
        <v>4400</v>
      </c>
      <c r="C9117" s="1845" t="s">
        <v>1641</v>
      </c>
      <c r="D9117" s="1846"/>
      <c r="E9117" s="310">
        <f t="shared" si="2140"/>
        <v>0</v>
      </c>
      <c r="F9117" s="1410">
        <v>0</v>
      </c>
      <c r="G9117" s="1411">
        <v>0</v>
      </c>
      <c r="H9117" s="1412">
        <v>0</v>
      </c>
      <c r="I9117" s="1410">
        <v>0</v>
      </c>
      <c r="J9117" s="1411">
        <v>0</v>
      </c>
      <c r="K9117" s="1412">
        <v>0</v>
      </c>
      <c r="L9117" s="310">
        <f t="shared" si="2141"/>
        <v>0</v>
      </c>
      <c r="M9117" s="12" t="str">
        <f t="shared" si="2133"/>
        <v/>
      </c>
      <c r="N9117" s="13"/>
    </row>
    <row r="9118" spans="1:14" hidden="1">
      <c r="A9118" s="14">
        <v>401</v>
      </c>
      <c r="B9118" s="272">
        <v>4500</v>
      </c>
      <c r="C9118" s="1845" t="s">
        <v>1642</v>
      </c>
      <c r="D9118" s="1846"/>
      <c r="E9118" s="310">
        <f t="shared" si="2140"/>
        <v>0</v>
      </c>
      <c r="F9118" s="1410">
        <v>0</v>
      </c>
      <c r="G9118" s="1411">
        <v>0</v>
      </c>
      <c r="H9118" s="1412">
        <v>0</v>
      </c>
      <c r="I9118" s="1410">
        <v>0</v>
      </c>
      <c r="J9118" s="1411">
        <v>0</v>
      </c>
      <c r="K9118" s="1412">
        <v>0</v>
      </c>
      <c r="L9118" s="310">
        <f t="shared" si="2141"/>
        <v>0</v>
      </c>
      <c r="M9118" s="12" t="str">
        <f t="shared" si="2133"/>
        <v/>
      </c>
      <c r="N9118" s="13"/>
    </row>
    <row r="9119" spans="1:14" hidden="1">
      <c r="A9119" s="40">
        <v>404</v>
      </c>
      <c r="B9119" s="272">
        <v>4600</v>
      </c>
      <c r="C9119" s="1849" t="s">
        <v>240</v>
      </c>
      <c r="D9119" s="1850"/>
      <c r="E9119" s="310">
        <f t="shared" si="2140"/>
        <v>0</v>
      </c>
      <c r="F9119" s="1410">
        <v>0</v>
      </c>
      <c r="G9119" s="1411">
        <v>0</v>
      </c>
      <c r="H9119" s="1412">
        <v>0</v>
      </c>
      <c r="I9119" s="1410">
        <v>0</v>
      </c>
      <c r="J9119" s="1411">
        <v>0</v>
      </c>
      <c r="K9119" s="1412">
        <v>0</v>
      </c>
      <c r="L9119" s="310">
        <f t="shared" si="2141"/>
        <v>0</v>
      </c>
      <c r="M9119" s="12" t="str">
        <f t="shared" si="2133"/>
        <v/>
      </c>
      <c r="N9119" s="13"/>
    </row>
    <row r="9120" spans="1:14" hidden="1">
      <c r="A9120" s="40">
        <v>404</v>
      </c>
      <c r="B9120" s="272">
        <v>4900</v>
      </c>
      <c r="C9120" s="1845" t="s">
        <v>266</v>
      </c>
      <c r="D9120" s="1846"/>
      <c r="E9120" s="310">
        <f t="shared" ref="E9120:L9120" si="2142">+E9121+E9122</f>
        <v>0</v>
      </c>
      <c r="F9120" s="274">
        <f t="shared" si="2142"/>
        <v>0</v>
      </c>
      <c r="G9120" s="275">
        <f t="shared" si="2142"/>
        <v>0</v>
      </c>
      <c r="H9120" s="276">
        <f>+H9121+H9122</f>
        <v>0</v>
      </c>
      <c r="I9120" s="274">
        <f t="shared" si="2142"/>
        <v>0</v>
      </c>
      <c r="J9120" s="275">
        <f t="shared" si="2142"/>
        <v>0</v>
      </c>
      <c r="K9120" s="276">
        <f t="shared" si="2142"/>
        <v>0</v>
      </c>
      <c r="L9120" s="310">
        <f t="shared" si="2142"/>
        <v>0</v>
      </c>
      <c r="M9120" s="12" t="str">
        <f t="shared" si="2133"/>
        <v/>
      </c>
      <c r="N9120" s="13"/>
    </row>
    <row r="9121" spans="1:14" hidden="1">
      <c r="A9121" s="22">
        <v>440</v>
      </c>
      <c r="B9121" s="362"/>
      <c r="C9121" s="279">
        <v>4901</v>
      </c>
      <c r="D9121" s="364" t="s">
        <v>267</v>
      </c>
      <c r="E9121" s="281">
        <f>F9121+G9121+H9121</f>
        <v>0</v>
      </c>
      <c r="F9121" s="152"/>
      <c r="G9121" s="153"/>
      <c r="H9121" s="1406"/>
      <c r="I9121" s="152"/>
      <c r="J9121" s="153"/>
      <c r="K9121" s="1406"/>
      <c r="L9121" s="281">
        <f>I9121+J9121+K9121</f>
        <v>0</v>
      </c>
      <c r="M9121" s="12" t="str">
        <f t="shared" si="2133"/>
        <v/>
      </c>
      <c r="N9121" s="13"/>
    </row>
    <row r="9122" spans="1:14" hidden="1">
      <c r="A9122" s="22">
        <v>450</v>
      </c>
      <c r="B9122" s="362"/>
      <c r="C9122" s="285">
        <v>4902</v>
      </c>
      <c r="D9122" s="301" t="s">
        <v>268</v>
      </c>
      <c r="E9122" s="287">
        <f>F9122+G9122+H9122</f>
        <v>0</v>
      </c>
      <c r="F9122" s="173"/>
      <c r="G9122" s="174"/>
      <c r="H9122" s="1409"/>
      <c r="I9122" s="173"/>
      <c r="J9122" s="174"/>
      <c r="K9122" s="1409"/>
      <c r="L9122" s="287">
        <f>I9122+J9122+K9122</f>
        <v>0</v>
      </c>
      <c r="M9122" s="12" t="str">
        <f t="shared" si="2133"/>
        <v/>
      </c>
      <c r="N9122" s="13"/>
    </row>
    <row r="9123" spans="1:14" hidden="1">
      <c r="A9123" s="22">
        <v>495</v>
      </c>
      <c r="B9123" s="365">
        <v>5100</v>
      </c>
      <c r="C9123" s="1843" t="s">
        <v>241</v>
      </c>
      <c r="D9123" s="1844"/>
      <c r="E9123" s="310">
        <f>F9123+G9123+H9123</f>
        <v>0</v>
      </c>
      <c r="F9123" s="1410">
        <v>0</v>
      </c>
      <c r="G9123" s="1411">
        <v>0</v>
      </c>
      <c r="H9123" s="1412">
        <v>0</v>
      </c>
      <c r="I9123" s="1410">
        <v>0</v>
      </c>
      <c r="J9123" s="1411">
        <v>0</v>
      </c>
      <c r="K9123" s="1412">
        <v>0</v>
      </c>
      <c r="L9123" s="310">
        <f>I9123+J9123+K9123</f>
        <v>0</v>
      </c>
      <c r="M9123" s="12" t="str">
        <f t="shared" si="2133"/>
        <v/>
      </c>
      <c r="N9123" s="13"/>
    </row>
    <row r="9124" spans="1:14" hidden="1">
      <c r="A9124" s="23">
        <v>500</v>
      </c>
      <c r="B9124" s="365">
        <v>5200</v>
      </c>
      <c r="C9124" s="1843" t="s">
        <v>242</v>
      </c>
      <c r="D9124" s="1844"/>
      <c r="E9124" s="310">
        <f t="shared" ref="E9124:L9124" si="2143">SUM(E9125:E9131)</f>
        <v>0</v>
      </c>
      <c r="F9124" s="274">
        <f t="shared" si="2143"/>
        <v>0</v>
      </c>
      <c r="G9124" s="275">
        <f t="shared" si="2143"/>
        <v>0</v>
      </c>
      <c r="H9124" s="276">
        <f>SUM(H9125:H9131)</f>
        <v>0</v>
      </c>
      <c r="I9124" s="274">
        <f t="shared" si="2143"/>
        <v>0</v>
      </c>
      <c r="J9124" s="275">
        <f t="shared" si="2143"/>
        <v>0</v>
      </c>
      <c r="K9124" s="276">
        <f t="shared" si="2143"/>
        <v>0</v>
      </c>
      <c r="L9124" s="310">
        <f t="shared" si="2143"/>
        <v>0</v>
      </c>
      <c r="M9124" s="12" t="str">
        <f t="shared" si="2133"/>
        <v/>
      </c>
      <c r="N9124" s="13"/>
    </row>
    <row r="9125" spans="1:14" hidden="1">
      <c r="A9125" s="23">
        <v>505</v>
      </c>
      <c r="B9125" s="366"/>
      <c r="C9125" s="367">
        <v>5201</v>
      </c>
      <c r="D9125" s="368" t="s">
        <v>243</v>
      </c>
      <c r="E9125" s="281">
        <f t="shared" ref="E9125:E9131" si="2144">F9125+G9125+H9125</f>
        <v>0</v>
      </c>
      <c r="F9125" s="152">
        <v>0</v>
      </c>
      <c r="G9125" s="153">
        <v>0</v>
      </c>
      <c r="H9125" s="1406">
        <v>0</v>
      </c>
      <c r="I9125" s="152">
        <v>0</v>
      </c>
      <c r="J9125" s="153">
        <v>0</v>
      </c>
      <c r="K9125" s="1406">
        <v>0</v>
      </c>
      <c r="L9125" s="281">
        <f t="shared" ref="L9125:L9131" si="2145">I9125+J9125+K9125</f>
        <v>0</v>
      </c>
      <c r="M9125" s="12" t="str">
        <f t="shared" si="2133"/>
        <v/>
      </c>
      <c r="N9125" s="13"/>
    </row>
    <row r="9126" spans="1:14" hidden="1">
      <c r="A9126" s="23">
        <v>510</v>
      </c>
      <c r="B9126" s="366"/>
      <c r="C9126" s="369">
        <v>5202</v>
      </c>
      <c r="D9126" s="370" t="s">
        <v>244</v>
      </c>
      <c r="E9126" s="295">
        <f t="shared" si="2144"/>
        <v>0</v>
      </c>
      <c r="F9126" s="158">
        <v>0</v>
      </c>
      <c r="G9126" s="159">
        <v>0</v>
      </c>
      <c r="H9126" s="1408">
        <v>0</v>
      </c>
      <c r="I9126" s="158">
        <v>0</v>
      </c>
      <c r="J9126" s="159">
        <v>0</v>
      </c>
      <c r="K9126" s="1408">
        <v>0</v>
      </c>
      <c r="L9126" s="295">
        <f t="shared" si="2145"/>
        <v>0</v>
      </c>
      <c r="M9126" s="12" t="str">
        <f t="shared" si="2133"/>
        <v/>
      </c>
      <c r="N9126" s="13"/>
    </row>
    <row r="9127" spans="1:14" hidden="1">
      <c r="A9127" s="23">
        <v>515</v>
      </c>
      <c r="B9127" s="366"/>
      <c r="C9127" s="369">
        <v>5203</v>
      </c>
      <c r="D9127" s="370" t="s">
        <v>608</v>
      </c>
      <c r="E9127" s="295">
        <f t="shared" si="2144"/>
        <v>0</v>
      </c>
      <c r="F9127" s="158">
        <v>0</v>
      </c>
      <c r="G9127" s="159">
        <v>0</v>
      </c>
      <c r="H9127" s="1408">
        <v>0</v>
      </c>
      <c r="I9127" s="158">
        <v>0</v>
      </c>
      <c r="J9127" s="159">
        <v>0</v>
      </c>
      <c r="K9127" s="1408">
        <v>0</v>
      </c>
      <c r="L9127" s="295">
        <f t="shared" si="2145"/>
        <v>0</v>
      </c>
      <c r="M9127" s="12" t="str">
        <f t="shared" si="2133"/>
        <v/>
      </c>
      <c r="N9127" s="13"/>
    </row>
    <row r="9128" spans="1:14" hidden="1">
      <c r="A9128" s="23">
        <v>520</v>
      </c>
      <c r="B9128" s="366"/>
      <c r="C9128" s="369">
        <v>5204</v>
      </c>
      <c r="D9128" s="370" t="s">
        <v>609</v>
      </c>
      <c r="E9128" s="295">
        <f t="shared" si="2144"/>
        <v>0</v>
      </c>
      <c r="F9128" s="158">
        <v>0</v>
      </c>
      <c r="G9128" s="159">
        <v>0</v>
      </c>
      <c r="H9128" s="1408">
        <v>0</v>
      </c>
      <c r="I9128" s="158">
        <v>0</v>
      </c>
      <c r="J9128" s="159">
        <v>0</v>
      </c>
      <c r="K9128" s="1408">
        <v>0</v>
      </c>
      <c r="L9128" s="295">
        <f t="shared" si="2145"/>
        <v>0</v>
      </c>
      <c r="M9128" s="12" t="str">
        <f t="shared" si="2133"/>
        <v/>
      </c>
      <c r="N9128" s="13"/>
    </row>
    <row r="9129" spans="1:14" hidden="1">
      <c r="A9129" s="23">
        <v>525</v>
      </c>
      <c r="B9129" s="366"/>
      <c r="C9129" s="369">
        <v>5205</v>
      </c>
      <c r="D9129" s="370" t="s">
        <v>610</v>
      </c>
      <c r="E9129" s="295">
        <f t="shared" si="2144"/>
        <v>0</v>
      </c>
      <c r="F9129" s="158">
        <v>0</v>
      </c>
      <c r="G9129" s="159">
        <v>0</v>
      </c>
      <c r="H9129" s="1408">
        <v>0</v>
      </c>
      <c r="I9129" s="158">
        <v>0</v>
      </c>
      <c r="J9129" s="159">
        <v>0</v>
      </c>
      <c r="K9129" s="1408">
        <v>0</v>
      </c>
      <c r="L9129" s="295">
        <f t="shared" si="2145"/>
        <v>0</v>
      </c>
      <c r="M9129" s="12" t="str">
        <f t="shared" si="2133"/>
        <v/>
      </c>
      <c r="N9129" s="13"/>
    </row>
    <row r="9130" spans="1:14" hidden="1">
      <c r="A9130" s="22">
        <v>635</v>
      </c>
      <c r="B9130" s="366"/>
      <c r="C9130" s="369">
        <v>5206</v>
      </c>
      <c r="D9130" s="370" t="s">
        <v>611</v>
      </c>
      <c r="E9130" s="295">
        <f t="shared" si="2144"/>
        <v>0</v>
      </c>
      <c r="F9130" s="158">
        <v>0</v>
      </c>
      <c r="G9130" s="159">
        <v>0</v>
      </c>
      <c r="H9130" s="1408">
        <v>0</v>
      </c>
      <c r="I9130" s="158">
        <v>0</v>
      </c>
      <c r="J9130" s="159">
        <v>0</v>
      </c>
      <c r="K9130" s="1408">
        <v>0</v>
      </c>
      <c r="L9130" s="295">
        <f t="shared" si="2145"/>
        <v>0</v>
      </c>
      <c r="M9130" s="12" t="str">
        <f t="shared" si="2133"/>
        <v/>
      </c>
      <c r="N9130" s="13"/>
    </row>
    <row r="9131" spans="1:14" hidden="1">
      <c r="A9131" s="23">
        <v>640</v>
      </c>
      <c r="B9131" s="366"/>
      <c r="C9131" s="371">
        <v>5219</v>
      </c>
      <c r="D9131" s="372" t="s">
        <v>612</v>
      </c>
      <c r="E9131" s="287">
        <f t="shared" si="2144"/>
        <v>0</v>
      </c>
      <c r="F9131" s="173">
        <v>0</v>
      </c>
      <c r="G9131" s="174">
        <v>0</v>
      </c>
      <c r="H9131" s="1409">
        <v>0</v>
      </c>
      <c r="I9131" s="173">
        <v>0</v>
      </c>
      <c r="J9131" s="174">
        <v>0</v>
      </c>
      <c r="K9131" s="1409">
        <v>0</v>
      </c>
      <c r="L9131" s="287">
        <f t="shared" si="2145"/>
        <v>0</v>
      </c>
      <c r="M9131" s="12" t="str">
        <f t="shared" si="2133"/>
        <v/>
      </c>
      <c r="N9131" s="13"/>
    </row>
    <row r="9132" spans="1:14" hidden="1">
      <c r="A9132" s="23">
        <v>645</v>
      </c>
      <c r="B9132" s="365">
        <v>5300</v>
      </c>
      <c r="C9132" s="1843" t="s">
        <v>613</v>
      </c>
      <c r="D9132" s="1844"/>
      <c r="E9132" s="310">
        <f t="shared" ref="E9132:L9132" si="2146">SUM(E9133:E9134)</f>
        <v>0</v>
      </c>
      <c r="F9132" s="274">
        <f t="shared" si="2146"/>
        <v>0</v>
      </c>
      <c r="G9132" s="275">
        <f t="shared" si="2146"/>
        <v>0</v>
      </c>
      <c r="H9132" s="276">
        <f>SUM(H9133:H9134)</f>
        <v>0</v>
      </c>
      <c r="I9132" s="274">
        <f t="shared" si="2146"/>
        <v>0</v>
      </c>
      <c r="J9132" s="275">
        <f t="shared" si="2146"/>
        <v>0</v>
      </c>
      <c r="K9132" s="276">
        <f t="shared" si="2146"/>
        <v>0</v>
      </c>
      <c r="L9132" s="310">
        <f t="shared" si="2146"/>
        <v>0</v>
      </c>
      <c r="M9132" s="12" t="str">
        <f t="shared" si="2133"/>
        <v/>
      </c>
      <c r="N9132" s="13"/>
    </row>
    <row r="9133" spans="1:14" hidden="1">
      <c r="A9133" s="23">
        <v>650</v>
      </c>
      <c r="B9133" s="366"/>
      <c r="C9133" s="367">
        <v>5301</v>
      </c>
      <c r="D9133" s="368" t="s">
        <v>300</v>
      </c>
      <c r="E9133" s="281">
        <f>F9133+G9133+H9133</f>
        <v>0</v>
      </c>
      <c r="F9133" s="152">
        <v>0</v>
      </c>
      <c r="G9133" s="153">
        <v>0</v>
      </c>
      <c r="H9133" s="1406">
        <v>0</v>
      </c>
      <c r="I9133" s="152">
        <v>0</v>
      </c>
      <c r="J9133" s="153">
        <v>0</v>
      </c>
      <c r="K9133" s="1406">
        <v>0</v>
      </c>
      <c r="L9133" s="281">
        <f>I9133+J9133+K9133</f>
        <v>0</v>
      </c>
      <c r="M9133" s="12" t="str">
        <f t="shared" si="2133"/>
        <v/>
      </c>
      <c r="N9133" s="13"/>
    </row>
    <row r="9134" spans="1:14" hidden="1">
      <c r="A9134" s="22">
        <v>655</v>
      </c>
      <c r="B9134" s="366"/>
      <c r="C9134" s="371">
        <v>5309</v>
      </c>
      <c r="D9134" s="372" t="s">
        <v>614</v>
      </c>
      <c r="E9134" s="287">
        <f>F9134+G9134+H9134</f>
        <v>0</v>
      </c>
      <c r="F9134" s="173">
        <v>0</v>
      </c>
      <c r="G9134" s="174">
        <v>0</v>
      </c>
      <c r="H9134" s="1409">
        <v>0</v>
      </c>
      <c r="I9134" s="173">
        <v>0</v>
      </c>
      <c r="J9134" s="174">
        <v>0</v>
      </c>
      <c r="K9134" s="1409">
        <v>0</v>
      </c>
      <c r="L9134" s="287">
        <f>I9134+J9134+K9134</f>
        <v>0</v>
      </c>
      <c r="M9134" s="12" t="str">
        <f t="shared" si="2133"/>
        <v/>
      </c>
      <c r="N9134" s="13"/>
    </row>
    <row r="9135" spans="1:14" hidden="1">
      <c r="A9135" s="22">
        <v>665</v>
      </c>
      <c r="B9135" s="365">
        <v>5400</v>
      </c>
      <c r="C9135" s="1843" t="s">
        <v>671</v>
      </c>
      <c r="D9135" s="1844"/>
      <c r="E9135" s="310">
        <f>F9135+G9135+H9135</f>
        <v>0</v>
      </c>
      <c r="F9135" s="1410"/>
      <c r="G9135" s="1411">
        <v>0</v>
      </c>
      <c r="H9135" s="1412">
        <v>0</v>
      </c>
      <c r="I9135" s="1410">
        <v>0</v>
      </c>
      <c r="J9135" s="1411"/>
      <c r="K9135" s="1412">
        <v>0</v>
      </c>
      <c r="L9135" s="310">
        <f>I9135+J9135+K9135</f>
        <v>0</v>
      </c>
      <c r="M9135" s="12" t="str">
        <f t="shared" si="2133"/>
        <v/>
      </c>
      <c r="N9135" s="13"/>
    </row>
    <row r="9136" spans="1:14" hidden="1">
      <c r="A9136" s="22">
        <v>675</v>
      </c>
      <c r="B9136" s="272">
        <v>5500</v>
      </c>
      <c r="C9136" s="1845" t="s">
        <v>672</v>
      </c>
      <c r="D9136" s="1846"/>
      <c r="E9136" s="310">
        <f t="shared" ref="E9136:L9136" si="2147">SUM(E9137:E9140)</f>
        <v>0</v>
      </c>
      <c r="F9136" s="274">
        <f t="shared" si="2147"/>
        <v>0</v>
      </c>
      <c r="G9136" s="275">
        <f t="shared" si="2147"/>
        <v>0</v>
      </c>
      <c r="H9136" s="276">
        <f>SUM(H9137:H9140)</f>
        <v>0</v>
      </c>
      <c r="I9136" s="274">
        <f t="shared" si="2147"/>
        <v>0</v>
      </c>
      <c r="J9136" s="275">
        <f t="shared" si="2147"/>
        <v>0</v>
      </c>
      <c r="K9136" s="276">
        <f t="shared" si="2147"/>
        <v>0</v>
      </c>
      <c r="L9136" s="310">
        <f t="shared" si="2147"/>
        <v>0</v>
      </c>
      <c r="M9136" s="12" t="str">
        <f t="shared" si="2133"/>
        <v/>
      </c>
      <c r="N9136" s="13"/>
    </row>
    <row r="9137" spans="1:14" hidden="1">
      <c r="A9137" s="22">
        <v>685</v>
      </c>
      <c r="B9137" s="362"/>
      <c r="C9137" s="279">
        <v>5501</v>
      </c>
      <c r="D9137" s="311" t="s">
        <v>673</v>
      </c>
      <c r="E9137" s="281">
        <f>F9137+G9137+H9137</f>
        <v>0</v>
      </c>
      <c r="F9137" s="152"/>
      <c r="G9137" s="153"/>
      <c r="H9137" s="1406"/>
      <c r="I9137" s="152"/>
      <c r="J9137" s="153"/>
      <c r="K9137" s="1406"/>
      <c r="L9137" s="281">
        <f>I9137+J9137+K9137</f>
        <v>0</v>
      </c>
      <c r="M9137" s="12" t="str">
        <f t="shared" si="2133"/>
        <v/>
      </c>
      <c r="N9137" s="13"/>
    </row>
    <row r="9138" spans="1:14" hidden="1">
      <c r="A9138" s="23">
        <v>690</v>
      </c>
      <c r="B9138" s="362"/>
      <c r="C9138" s="293">
        <v>5502</v>
      </c>
      <c r="D9138" s="294" t="s">
        <v>674</v>
      </c>
      <c r="E9138" s="295">
        <f>F9138+G9138+H9138</f>
        <v>0</v>
      </c>
      <c r="F9138" s="158"/>
      <c r="G9138" s="159"/>
      <c r="H9138" s="1408"/>
      <c r="I9138" s="158"/>
      <c r="J9138" s="159"/>
      <c r="K9138" s="1408"/>
      <c r="L9138" s="295">
        <f>I9138+J9138+K9138</f>
        <v>0</v>
      </c>
      <c r="M9138" s="12" t="str">
        <f t="shared" si="2133"/>
        <v/>
      </c>
      <c r="N9138" s="13"/>
    </row>
    <row r="9139" spans="1:14" hidden="1">
      <c r="A9139" s="23">
        <v>695</v>
      </c>
      <c r="B9139" s="362"/>
      <c r="C9139" s="293">
        <v>5503</v>
      </c>
      <c r="D9139" s="363" t="s">
        <v>675</v>
      </c>
      <c r="E9139" s="295">
        <f>F9139+G9139+H9139</f>
        <v>0</v>
      </c>
      <c r="F9139" s="158"/>
      <c r="G9139" s="159"/>
      <c r="H9139" s="1408"/>
      <c r="I9139" s="158"/>
      <c r="J9139" s="159"/>
      <c r="K9139" s="1408"/>
      <c r="L9139" s="295">
        <f>I9139+J9139+K9139</f>
        <v>0</v>
      </c>
      <c r="M9139" s="12" t="str">
        <f t="shared" si="2133"/>
        <v/>
      </c>
      <c r="N9139" s="13"/>
    </row>
    <row r="9140" spans="1:14" hidden="1">
      <c r="A9140" s="22">
        <v>700</v>
      </c>
      <c r="B9140" s="362"/>
      <c r="C9140" s="285">
        <v>5504</v>
      </c>
      <c r="D9140" s="339" t="s">
        <v>676</v>
      </c>
      <c r="E9140" s="287">
        <f>F9140+G9140+H9140</f>
        <v>0</v>
      </c>
      <c r="F9140" s="173"/>
      <c r="G9140" s="174"/>
      <c r="H9140" s="1409"/>
      <c r="I9140" s="173"/>
      <c r="J9140" s="174"/>
      <c r="K9140" s="1409"/>
      <c r="L9140" s="287">
        <f>I9140+J9140+K9140</f>
        <v>0</v>
      </c>
      <c r="M9140" s="12" t="str">
        <f t="shared" si="2133"/>
        <v/>
      </c>
      <c r="N9140" s="13"/>
    </row>
    <row r="9141" spans="1:14" hidden="1">
      <c r="A9141" s="22">
        <v>710</v>
      </c>
      <c r="B9141" s="365">
        <v>5700</v>
      </c>
      <c r="C9141" s="1847" t="s">
        <v>898</v>
      </c>
      <c r="D9141" s="1848"/>
      <c r="E9141" s="310">
        <f>SUM(E9142:E9144)</f>
        <v>0</v>
      </c>
      <c r="F9141" s="1458">
        <v>0</v>
      </c>
      <c r="G9141" s="1458">
        <v>0</v>
      </c>
      <c r="H9141" s="1458">
        <v>0</v>
      </c>
      <c r="I9141" s="1458">
        <v>0</v>
      </c>
      <c r="J9141" s="1458">
        <v>0</v>
      </c>
      <c r="K9141" s="1458">
        <v>0</v>
      </c>
      <c r="L9141" s="310">
        <f>SUM(L9142:L9144)</f>
        <v>0</v>
      </c>
      <c r="M9141" s="12" t="str">
        <f t="shared" si="2133"/>
        <v/>
      </c>
      <c r="N9141" s="13"/>
    </row>
    <row r="9142" spans="1:14" hidden="1">
      <c r="A9142" s="23">
        <v>715</v>
      </c>
      <c r="B9142" s="366"/>
      <c r="C9142" s="367">
        <v>5701</v>
      </c>
      <c r="D9142" s="368" t="s">
        <v>677</v>
      </c>
      <c r="E9142" s="281">
        <f>F9142+G9142+H9142</f>
        <v>0</v>
      </c>
      <c r="F9142" s="1459">
        <v>0</v>
      </c>
      <c r="G9142" s="1459">
        <v>0</v>
      </c>
      <c r="H9142" s="1460">
        <v>0</v>
      </c>
      <c r="I9142" s="1606">
        <v>0</v>
      </c>
      <c r="J9142" s="1459">
        <v>0</v>
      </c>
      <c r="K9142" s="1459">
        <v>0</v>
      </c>
      <c r="L9142" s="281">
        <f>I9142+J9142+K9142</f>
        <v>0</v>
      </c>
      <c r="M9142" s="12" t="str">
        <f t="shared" si="2133"/>
        <v/>
      </c>
      <c r="N9142" s="13"/>
    </row>
    <row r="9143" spans="1:14" hidden="1">
      <c r="A9143" s="23">
        <v>720</v>
      </c>
      <c r="B9143" s="366"/>
      <c r="C9143" s="373">
        <v>5702</v>
      </c>
      <c r="D9143" s="374" t="s">
        <v>678</v>
      </c>
      <c r="E9143" s="314">
        <f>F9143+G9143+H9143</f>
        <v>0</v>
      </c>
      <c r="F9143" s="1459">
        <v>0</v>
      </c>
      <c r="G9143" s="1459">
        <v>0</v>
      </c>
      <c r="H9143" s="1460">
        <v>0</v>
      </c>
      <c r="I9143" s="1606">
        <v>0</v>
      </c>
      <c r="J9143" s="1459">
        <v>0</v>
      </c>
      <c r="K9143" s="1459">
        <v>0</v>
      </c>
      <c r="L9143" s="314">
        <f>I9143+J9143+K9143</f>
        <v>0</v>
      </c>
      <c r="M9143" s="12" t="str">
        <f t="shared" si="2133"/>
        <v/>
      </c>
      <c r="N9143" s="13"/>
    </row>
    <row r="9144" spans="1:14" hidden="1">
      <c r="A9144" s="23">
        <v>725</v>
      </c>
      <c r="B9144" s="292"/>
      <c r="C9144" s="375">
        <v>4071</v>
      </c>
      <c r="D9144" s="376" t="s">
        <v>679</v>
      </c>
      <c r="E9144" s="377">
        <f>F9144+G9144+H9144</f>
        <v>0</v>
      </c>
      <c r="F9144" s="1459">
        <v>0</v>
      </c>
      <c r="G9144" s="1459">
        <v>0</v>
      </c>
      <c r="H9144" s="1460">
        <v>0</v>
      </c>
      <c r="I9144" s="1606">
        <v>0</v>
      </c>
      <c r="J9144" s="1459">
        <v>0</v>
      </c>
      <c r="K9144" s="1459">
        <v>0</v>
      </c>
      <c r="L9144" s="377">
        <f>I9144+J9144+K9144</f>
        <v>0</v>
      </c>
      <c r="M9144" s="12" t="str">
        <f t="shared" si="2133"/>
        <v/>
      </c>
      <c r="N9144" s="13"/>
    </row>
    <row r="9145" spans="1:14" hidden="1">
      <c r="A9145" s="23">
        <v>730</v>
      </c>
      <c r="B9145" s="571"/>
      <c r="C9145" s="1841" t="s">
        <v>680</v>
      </c>
      <c r="D9145" s="1842"/>
      <c r="E9145" s="1426"/>
      <c r="F9145" s="1426"/>
      <c r="G9145" s="1426"/>
      <c r="H9145" s="1426"/>
      <c r="I9145" s="1426"/>
      <c r="J9145" s="1426"/>
      <c r="K9145" s="1426"/>
      <c r="L9145" s="1427"/>
      <c r="M9145" s="12" t="str">
        <f t="shared" si="2133"/>
        <v/>
      </c>
      <c r="N9145" s="13"/>
    </row>
    <row r="9146" spans="1:14" hidden="1">
      <c r="A9146" s="23">
        <v>735</v>
      </c>
      <c r="B9146" s="381">
        <v>98</v>
      </c>
      <c r="C9146" s="1841" t="s">
        <v>680</v>
      </c>
      <c r="D9146" s="1842"/>
      <c r="E9146" s="382">
        <f>F9146+G9146+H9146</f>
        <v>0</v>
      </c>
      <c r="F9146" s="1417"/>
      <c r="G9146" s="1418"/>
      <c r="H9146" s="1419"/>
      <c r="I9146" s="1448">
        <v>0</v>
      </c>
      <c r="J9146" s="1449">
        <v>0</v>
      </c>
      <c r="K9146" s="1450">
        <v>0</v>
      </c>
      <c r="L9146" s="382">
        <f>I9146+J9146+K9146</f>
        <v>0</v>
      </c>
      <c r="M9146" s="12" t="str">
        <f t="shared" si="2133"/>
        <v/>
      </c>
      <c r="N9146" s="13"/>
    </row>
    <row r="9147" spans="1:14" hidden="1">
      <c r="A9147" s="23">
        <v>740</v>
      </c>
      <c r="B9147" s="1421"/>
      <c r="C9147" s="1422"/>
      <c r="D9147" s="1423"/>
      <c r="E9147" s="269"/>
      <c r="F9147" s="269"/>
      <c r="G9147" s="269"/>
      <c r="H9147" s="269"/>
      <c r="I9147" s="269"/>
      <c r="J9147" s="269"/>
      <c r="K9147" s="269"/>
      <c r="L9147" s="270"/>
      <c r="M9147" s="12" t="str">
        <f t="shared" si="2133"/>
        <v/>
      </c>
      <c r="N9147" s="73" t="str">
        <f>LEFT(C9029,1)</f>
        <v>8</v>
      </c>
    </row>
    <row r="9148" spans="1:14" hidden="1">
      <c r="A9148" s="23">
        <v>745</v>
      </c>
      <c r="B9148" s="1424"/>
      <c r="C9148" s="111"/>
      <c r="D9148" s="1425"/>
      <c r="E9148" s="218"/>
      <c r="F9148" s="218"/>
      <c r="G9148" s="218"/>
      <c r="H9148" s="218"/>
      <c r="I9148" s="218"/>
      <c r="J9148" s="218"/>
      <c r="K9148" s="218"/>
      <c r="L9148" s="389"/>
      <c r="M9148" s="7" t="str">
        <f t="shared" si="2133"/>
        <v/>
      </c>
    </row>
    <row r="9149" spans="1:14" hidden="1">
      <c r="A9149" s="22">
        <v>750</v>
      </c>
      <c r="B9149" s="1424"/>
      <c r="C9149" s="111"/>
      <c r="D9149" s="1425"/>
      <c r="E9149" s="218"/>
      <c r="F9149" s="218"/>
      <c r="G9149" s="218"/>
      <c r="H9149" s="218"/>
      <c r="I9149" s="218"/>
      <c r="J9149" s="218"/>
      <c r="K9149" s="218"/>
      <c r="L9149" s="389"/>
      <c r="M9149" s="7" t="str">
        <f t="shared" si="2133"/>
        <v/>
      </c>
    </row>
    <row r="9150" spans="1:14" ht="19.5" hidden="1" thickBot="1">
      <c r="A9150" s="23">
        <v>755</v>
      </c>
      <c r="B9150" s="1451"/>
      <c r="C9150" s="393" t="s">
        <v>726</v>
      </c>
      <c r="D9150" s="1420">
        <f>+B9150</f>
        <v>0</v>
      </c>
      <c r="E9150" s="395">
        <f t="shared" ref="E9150:L9150" si="2148">SUM(E9032,E9035,E9041,E9049,E9050,E9068,E9072,E9078,E9081,E9082,E9083,E9084,E9088,E9097,E9103,E9104,E9105,E9106,E9113,E9117,E9118,E9119,E9120,E9123,E9124,E9132,E9135,E9136,E9141)+E9146</f>
        <v>0</v>
      </c>
      <c r="F9150" s="396">
        <f t="shared" si="2148"/>
        <v>0</v>
      </c>
      <c r="G9150" s="397">
        <f t="shared" si="2148"/>
        <v>0</v>
      </c>
      <c r="H9150" s="398">
        <f t="shared" si="2148"/>
        <v>0</v>
      </c>
      <c r="I9150" s="396">
        <f t="shared" si="2148"/>
        <v>0</v>
      </c>
      <c r="J9150" s="397">
        <f t="shared" si="2148"/>
        <v>0</v>
      </c>
      <c r="K9150" s="398">
        <f t="shared" si="2148"/>
        <v>0</v>
      </c>
      <c r="L9150" s="395">
        <f t="shared" si="2148"/>
        <v>0</v>
      </c>
      <c r="M9150" s="1652" t="str">
        <f t="shared" si="2133"/>
        <v/>
      </c>
      <c r="N9150" s="65"/>
    </row>
    <row r="9151" spans="1:14" ht="18.75" hidden="1">
      <c r="A9151" s="23">
        <v>760</v>
      </c>
      <c r="B9151" s="79" t="s">
        <v>120</v>
      </c>
      <c r="C9151" s="1"/>
      <c r="L9151" s="6"/>
      <c r="M9151" s="1652" t="str">
        <f>(IF($E9150&lt;&gt;0,$M$2,IF($L9150&lt;&gt;0,$M$2,"")))</f>
        <v/>
      </c>
      <c r="N9151" s="65"/>
    </row>
    <row r="9152" spans="1:14" ht="18.75" hidden="1">
      <c r="A9152" s="22">
        <v>765</v>
      </c>
      <c r="B9152" s="1355"/>
      <c r="C9152" s="1355"/>
      <c r="D9152" s="1356"/>
      <c r="E9152" s="1355"/>
      <c r="F9152" s="1355"/>
      <c r="G9152" s="1355"/>
      <c r="H9152" s="1355"/>
      <c r="I9152" s="1355"/>
      <c r="J9152" s="1355"/>
      <c r="K9152" s="1355"/>
      <c r="L9152" s="1357"/>
      <c r="M9152" s="1652" t="str">
        <f>(IF($E9150&lt;&gt;0,$M$2,IF($L9150&lt;&gt;0,$M$2,"")))</f>
        <v/>
      </c>
      <c r="N9152" s="65"/>
    </row>
    <row r="9153" spans="1:14" ht="18.75" hidden="1">
      <c r="A9153" s="22">
        <v>775</v>
      </c>
      <c r="B9153" s="65"/>
      <c r="C9153" s="65"/>
      <c r="D9153" s="65"/>
      <c r="E9153" s="65"/>
      <c r="F9153" s="65"/>
      <c r="G9153" s="65"/>
      <c r="H9153" s="65"/>
      <c r="I9153" s="65"/>
      <c r="J9153" s="65"/>
      <c r="K9153" s="65"/>
      <c r="L9153" s="77"/>
      <c r="M9153" s="74" t="str">
        <f>(IF(E9150&lt;&gt;0,$G$2,IF(L9150&lt;&gt;0,$G$2,"")))</f>
        <v/>
      </c>
      <c r="N9153" s="65"/>
    </row>
    <row r="9154" spans="1:14" hidden="1">
      <c r="A9154" s="23">
        <v>780</v>
      </c>
      <c r="B9154" s="6"/>
      <c r="C9154" s="6"/>
      <c r="D9154" s="517"/>
      <c r="E9154" s="38"/>
      <c r="F9154" s="38"/>
      <c r="G9154" s="38"/>
      <c r="H9154" s="38"/>
      <c r="I9154" s="38"/>
      <c r="J9154" s="38"/>
      <c r="K9154" s="38"/>
      <c r="L9154" s="38"/>
      <c r="M9154" s="7" t="str">
        <f>(IF($E9290&lt;&gt;0,$M$2,IF($L9290&lt;&gt;0,$M$2,"")))</f>
        <v/>
      </c>
    </row>
    <row r="9155" spans="1:14" hidden="1">
      <c r="A9155" s="23">
        <v>785</v>
      </c>
      <c r="B9155" s="6"/>
      <c r="C9155" s="1353"/>
      <c r="D9155" s="1354"/>
      <c r="E9155" s="38"/>
      <c r="F9155" s="38"/>
      <c r="G9155" s="38"/>
      <c r="H9155" s="38"/>
      <c r="I9155" s="38"/>
      <c r="J9155" s="38"/>
      <c r="K9155" s="38"/>
      <c r="L9155" s="38"/>
      <c r="M9155" s="7" t="str">
        <f>(IF($E9290&lt;&gt;0,$M$2,IF($L9290&lt;&gt;0,$M$2,"")))</f>
        <v/>
      </c>
    </row>
    <row r="9156" spans="1:14" hidden="1">
      <c r="A9156" s="23">
        <v>790</v>
      </c>
      <c r="B9156" s="1865" t="str">
        <f>$B$7</f>
        <v>ОТЧЕТНИ ДАННИ ПО ЕБК ЗА ИЗПЪЛНЕНИЕТО НА БЮДЖЕТА</v>
      </c>
      <c r="C9156" s="1866"/>
      <c r="D9156" s="1866"/>
      <c r="E9156" s="242"/>
      <c r="F9156" s="242"/>
      <c r="G9156" s="237"/>
      <c r="H9156" s="237"/>
      <c r="I9156" s="237"/>
      <c r="J9156" s="237"/>
      <c r="K9156" s="237"/>
      <c r="L9156" s="237"/>
      <c r="M9156" s="7" t="str">
        <f>(IF($E9290&lt;&gt;0,$M$2,IF($L9290&lt;&gt;0,$M$2,"")))</f>
        <v/>
      </c>
    </row>
    <row r="9157" spans="1:14" hidden="1">
      <c r="A9157" s="23">
        <v>795</v>
      </c>
      <c r="B9157" s="228"/>
      <c r="C9157" s="391"/>
      <c r="D9157" s="400"/>
      <c r="E9157" s="406" t="s">
        <v>457</v>
      </c>
      <c r="F9157" s="406" t="s">
        <v>819</v>
      </c>
      <c r="G9157" s="237"/>
      <c r="H9157" s="1350" t="s">
        <v>1234</v>
      </c>
      <c r="I9157" s="1351"/>
      <c r="J9157" s="1352"/>
      <c r="K9157" s="237"/>
      <c r="L9157" s="237"/>
      <c r="M9157" s="7" t="str">
        <f>(IF($E9290&lt;&gt;0,$M$2,IF($L9290&lt;&gt;0,$M$2,"")))</f>
        <v/>
      </c>
    </row>
    <row r="9158" spans="1:14" ht="18.75" hidden="1">
      <c r="A9158" s="22">
        <v>805</v>
      </c>
      <c r="B9158" s="1867" t="str">
        <f>$B$9</f>
        <v>ДГ Радост Каблешково</v>
      </c>
      <c r="C9158" s="1868"/>
      <c r="D9158" s="1869"/>
      <c r="E9158" s="115">
        <f>$E$9</f>
        <v>45658</v>
      </c>
      <c r="F9158" s="226">
        <f>$F$9</f>
        <v>45747</v>
      </c>
      <c r="G9158" s="237"/>
      <c r="H9158" s="237"/>
      <c r="I9158" s="237"/>
      <c r="J9158" s="237"/>
      <c r="K9158" s="237"/>
      <c r="L9158" s="237"/>
      <c r="M9158" s="7" t="str">
        <f>(IF($E9290&lt;&gt;0,$M$2,IF($L9290&lt;&gt;0,$M$2,"")))</f>
        <v/>
      </c>
    </row>
    <row r="9159" spans="1:14" hidden="1">
      <c r="A9159" s="23">
        <v>810</v>
      </c>
      <c r="B9159" s="227" t="str">
        <f>$B$10</f>
        <v>(наименование на разпоредителя с бюджет)</v>
      </c>
      <c r="C9159" s="228"/>
      <c r="D9159" s="229"/>
      <c r="E9159" s="237"/>
      <c r="F9159" s="237"/>
      <c r="G9159" s="237"/>
      <c r="H9159" s="237"/>
      <c r="I9159" s="237"/>
      <c r="J9159" s="237"/>
      <c r="K9159" s="237"/>
      <c r="L9159" s="237"/>
      <c r="M9159" s="7" t="str">
        <f>(IF($E9290&lt;&gt;0,$M$2,IF($L9290&lt;&gt;0,$M$2,"")))</f>
        <v/>
      </c>
    </row>
    <row r="9160" spans="1:14" hidden="1">
      <c r="A9160" s="23">
        <v>815</v>
      </c>
      <c r="B9160" s="227"/>
      <c r="C9160" s="228"/>
      <c r="D9160" s="229"/>
      <c r="E9160" s="237"/>
      <c r="F9160" s="237"/>
      <c r="G9160" s="237"/>
      <c r="H9160" s="237"/>
      <c r="I9160" s="237"/>
      <c r="J9160" s="237"/>
      <c r="K9160" s="237"/>
      <c r="L9160" s="237"/>
      <c r="M9160" s="7" t="str">
        <f>(IF($E9290&lt;&gt;0,$M$2,IF($L9290&lt;&gt;0,$M$2,"")))</f>
        <v/>
      </c>
    </row>
    <row r="9161" spans="1:14" ht="19.5" hidden="1">
      <c r="A9161" s="28">
        <v>525</v>
      </c>
      <c r="B9161" s="1870" t="str">
        <f>$B$12</f>
        <v>Поморие</v>
      </c>
      <c r="C9161" s="1871"/>
      <c r="D9161" s="1872"/>
      <c r="E9161" s="410" t="s">
        <v>874</v>
      </c>
      <c r="F9161" s="1348" t="str">
        <f>$F$12</f>
        <v>5207</v>
      </c>
      <c r="G9161" s="237"/>
      <c r="H9161" s="237"/>
      <c r="I9161" s="237"/>
      <c r="J9161" s="237"/>
      <c r="K9161" s="237"/>
      <c r="L9161" s="237"/>
      <c r="M9161" s="7" t="str">
        <f>(IF($E9290&lt;&gt;0,$M$2,IF($L9290&lt;&gt;0,$M$2,"")))</f>
        <v/>
      </c>
    </row>
    <row r="9162" spans="1:14" hidden="1">
      <c r="A9162" s="22">
        <v>820</v>
      </c>
      <c r="B9162" s="233" t="str">
        <f>$B$13</f>
        <v>(наименование на първостепенния разпоредител с бюджет)</v>
      </c>
      <c r="C9162" s="228"/>
      <c r="D9162" s="229"/>
      <c r="E9162" s="1349"/>
      <c r="F9162" s="242"/>
      <c r="G9162" s="237"/>
      <c r="H9162" s="237"/>
      <c r="I9162" s="237"/>
      <c r="J9162" s="237"/>
      <c r="K9162" s="237"/>
      <c r="L9162" s="237"/>
      <c r="M9162" s="7" t="str">
        <f>(IF($E9290&lt;&gt;0,$M$2,IF($L9290&lt;&gt;0,$M$2,"")))</f>
        <v/>
      </c>
    </row>
    <row r="9163" spans="1:14" ht="19.5" hidden="1">
      <c r="A9163" s="23">
        <v>821</v>
      </c>
      <c r="B9163" s="236"/>
      <c r="C9163" s="237"/>
      <c r="D9163" s="124" t="s">
        <v>875</v>
      </c>
      <c r="E9163" s="238">
        <f>$E$15</f>
        <v>0</v>
      </c>
      <c r="F9163" s="414" t="str">
        <f>$F$15</f>
        <v>БЮДЖЕТ</v>
      </c>
      <c r="G9163" s="218"/>
      <c r="H9163" s="218"/>
      <c r="I9163" s="218"/>
      <c r="J9163" s="218"/>
      <c r="K9163" s="218"/>
      <c r="L9163" s="218"/>
      <c r="M9163" s="7" t="str">
        <f>(IF($E9290&lt;&gt;0,$M$2,IF($L9290&lt;&gt;0,$M$2,"")))</f>
        <v/>
      </c>
    </row>
    <row r="9164" spans="1:14" hidden="1">
      <c r="A9164" s="23">
        <v>822</v>
      </c>
      <c r="B9164" s="228"/>
      <c r="C9164" s="391"/>
      <c r="D9164" s="400"/>
      <c r="E9164" s="237"/>
      <c r="F9164" s="409"/>
      <c r="G9164" s="409"/>
      <c r="H9164" s="409"/>
      <c r="I9164" s="409"/>
      <c r="J9164" s="409"/>
      <c r="K9164" s="409"/>
      <c r="L9164" s="1365" t="s">
        <v>458</v>
      </c>
      <c r="M9164" s="7" t="str">
        <f>(IF($E9290&lt;&gt;0,$M$2,IF($L9290&lt;&gt;0,$M$2,"")))</f>
        <v/>
      </c>
    </row>
    <row r="9165" spans="1:14" ht="24.95" hidden="1" customHeight="1">
      <c r="A9165" s="23">
        <v>823</v>
      </c>
      <c r="B9165" s="247"/>
      <c r="C9165" s="248"/>
      <c r="D9165" s="249" t="s">
        <v>698</v>
      </c>
      <c r="E9165" s="1853" t="str">
        <f>CONCATENATE("Уточнен план ",$C$3)</f>
        <v>Уточнен план 2025</v>
      </c>
      <c r="F9165" s="1854"/>
      <c r="G9165" s="1854"/>
      <c r="H9165" s="1855"/>
      <c r="I9165" s="1856" t="str">
        <f>CONCATENATE("Отчет ",$C$3)</f>
        <v>Отчет 2025</v>
      </c>
      <c r="J9165" s="1857"/>
      <c r="K9165" s="1857"/>
      <c r="L9165" s="1858"/>
      <c r="M9165" s="7" t="str">
        <f>(IF($E9290&lt;&gt;0,$M$2,IF($L9290&lt;&gt;0,$M$2,"")))</f>
        <v/>
      </c>
    </row>
    <row r="9166" spans="1:14" ht="54.95" hidden="1" customHeight="1" thickBot="1">
      <c r="A9166" s="23">
        <v>825</v>
      </c>
      <c r="B9166" s="250" t="s">
        <v>62</v>
      </c>
      <c r="C9166" s="251" t="s">
        <v>459</v>
      </c>
      <c r="D9166" s="252" t="s">
        <v>699</v>
      </c>
      <c r="E9166" s="1391" t="str">
        <f>$E$20</f>
        <v>Уточнен план                Общо</v>
      </c>
      <c r="F9166" s="1395" t="str">
        <f>$F$20</f>
        <v>държавни дейности</v>
      </c>
      <c r="G9166" s="1396" t="str">
        <f>$G$20</f>
        <v>местни дейности</v>
      </c>
      <c r="H9166" s="1397" t="str">
        <f>$H$20</f>
        <v>дофинансиране</v>
      </c>
      <c r="I9166" s="253" t="str">
        <f>$I$20</f>
        <v>държавни дейности -ОТЧЕТ</v>
      </c>
      <c r="J9166" s="254" t="str">
        <f>$J$20</f>
        <v>местни дейности - ОТЧЕТ</v>
      </c>
      <c r="K9166" s="255" t="str">
        <f>$K$20</f>
        <v>дофинансиране - ОТЧЕТ</v>
      </c>
      <c r="L9166" s="1570" t="str">
        <f>$L$20</f>
        <v>ОТЧЕТ                                    ОБЩО</v>
      </c>
      <c r="M9166" s="7" t="str">
        <f>(IF($E9290&lt;&gt;0,$M$2,IF($L9290&lt;&gt;0,$M$2,"")))</f>
        <v/>
      </c>
    </row>
    <row r="9167" spans="1:14" ht="18.75" hidden="1">
      <c r="A9167" s="23"/>
      <c r="B9167" s="258"/>
      <c r="C9167" s="259"/>
      <c r="D9167" s="260" t="s">
        <v>728</v>
      </c>
      <c r="E9167" s="1442" t="str">
        <f>$E$21</f>
        <v>(1)</v>
      </c>
      <c r="F9167" s="143" t="str">
        <f>$F$21</f>
        <v>(2)</v>
      </c>
      <c r="G9167" s="144" t="str">
        <f>$G$21</f>
        <v>(3)</v>
      </c>
      <c r="H9167" s="145" t="str">
        <f>$H$21</f>
        <v>(4)</v>
      </c>
      <c r="I9167" s="261" t="str">
        <f>$I$21</f>
        <v>(5)</v>
      </c>
      <c r="J9167" s="262" t="str">
        <f>$J$21</f>
        <v>(6)</v>
      </c>
      <c r="K9167" s="263" t="str">
        <f>$K$21</f>
        <v>(7)</v>
      </c>
      <c r="L9167" s="264" t="str">
        <f>$L$21</f>
        <v>(8)</v>
      </c>
      <c r="M9167" s="7" t="str">
        <f>(IF($E9290&lt;&gt;0,$M$2,IF($L9290&lt;&gt;0,$M$2,"")))</f>
        <v/>
      </c>
    </row>
    <row r="9168" spans="1:14" hidden="1">
      <c r="A9168" s="23"/>
      <c r="B9168" s="1439"/>
      <c r="C9168" s="1540" t="e">
        <f>VLOOKUP(D9168,OP_LIST2,2,FALSE)</f>
        <v>#N/A</v>
      </c>
      <c r="D9168" s="1445"/>
      <c r="E9168" s="389"/>
      <c r="F9168" s="1429"/>
      <c r="G9168" s="1430"/>
      <c r="H9168" s="1431"/>
      <c r="I9168" s="1429"/>
      <c r="J9168" s="1430"/>
      <c r="K9168" s="1431"/>
      <c r="L9168" s="1428"/>
      <c r="M9168" s="7" t="str">
        <f>(IF($E9290&lt;&gt;0,$M$2,IF($L9290&lt;&gt;0,$M$2,"")))</f>
        <v/>
      </c>
    </row>
    <row r="9169" spans="1:14" hidden="1">
      <c r="A9169" s="23"/>
      <c r="B9169" s="1608" t="s">
        <v>2003</v>
      </c>
      <c r="C9169" s="1446">
        <f>VLOOKUP(D9170,EBK_DEIN2,2,FALSE)</f>
        <v>9910</v>
      </c>
      <c r="D9169" s="1445" t="s">
        <v>777</v>
      </c>
      <c r="E9169" s="389"/>
      <c r="F9169" s="1432"/>
      <c r="G9169" s="1433"/>
      <c r="H9169" s="1434"/>
      <c r="I9169" s="1432"/>
      <c r="J9169" s="1433"/>
      <c r="K9169" s="1434"/>
      <c r="L9169" s="1428"/>
      <c r="M9169" s="7" t="str">
        <f>(IF($E9290&lt;&gt;0,$M$2,IF($L9290&lt;&gt;0,$M$2,"")))</f>
        <v/>
      </c>
    </row>
    <row r="9170" spans="1:14" hidden="1">
      <c r="A9170" s="23"/>
      <c r="B9170" s="1438"/>
      <c r="C9170" s="1531">
        <f>+C9169</f>
        <v>9910</v>
      </c>
      <c r="D9170" s="1440" t="s">
        <v>625</v>
      </c>
      <c r="E9170" s="389"/>
      <c r="F9170" s="1432"/>
      <c r="G9170" s="1433"/>
      <c r="H9170" s="1434"/>
      <c r="I9170" s="1432"/>
      <c r="J9170" s="1433"/>
      <c r="K9170" s="1434"/>
      <c r="L9170" s="1428"/>
      <c r="M9170" s="7" t="str">
        <f>(IF($E9290&lt;&gt;0,$M$2,IF($L9290&lt;&gt;0,$M$2,"")))</f>
        <v/>
      </c>
    </row>
    <row r="9171" spans="1:14" hidden="1">
      <c r="A9171" s="23"/>
      <c r="B9171" s="1443"/>
      <c r="C9171" s="1441"/>
      <c r="D9171" s="1444" t="s">
        <v>700</v>
      </c>
      <c r="E9171" s="389"/>
      <c r="F9171" s="1435"/>
      <c r="G9171" s="1436"/>
      <c r="H9171" s="1437"/>
      <c r="I9171" s="1435"/>
      <c r="J9171" s="1436"/>
      <c r="K9171" s="1437"/>
      <c r="L9171" s="1428"/>
      <c r="M9171" s="7" t="str">
        <f>(IF($E9290&lt;&gt;0,$M$2,IF($L9290&lt;&gt;0,$M$2,"")))</f>
        <v/>
      </c>
    </row>
    <row r="9172" spans="1:14" hidden="1">
      <c r="A9172" s="23"/>
      <c r="B9172" s="272">
        <v>100</v>
      </c>
      <c r="C9172" s="1859" t="s">
        <v>729</v>
      </c>
      <c r="D9172" s="1860"/>
      <c r="E9172" s="273">
        <f t="shared" ref="E9172:L9172" si="2149">SUM(E9173:E9174)</f>
        <v>0</v>
      </c>
      <c r="F9172" s="274">
        <f t="shared" si="2149"/>
        <v>0</v>
      </c>
      <c r="G9172" s="275">
        <f t="shared" si="2149"/>
        <v>0</v>
      </c>
      <c r="H9172" s="276">
        <f>SUM(H9173:H9174)</f>
        <v>0</v>
      </c>
      <c r="I9172" s="274">
        <f t="shared" si="2149"/>
        <v>0</v>
      </c>
      <c r="J9172" s="275">
        <f t="shared" si="2149"/>
        <v>0</v>
      </c>
      <c r="K9172" s="276">
        <f t="shared" si="2149"/>
        <v>0</v>
      </c>
      <c r="L9172" s="273">
        <f t="shared" si="2149"/>
        <v>0</v>
      </c>
      <c r="M9172" s="12" t="str">
        <f>(IF($E9172&lt;&gt;0,$M$2,IF($L9172&lt;&gt;0,$M$2,"")))</f>
        <v/>
      </c>
      <c r="N9172" s="13"/>
    </row>
    <row r="9173" spans="1:14" hidden="1">
      <c r="A9173" s="23"/>
      <c r="B9173" s="278"/>
      <c r="C9173" s="279">
        <v>101</v>
      </c>
      <c r="D9173" s="280" t="s">
        <v>730</v>
      </c>
      <c r="E9173" s="281">
        <f>F9173+G9173+H9173</f>
        <v>0</v>
      </c>
      <c r="F9173" s="152">
        <v>0</v>
      </c>
      <c r="G9173" s="153">
        <v>0</v>
      </c>
      <c r="H9173" s="1406">
        <v>0</v>
      </c>
      <c r="I9173" s="152">
        <v>0</v>
      </c>
      <c r="J9173" s="153">
        <v>0</v>
      </c>
      <c r="K9173" s="1406">
        <v>0</v>
      </c>
      <c r="L9173" s="281">
        <f>I9173+J9173+K9173</f>
        <v>0</v>
      </c>
      <c r="M9173" s="12" t="str">
        <f t="shared" ref="M9173:M9236" si="2150">(IF($E9173&lt;&gt;0,$M$2,IF($L9173&lt;&gt;0,$M$2,"")))</f>
        <v/>
      </c>
      <c r="N9173" s="13"/>
    </row>
    <row r="9174" spans="1:14" hidden="1">
      <c r="A9174" s="10"/>
      <c r="B9174" s="278"/>
      <c r="C9174" s="285">
        <v>102</v>
      </c>
      <c r="D9174" s="286" t="s">
        <v>731</v>
      </c>
      <c r="E9174" s="287">
        <f>F9174+G9174+H9174</f>
        <v>0</v>
      </c>
      <c r="F9174" s="173">
        <v>0</v>
      </c>
      <c r="G9174" s="174">
        <v>0</v>
      </c>
      <c r="H9174" s="1409">
        <v>0</v>
      </c>
      <c r="I9174" s="173">
        <v>0</v>
      </c>
      <c r="J9174" s="174">
        <v>0</v>
      </c>
      <c r="K9174" s="1409">
        <v>0</v>
      </c>
      <c r="L9174" s="287">
        <f>I9174+J9174+K9174</f>
        <v>0</v>
      </c>
      <c r="M9174" s="12" t="str">
        <f t="shared" si="2150"/>
        <v/>
      </c>
      <c r="N9174" s="13"/>
    </row>
    <row r="9175" spans="1:14" hidden="1">
      <c r="A9175" s="10"/>
      <c r="B9175" s="272">
        <v>200</v>
      </c>
      <c r="C9175" s="1851" t="s">
        <v>732</v>
      </c>
      <c r="D9175" s="1852"/>
      <c r="E9175" s="273">
        <f t="shared" ref="E9175:L9175" si="2151">SUM(E9176:E9180)</f>
        <v>0</v>
      </c>
      <c r="F9175" s="274">
        <f t="shared" si="2151"/>
        <v>0</v>
      </c>
      <c r="G9175" s="275">
        <f t="shared" si="2151"/>
        <v>0</v>
      </c>
      <c r="H9175" s="276">
        <f>SUM(H9176:H9180)</f>
        <v>0</v>
      </c>
      <c r="I9175" s="274">
        <f t="shared" si="2151"/>
        <v>0</v>
      </c>
      <c r="J9175" s="275">
        <f t="shared" si="2151"/>
        <v>0</v>
      </c>
      <c r="K9175" s="276">
        <f t="shared" si="2151"/>
        <v>0</v>
      </c>
      <c r="L9175" s="273">
        <f t="shared" si="2151"/>
        <v>0</v>
      </c>
      <c r="M9175" s="12" t="str">
        <f t="shared" si="2150"/>
        <v/>
      </c>
      <c r="N9175" s="13"/>
    </row>
    <row r="9176" spans="1:14" hidden="1">
      <c r="A9176" s="10"/>
      <c r="B9176" s="291"/>
      <c r="C9176" s="279">
        <v>201</v>
      </c>
      <c r="D9176" s="280" t="s">
        <v>733</v>
      </c>
      <c r="E9176" s="281">
        <f>F9176+G9176+H9176</f>
        <v>0</v>
      </c>
      <c r="F9176" s="152">
        <v>0</v>
      </c>
      <c r="G9176" s="153">
        <v>0</v>
      </c>
      <c r="H9176" s="1406">
        <v>0</v>
      </c>
      <c r="I9176" s="152">
        <v>0</v>
      </c>
      <c r="J9176" s="153">
        <v>0</v>
      </c>
      <c r="K9176" s="1406">
        <v>0</v>
      </c>
      <c r="L9176" s="281">
        <f>I9176+J9176+K9176</f>
        <v>0</v>
      </c>
      <c r="M9176" s="12" t="str">
        <f t="shared" si="2150"/>
        <v/>
      </c>
      <c r="N9176" s="13"/>
    </row>
    <row r="9177" spans="1:14" hidden="1">
      <c r="A9177" s="10"/>
      <c r="B9177" s="292"/>
      <c r="C9177" s="293">
        <v>202</v>
      </c>
      <c r="D9177" s="294" t="s">
        <v>734</v>
      </c>
      <c r="E9177" s="295">
        <f>F9177+G9177+H9177</f>
        <v>0</v>
      </c>
      <c r="F9177" s="158">
        <v>0</v>
      </c>
      <c r="G9177" s="159">
        <v>0</v>
      </c>
      <c r="H9177" s="1408">
        <v>0</v>
      </c>
      <c r="I9177" s="158">
        <v>0</v>
      </c>
      <c r="J9177" s="159">
        <v>0</v>
      </c>
      <c r="K9177" s="1408">
        <v>0</v>
      </c>
      <c r="L9177" s="295">
        <f>I9177+J9177+K9177</f>
        <v>0</v>
      </c>
      <c r="M9177" s="12" t="str">
        <f t="shared" si="2150"/>
        <v/>
      </c>
      <c r="N9177" s="13"/>
    </row>
    <row r="9178" spans="1:14" ht="31.5" hidden="1">
      <c r="A9178" s="10"/>
      <c r="B9178" s="299"/>
      <c r="C9178" s="293">
        <v>205</v>
      </c>
      <c r="D9178" s="294" t="s">
        <v>585</v>
      </c>
      <c r="E9178" s="295">
        <f>F9178+G9178+H9178</f>
        <v>0</v>
      </c>
      <c r="F9178" s="158">
        <v>0</v>
      </c>
      <c r="G9178" s="159">
        <v>0</v>
      </c>
      <c r="H9178" s="1408">
        <v>0</v>
      </c>
      <c r="I9178" s="158">
        <v>0</v>
      </c>
      <c r="J9178" s="159">
        <v>0</v>
      </c>
      <c r="K9178" s="1408">
        <v>0</v>
      </c>
      <c r="L9178" s="295">
        <f>I9178+J9178+K9178</f>
        <v>0</v>
      </c>
      <c r="M9178" s="12" t="str">
        <f t="shared" si="2150"/>
        <v/>
      </c>
      <c r="N9178" s="13"/>
    </row>
    <row r="9179" spans="1:14" hidden="1">
      <c r="A9179" s="10"/>
      <c r="B9179" s="299"/>
      <c r="C9179" s="293">
        <v>208</v>
      </c>
      <c r="D9179" s="300" t="s">
        <v>586</v>
      </c>
      <c r="E9179" s="295">
        <f>F9179+G9179+H9179</f>
        <v>0</v>
      </c>
      <c r="F9179" s="158">
        <v>0</v>
      </c>
      <c r="G9179" s="159">
        <v>0</v>
      </c>
      <c r="H9179" s="1408">
        <v>0</v>
      </c>
      <c r="I9179" s="158">
        <v>0</v>
      </c>
      <c r="J9179" s="159">
        <v>0</v>
      </c>
      <c r="K9179" s="1408">
        <v>0</v>
      </c>
      <c r="L9179" s="295">
        <f>I9179+J9179+K9179</f>
        <v>0</v>
      </c>
      <c r="M9179" s="12" t="str">
        <f t="shared" si="2150"/>
        <v/>
      </c>
      <c r="N9179" s="13"/>
    </row>
    <row r="9180" spans="1:14" hidden="1">
      <c r="A9180" s="10"/>
      <c r="B9180" s="291"/>
      <c r="C9180" s="285">
        <v>209</v>
      </c>
      <c r="D9180" s="301" t="s">
        <v>587</v>
      </c>
      <c r="E9180" s="287">
        <f>F9180+G9180+H9180</f>
        <v>0</v>
      </c>
      <c r="F9180" s="173">
        <v>0</v>
      </c>
      <c r="G9180" s="174">
        <v>0</v>
      </c>
      <c r="H9180" s="1409">
        <v>0</v>
      </c>
      <c r="I9180" s="173">
        <v>0</v>
      </c>
      <c r="J9180" s="174">
        <v>0</v>
      </c>
      <c r="K9180" s="1409">
        <v>0</v>
      </c>
      <c r="L9180" s="287">
        <f>I9180+J9180+K9180</f>
        <v>0</v>
      </c>
      <c r="M9180" s="12" t="str">
        <f t="shared" si="2150"/>
        <v/>
      </c>
      <c r="N9180" s="13"/>
    </row>
    <row r="9181" spans="1:14" hidden="1">
      <c r="A9181" s="10"/>
      <c r="B9181" s="272">
        <v>500</v>
      </c>
      <c r="C9181" s="1861" t="s">
        <v>188</v>
      </c>
      <c r="D9181" s="1862"/>
      <c r="E9181" s="273">
        <f t="shared" ref="E9181:L9181" si="2152">SUM(E9182:E9188)</f>
        <v>0</v>
      </c>
      <c r="F9181" s="274">
        <f t="shared" si="2152"/>
        <v>0</v>
      </c>
      <c r="G9181" s="275">
        <f t="shared" si="2152"/>
        <v>0</v>
      </c>
      <c r="H9181" s="276">
        <f>SUM(H9182:H9188)</f>
        <v>0</v>
      </c>
      <c r="I9181" s="274">
        <f t="shared" si="2152"/>
        <v>0</v>
      </c>
      <c r="J9181" s="275">
        <f t="shared" si="2152"/>
        <v>0</v>
      </c>
      <c r="K9181" s="276">
        <f t="shared" si="2152"/>
        <v>0</v>
      </c>
      <c r="L9181" s="273">
        <f t="shared" si="2152"/>
        <v>0</v>
      </c>
      <c r="M9181" s="12" t="str">
        <f t="shared" si="2150"/>
        <v/>
      </c>
      <c r="N9181" s="13"/>
    </row>
    <row r="9182" spans="1:14" ht="18" hidden="1" customHeight="1">
      <c r="A9182" s="10"/>
      <c r="B9182" s="291"/>
      <c r="C9182" s="302">
        <v>551</v>
      </c>
      <c r="D9182" s="303" t="s">
        <v>189</v>
      </c>
      <c r="E9182" s="281">
        <f t="shared" ref="E9182:E9189" si="2153">F9182+G9182+H9182</f>
        <v>0</v>
      </c>
      <c r="F9182" s="152">
        <v>0</v>
      </c>
      <c r="G9182" s="153">
        <v>0</v>
      </c>
      <c r="H9182" s="1406">
        <v>0</v>
      </c>
      <c r="I9182" s="152">
        <v>0</v>
      </c>
      <c r="J9182" s="153">
        <v>0</v>
      </c>
      <c r="K9182" s="1406">
        <v>0</v>
      </c>
      <c r="L9182" s="281">
        <f t="shared" ref="L9182:L9189" si="2154">I9182+J9182+K9182</f>
        <v>0</v>
      </c>
      <c r="M9182" s="12" t="str">
        <f t="shared" si="2150"/>
        <v/>
      </c>
      <c r="N9182" s="13"/>
    </row>
    <row r="9183" spans="1:14" hidden="1">
      <c r="A9183" s="10"/>
      <c r="B9183" s="291"/>
      <c r="C9183" s="304">
        <v>552</v>
      </c>
      <c r="D9183" s="305" t="s">
        <v>893</v>
      </c>
      <c r="E9183" s="295">
        <f t="shared" si="2153"/>
        <v>0</v>
      </c>
      <c r="F9183" s="158">
        <v>0</v>
      </c>
      <c r="G9183" s="159">
        <v>0</v>
      </c>
      <c r="H9183" s="1408">
        <v>0</v>
      </c>
      <c r="I9183" s="158">
        <v>0</v>
      </c>
      <c r="J9183" s="159">
        <v>0</v>
      </c>
      <c r="K9183" s="1408">
        <v>0</v>
      </c>
      <c r="L9183" s="295">
        <f t="shared" si="2154"/>
        <v>0</v>
      </c>
      <c r="M9183" s="12" t="str">
        <f t="shared" si="2150"/>
        <v/>
      </c>
      <c r="N9183" s="13"/>
    </row>
    <row r="9184" spans="1:14" hidden="1">
      <c r="A9184" s="10"/>
      <c r="B9184" s="306"/>
      <c r="C9184" s="304">
        <v>558</v>
      </c>
      <c r="D9184" s="307" t="s">
        <v>855</v>
      </c>
      <c r="E9184" s="295">
        <f>F9184+G9184+H9184</f>
        <v>0</v>
      </c>
      <c r="F9184" s="484">
        <v>0</v>
      </c>
      <c r="G9184" s="485">
        <v>0</v>
      </c>
      <c r="H9184" s="160">
        <v>0</v>
      </c>
      <c r="I9184" s="484">
        <v>0</v>
      </c>
      <c r="J9184" s="485">
        <v>0</v>
      </c>
      <c r="K9184" s="160">
        <v>0</v>
      </c>
      <c r="L9184" s="295">
        <f>I9184+J9184+K9184</f>
        <v>0</v>
      </c>
      <c r="M9184" s="12" t="str">
        <f t="shared" si="2150"/>
        <v/>
      </c>
      <c r="N9184" s="13"/>
    </row>
    <row r="9185" spans="1:14" hidden="1">
      <c r="A9185" s="10"/>
      <c r="B9185" s="306"/>
      <c r="C9185" s="304">
        <v>560</v>
      </c>
      <c r="D9185" s="307" t="s">
        <v>190</v>
      </c>
      <c r="E9185" s="295">
        <f t="shared" si="2153"/>
        <v>0</v>
      </c>
      <c r="F9185" s="158">
        <v>0</v>
      </c>
      <c r="G9185" s="159">
        <v>0</v>
      </c>
      <c r="H9185" s="1408">
        <v>0</v>
      </c>
      <c r="I9185" s="158">
        <v>0</v>
      </c>
      <c r="J9185" s="159">
        <v>0</v>
      </c>
      <c r="K9185" s="1408">
        <v>0</v>
      </c>
      <c r="L9185" s="295">
        <f t="shared" si="2154"/>
        <v>0</v>
      </c>
      <c r="M9185" s="12" t="str">
        <f t="shared" si="2150"/>
        <v/>
      </c>
      <c r="N9185" s="13"/>
    </row>
    <row r="9186" spans="1:14" hidden="1">
      <c r="A9186" s="10"/>
      <c r="B9186" s="306"/>
      <c r="C9186" s="304">
        <v>580</v>
      </c>
      <c r="D9186" s="305" t="s">
        <v>191</v>
      </c>
      <c r="E9186" s="295">
        <f t="shared" si="2153"/>
        <v>0</v>
      </c>
      <c r="F9186" s="158">
        <v>0</v>
      </c>
      <c r="G9186" s="159">
        <v>0</v>
      </c>
      <c r="H9186" s="1408">
        <v>0</v>
      </c>
      <c r="I9186" s="158">
        <v>0</v>
      </c>
      <c r="J9186" s="159">
        <v>0</v>
      </c>
      <c r="K9186" s="1408">
        <v>0</v>
      </c>
      <c r="L9186" s="295">
        <f t="shared" si="2154"/>
        <v>0</v>
      </c>
      <c r="M9186" s="12" t="str">
        <f t="shared" si="2150"/>
        <v/>
      </c>
      <c r="N9186" s="13"/>
    </row>
    <row r="9187" spans="1:14" hidden="1">
      <c r="A9187" s="10"/>
      <c r="B9187" s="291"/>
      <c r="C9187" s="304">
        <v>588</v>
      </c>
      <c r="D9187" s="305" t="s">
        <v>857</v>
      </c>
      <c r="E9187" s="295">
        <f>F9187+G9187+H9187</f>
        <v>0</v>
      </c>
      <c r="F9187" s="484">
        <v>0</v>
      </c>
      <c r="G9187" s="485">
        <v>0</v>
      </c>
      <c r="H9187" s="160">
        <v>0</v>
      </c>
      <c r="I9187" s="484">
        <v>0</v>
      </c>
      <c r="J9187" s="485">
        <v>0</v>
      </c>
      <c r="K9187" s="160">
        <v>0</v>
      </c>
      <c r="L9187" s="295">
        <f>I9187+J9187+K9187</f>
        <v>0</v>
      </c>
      <c r="M9187" s="12" t="str">
        <f t="shared" si="2150"/>
        <v/>
      </c>
      <c r="N9187" s="13"/>
    </row>
    <row r="9188" spans="1:14" ht="31.5" hidden="1">
      <c r="A9188" s="10"/>
      <c r="B9188" s="291"/>
      <c r="C9188" s="308">
        <v>590</v>
      </c>
      <c r="D9188" s="309" t="s">
        <v>192</v>
      </c>
      <c r="E9188" s="287">
        <f t="shared" si="2153"/>
        <v>0</v>
      </c>
      <c r="F9188" s="173"/>
      <c r="G9188" s="174"/>
      <c r="H9188" s="1409"/>
      <c r="I9188" s="173"/>
      <c r="J9188" s="174"/>
      <c r="K9188" s="1409"/>
      <c r="L9188" s="287">
        <f t="shared" si="2154"/>
        <v>0</v>
      </c>
      <c r="M9188" s="12" t="str">
        <f t="shared" si="2150"/>
        <v/>
      </c>
      <c r="N9188" s="13"/>
    </row>
    <row r="9189" spans="1:14" hidden="1">
      <c r="A9189" s="22">
        <v>5</v>
      </c>
      <c r="B9189" s="272">
        <v>800</v>
      </c>
      <c r="C9189" s="1863" t="s">
        <v>193</v>
      </c>
      <c r="D9189" s="1864"/>
      <c r="E9189" s="310">
        <f t="shared" si="2153"/>
        <v>0</v>
      </c>
      <c r="F9189" s="1410"/>
      <c r="G9189" s="1411"/>
      <c r="H9189" s="1412"/>
      <c r="I9189" s="1410"/>
      <c r="J9189" s="1411"/>
      <c r="K9189" s="1412"/>
      <c r="L9189" s="310">
        <f t="shared" si="2154"/>
        <v>0</v>
      </c>
      <c r="M9189" s="12" t="str">
        <f t="shared" si="2150"/>
        <v/>
      </c>
      <c r="N9189" s="13"/>
    </row>
    <row r="9190" spans="1:14" hidden="1">
      <c r="A9190" s="23">
        <v>10</v>
      </c>
      <c r="B9190" s="272">
        <v>1000</v>
      </c>
      <c r="C9190" s="1851" t="s">
        <v>194</v>
      </c>
      <c r="D9190" s="1852"/>
      <c r="E9190" s="310">
        <f t="shared" ref="E9190:L9190" si="2155">SUM(E9191:E9207)</f>
        <v>0</v>
      </c>
      <c r="F9190" s="274">
        <f t="shared" si="2155"/>
        <v>0</v>
      </c>
      <c r="G9190" s="275">
        <f t="shared" si="2155"/>
        <v>0</v>
      </c>
      <c r="H9190" s="276">
        <f>SUM(H9191:H9207)</f>
        <v>0</v>
      </c>
      <c r="I9190" s="274">
        <f t="shared" si="2155"/>
        <v>0</v>
      </c>
      <c r="J9190" s="275">
        <f t="shared" si="2155"/>
        <v>0</v>
      </c>
      <c r="K9190" s="276">
        <f t="shared" si="2155"/>
        <v>0</v>
      </c>
      <c r="L9190" s="310">
        <f t="shared" si="2155"/>
        <v>0</v>
      </c>
      <c r="M9190" s="12" t="str">
        <f t="shared" si="2150"/>
        <v/>
      </c>
      <c r="N9190" s="13"/>
    </row>
    <row r="9191" spans="1:14" hidden="1">
      <c r="A9191" s="23">
        <v>15</v>
      </c>
      <c r="B9191" s="292"/>
      <c r="C9191" s="279">
        <v>1011</v>
      </c>
      <c r="D9191" s="311" t="s">
        <v>195</v>
      </c>
      <c r="E9191" s="281">
        <f t="shared" ref="E9191:E9207" si="2156">F9191+G9191+H9191</f>
        <v>0</v>
      </c>
      <c r="F9191" s="152">
        <v>0</v>
      </c>
      <c r="G9191" s="153">
        <v>0</v>
      </c>
      <c r="H9191" s="1406">
        <v>0</v>
      </c>
      <c r="I9191" s="152">
        <v>0</v>
      </c>
      <c r="J9191" s="153">
        <v>0</v>
      </c>
      <c r="K9191" s="1406">
        <v>0</v>
      </c>
      <c r="L9191" s="281">
        <f t="shared" ref="L9191:L9207" si="2157">I9191+J9191+K9191</f>
        <v>0</v>
      </c>
      <c r="M9191" s="12" t="str">
        <f t="shared" si="2150"/>
        <v/>
      </c>
      <c r="N9191" s="13"/>
    </row>
    <row r="9192" spans="1:14" hidden="1">
      <c r="A9192" s="22">
        <v>35</v>
      </c>
      <c r="B9192" s="292"/>
      <c r="C9192" s="293">
        <v>1012</v>
      </c>
      <c r="D9192" s="294" t="s">
        <v>196</v>
      </c>
      <c r="E9192" s="295">
        <f t="shared" si="2156"/>
        <v>0</v>
      </c>
      <c r="F9192" s="158">
        <v>0</v>
      </c>
      <c r="G9192" s="159">
        <v>0</v>
      </c>
      <c r="H9192" s="1408">
        <v>0</v>
      </c>
      <c r="I9192" s="158">
        <v>0</v>
      </c>
      <c r="J9192" s="159">
        <v>0</v>
      </c>
      <c r="K9192" s="1408">
        <v>0</v>
      </c>
      <c r="L9192" s="295">
        <f t="shared" si="2157"/>
        <v>0</v>
      </c>
      <c r="M9192" s="12" t="str">
        <f t="shared" si="2150"/>
        <v/>
      </c>
      <c r="N9192" s="13"/>
    </row>
    <row r="9193" spans="1:14" hidden="1">
      <c r="A9193" s="23">
        <v>40</v>
      </c>
      <c r="B9193" s="292"/>
      <c r="C9193" s="293">
        <v>1013</v>
      </c>
      <c r="D9193" s="294" t="s">
        <v>197</v>
      </c>
      <c r="E9193" s="295">
        <f t="shared" si="2156"/>
        <v>0</v>
      </c>
      <c r="F9193" s="158">
        <v>0</v>
      </c>
      <c r="G9193" s="159">
        <v>0</v>
      </c>
      <c r="H9193" s="1408">
        <v>0</v>
      </c>
      <c r="I9193" s="158">
        <v>0</v>
      </c>
      <c r="J9193" s="159">
        <v>0</v>
      </c>
      <c r="K9193" s="1408">
        <v>0</v>
      </c>
      <c r="L9193" s="295">
        <f t="shared" si="2157"/>
        <v>0</v>
      </c>
      <c r="M9193" s="12" t="str">
        <f t="shared" si="2150"/>
        <v/>
      </c>
      <c r="N9193" s="13"/>
    </row>
    <row r="9194" spans="1:14" hidden="1">
      <c r="A9194" s="23">
        <v>45</v>
      </c>
      <c r="B9194" s="292"/>
      <c r="C9194" s="293">
        <v>1014</v>
      </c>
      <c r="D9194" s="294" t="s">
        <v>198</v>
      </c>
      <c r="E9194" s="295">
        <f t="shared" si="2156"/>
        <v>0</v>
      </c>
      <c r="F9194" s="158">
        <v>0</v>
      </c>
      <c r="G9194" s="159">
        <v>0</v>
      </c>
      <c r="H9194" s="1408">
        <v>0</v>
      </c>
      <c r="I9194" s="158">
        <v>0</v>
      </c>
      <c r="J9194" s="159">
        <v>0</v>
      </c>
      <c r="K9194" s="1408">
        <v>0</v>
      </c>
      <c r="L9194" s="295">
        <f t="shared" si="2157"/>
        <v>0</v>
      </c>
      <c r="M9194" s="12" t="str">
        <f t="shared" si="2150"/>
        <v/>
      </c>
      <c r="N9194" s="13"/>
    </row>
    <row r="9195" spans="1:14" hidden="1">
      <c r="A9195" s="23">
        <v>50</v>
      </c>
      <c r="B9195" s="292"/>
      <c r="C9195" s="293">
        <v>1015</v>
      </c>
      <c r="D9195" s="294" t="s">
        <v>199</v>
      </c>
      <c r="E9195" s="295">
        <f t="shared" si="2156"/>
        <v>0</v>
      </c>
      <c r="F9195" s="158">
        <v>0</v>
      </c>
      <c r="G9195" s="159">
        <v>0</v>
      </c>
      <c r="H9195" s="1408">
        <v>0</v>
      </c>
      <c r="I9195" s="158">
        <v>0</v>
      </c>
      <c r="J9195" s="159">
        <v>0</v>
      </c>
      <c r="K9195" s="1408">
        <v>0</v>
      </c>
      <c r="L9195" s="295">
        <f t="shared" si="2157"/>
        <v>0</v>
      </c>
      <c r="M9195" s="12" t="str">
        <f t="shared" si="2150"/>
        <v/>
      </c>
      <c r="N9195" s="13"/>
    </row>
    <row r="9196" spans="1:14" hidden="1">
      <c r="A9196" s="23">
        <v>55</v>
      </c>
      <c r="B9196" s="292"/>
      <c r="C9196" s="312">
        <v>1016</v>
      </c>
      <c r="D9196" s="313" t="s">
        <v>200</v>
      </c>
      <c r="E9196" s="314">
        <f t="shared" si="2156"/>
        <v>0</v>
      </c>
      <c r="F9196" s="164">
        <v>0</v>
      </c>
      <c r="G9196" s="165">
        <v>0</v>
      </c>
      <c r="H9196" s="1407">
        <v>0</v>
      </c>
      <c r="I9196" s="164">
        <v>0</v>
      </c>
      <c r="J9196" s="165">
        <v>0</v>
      </c>
      <c r="K9196" s="1407">
        <v>0</v>
      </c>
      <c r="L9196" s="314">
        <f t="shared" si="2157"/>
        <v>0</v>
      </c>
      <c r="M9196" s="12" t="str">
        <f t="shared" si="2150"/>
        <v/>
      </c>
      <c r="N9196" s="13"/>
    </row>
    <row r="9197" spans="1:14" hidden="1">
      <c r="A9197" s="23">
        <v>60</v>
      </c>
      <c r="B9197" s="278"/>
      <c r="C9197" s="318">
        <v>1020</v>
      </c>
      <c r="D9197" s="319" t="s">
        <v>201</v>
      </c>
      <c r="E9197" s="320">
        <f t="shared" si="2156"/>
        <v>0</v>
      </c>
      <c r="F9197" s="450">
        <v>0</v>
      </c>
      <c r="G9197" s="451">
        <v>0</v>
      </c>
      <c r="H9197" s="1416">
        <v>0</v>
      </c>
      <c r="I9197" s="450">
        <v>0</v>
      </c>
      <c r="J9197" s="451">
        <v>0</v>
      </c>
      <c r="K9197" s="1416">
        <v>0</v>
      </c>
      <c r="L9197" s="320">
        <f t="shared" si="2157"/>
        <v>0</v>
      </c>
      <c r="M9197" s="12" t="str">
        <f t="shared" si="2150"/>
        <v/>
      </c>
      <c r="N9197" s="13"/>
    </row>
    <row r="9198" spans="1:14" hidden="1">
      <c r="A9198" s="22">
        <v>65</v>
      </c>
      <c r="B9198" s="292"/>
      <c r="C9198" s="324">
        <v>1030</v>
      </c>
      <c r="D9198" s="325" t="s">
        <v>202</v>
      </c>
      <c r="E9198" s="326">
        <f t="shared" si="2156"/>
        <v>0</v>
      </c>
      <c r="F9198" s="445">
        <v>0</v>
      </c>
      <c r="G9198" s="446">
        <v>0</v>
      </c>
      <c r="H9198" s="1413">
        <v>0</v>
      </c>
      <c r="I9198" s="445">
        <v>0</v>
      </c>
      <c r="J9198" s="446">
        <v>0</v>
      </c>
      <c r="K9198" s="1413">
        <v>0</v>
      </c>
      <c r="L9198" s="326">
        <f t="shared" si="2157"/>
        <v>0</v>
      </c>
      <c r="M9198" s="12" t="str">
        <f t="shared" si="2150"/>
        <v/>
      </c>
      <c r="N9198" s="13"/>
    </row>
    <row r="9199" spans="1:14" hidden="1">
      <c r="A9199" s="23">
        <v>70</v>
      </c>
      <c r="B9199" s="292"/>
      <c r="C9199" s="318">
        <v>1051</v>
      </c>
      <c r="D9199" s="331" t="s">
        <v>203</v>
      </c>
      <c r="E9199" s="320">
        <f t="shared" si="2156"/>
        <v>0</v>
      </c>
      <c r="F9199" s="450">
        <v>0</v>
      </c>
      <c r="G9199" s="451">
        <v>0</v>
      </c>
      <c r="H9199" s="1416">
        <v>0</v>
      </c>
      <c r="I9199" s="450">
        <v>0</v>
      </c>
      <c r="J9199" s="451">
        <v>0</v>
      </c>
      <c r="K9199" s="1416">
        <v>0</v>
      </c>
      <c r="L9199" s="320">
        <f t="shared" si="2157"/>
        <v>0</v>
      </c>
      <c r="M9199" s="12" t="str">
        <f t="shared" si="2150"/>
        <v/>
      </c>
      <c r="N9199" s="13"/>
    </row>
    <row r="9200" spans="1:14" hidden="1">
      <c r="A9200" s="23">
        <v>75</v>
      </c>
      <c r="B9200" s="292"/>
      <c r="C9200" s="293">
        <v>1052</v>
      </c>
      <c r="D9200" s="294" t="s">
        <v>204</v>
      </c>
      <c r="E9200" s="295">
        <f t="shared" si="2156"/>
        <v>0</v>
      </c>
      <c r="F9200" s="158">
        <v>0</v>
      </c>
      <c r="G9200" s="159"/>
      <c r="H9200" s="1408"/>
      <c r="I9200" s="158">
        <v>0</v>
      </c>
      <c r="J9200" s="159"/>
      <c r="K9200" s="1408"/>
      <c r="L9200" s="295">
        <f t="shared" si="2157"/>
        <v>0</v>
      </c>
      <c r="M9200" s="12" t="str">
        <f t="shared" si="2150"/>
        <v/>
      </c>
      <c r="N9200" s="13"/>
    </row>
    <row r="9201" spans="1:14" hidden="1">
      <c r="A9201" s="23">
        <v>80</v>
      </c>
      <c r="B9201" s="292"/>
      <c r="C9201" s="324">
        <v>1053</v>
      </c>
      <c r="D9201" s="325" t="s">
        <v>858</v>
      </c>
      <c r="E9201" s="326">
        <f t="shared" si="2156"/>
        <v>0</v>
      </c>
      <c r="F9201" s="445"/>
      <c r="G9201" s="446"/>
      <c r="H9201" s="1413"/>
      <c r="I9201" s="445"/>
      <c r="J9201" s="446"/>
      <c r="K9201" s="1413"/>
      <c r="L9201" s="326">
        <f t="shared" si="2157"/>
        <v>0</v>
      </c>
      <c r="M9201" s="12" t="str">
        <f t="shared" si="2150"/>
        <v/>
      </c>
      <c r="N9201" s="13"/>
    </row>
    <row r="9202" spans="1:14" hidden="1">
      <c r="A9202" s="23">
        <v>80</v>
      </c>
      <c r="B9202" s="292"/>
      <c r="C9202" s="318">
        <v>1062</v>
      </c>
      <c r="D9202" s="319" t="s">
        <v>205</v>
      </c>
      <c r="E9202" s="320">
        <f t="shared" si="2156"/>
        <v>0</v>
      </c>
      <c r="F9202" s="450">
        <v>0</v>
      </c>
      <c r="G9202" s="451">
        <v>0</v>
      </c>
      <c r="H9202" s="1416">
        <v>0</v>
      </c>
      <c r="I9202" s="450">
        <v>0</v>
      </c>
      <c r="J9202" s="451">
        <v>0</v>
      </c>
      <c r="K9202" s="1416">
        <v>0</v>
      </c>
      <c r="L9202" s="320">
        <f t="shared" si="2157"/>
        <v>0</v>
      </c>
      <c r="M9202" s="12" t="str">
        <f t="shared" si="2150"/>
        <v/>
      </c>
      <c r="N9202" s="13"/>
    </row>
    <row r="9203" spans="1:14" hidden="1">
      <c r="A9203" s="23">
        <v>85</v>
      </c>
      <c r="B9203" s="292"/>
      <c r="C9203" s="324">
        <v>1063</v>
      </c>
      <c r="D9203" s="332" t="s">
        <v>786</v>
      </c>
      <c r="E9203" s="326">
        <f t="shared" si="2156"/>
        <v>0</v>
      </c>
      <c r="F9203" s="445">
        <v>0</v>
      </c>
      <c r="G9203" s="446">
        <v>0</v>
      </c>
      <c r="H9203" s="1413">
        <v>0</v>
      </c>
      <c r="I9203" s="445">
        <v>0</v>
      </c>
      <c r="J9203" s="446">
        <v>0</v>
      </c>
      <c r="K9203" s="1413">
        <v>0</v>
      </c>
      <c r="L9203" s="326">
        <f t="shared" si="2157"/>
        <v>0</v>
      </c>
      <c r="M9203" s="12" t="str">
        <f t="shared" si="2150"/>
        <v/>
      </c>
      <c r="N9203" s="13"/>
    </row>
    <row r="9204" spans="1:14" hidden="1">
      <c r="A9204" s="23">
        <v>90</v>
      </c>
      <c r="B9204" s="292"/>
      <c r="C9204" s="333">
        <v>1069</v>
      </c>
      <c r="D9204" s="334" t="s">
        <v>206</v>
      </c>
      <c r="E9204" s="335">
        <f t="shared" si="2156"/>
        <v>0</v>
      </c>
      <c r="F9204" s="589">
        <v>0</v>
      </c>
      <c r="G9204" s="590">
        <v>0</v>
      </c>
      <c r="H9204" s="1415">
        <v>0</v>
      </c>
      <c r="I9204" s="589">
        <v>0</v>
      </c>
      <c r="J9204" s="590">
        <v>0</v>
      </c>
      <c r="K9204" s="1415">
        <v>0</v>
      </c>
      <c r="L9204" s="335">
        <f t="shared" si="2157"/>
        <v>0</v>
      </c>
      <c r="M9204" s="12" t="str">
        <f t="shared" si="2150"/>
        <v/>
      </c>
      <c r="N9204" s="13"/>
    </row>
    <row r="9205" spans="1:14" hidden="1">
      <c r="A9205" s="23">
        <v>90</v>
      </c>
      <c r="B9205" s="278"/>
      <c r="C9205" s="318">
        <v>1091</v>
      </c>
      <c r="D9205" s="331" t="s">
        <v>894</v>
      </c>
      <c r="E9205" s="320">
        <f t="shared" si="2156"/>
        <v>0</v>
      </c>
      <c r="F9205" s="450">
        <v>0</v>
      </c>
      <c r="G9205" s="451">
        <v>0</v>
      </c>
      <c r="H9205" s="1416">
        <v>0</v>
      </c>
      <c r="I9205" s="450">
        <v>0</v>
      </c>
      <c r="J9205" s="451">
        <v>0</v>
      </c>
      <c r="K9205" s="1416">
        <v>0</v>
      </c>
      <c r="L9205" s="320">
        <f t="shared" si="2157"/>
        <v>0</v>
      </c>
      <c r="M9205" s="12" t="str">
        <f t="shared" si="2150"/>
        <v/>
      </c>
      <c r="N9205" s="13"/>
    </row>
    <row r="9206" spans="1:14" hidden="1">
      <c r="A9206" s="22">
        <v>115</v>
      </c>
      <c r="B9206" s="292"/>
      <c r="C9206" s="293">
        <v>1092</v>
      </c>
      <c r="D9206" s="294" t="s">
        <v>298</v>
      </c>
      <c r="E9206" s="295">
        <f t="shared" si="2156"/>
        <v>0</v>
      </c>
      <c r="F9206" s="158">
        <v>0</v>
      </c>
      <c r="G9206" s="159">
        <v>0</v>
      </c>
      <c r="H9206" s="1408">
        <v>0</v>
      </c>
      <c r="I9206" s="158">
        <v>0</v>
      </c>
      <c r="J9206" s="159">
        <v>0</v>
      </c>
      <c r="K9206" s="1408">
        <v>0</v>
      </c>
      <c r="L9206" s="295">
        <f t="shared" si="2157"/>
        <v>0</v>
      </c>
      <c r="M9206" s="12" t="str">
        <f t="shared" si="2150"/>
        <v/>
      </c>
      <c r="N9206" s="13"/>
    </row>
    <row r="9207" spans="1:14" hidden="1">
      <c r="A9207" s="22">
        <v>125</v>
      </c>
      <c r="B9207" s="292"/>
      <c r="C9207" s="285">
        <v>1098</v>
      </c>
      <c r="D9207" s="339" t="s">
        <v>207</v>
      </c>
      <c r="E9207" s="287">
        <f t="shared" si="2156"/>
        <v>0</v>
      </c>
      <c r="F9207" s="173">
        <v>0</v>
      </c>
      <c r="G9207" s="174">
        <v>0</v>
      </c>
      <c r="H9207" s="1409">
        <v>0</v>
      </c>
      <c r="I9207" s="173">
        <v>0</v>
      </c>
      <c r="J9207" s="174">
        <v>0</v>
      </c>
      <c r="K9207" s="1409">
        <v>0</v>
      </c>
      <c r="L9207" s="287">
        <f t="shared" si="2157"/>
        <v>0</v>
      </c>
      <c r="M9207" s="12" t="str">
        <f t="shared" si="2150"/>
        <v/>
      </c>
      <c r="N9207" s="13"/>
    </row>
    <row r="9208" spans="1:14" hidden="1">
      <c r="A9208" s="23">
        <v>130</v>
      </c>
      <c r="B9208" s="272">
        <v>1900</v>
      </c>
      <c r="C9208" s="1845" t="s">
        <v>265</v>
      </c>
      <c r="D9208" s="1846"/>
      <c r="E9208" s="310">
        <f t="shared" ref="E9208:L9208" si="2158">SUM(E9209:E9211)</f>
        <v>0</v>
      </c>
      <c r="F9208" s="274">
        <f t="shared" si="2158"/>
        <v>0</v>
      </c>
      <c r="G9208" s="275">
        <f t="shared" si="2158"/>
        <v>0</v>
      </c>
      <c r="H9208" s="276">
        <f>SUM(H9209:H9211)</f>
        <v>0</v>
      </c>
      <c r="I9208" s="274">
        <f t="shared" si="2158"/>
        <v>0</v>
      </c>
      <c r="J9208" s="275">
        <f t="shared" si="2158"/>
        <v>0</v>
      </c>
      <c r="K9208" s="276">
        <f t="shared" si="2158"/>
        <v>0</v>
      </c>
      <c r="L9208" s="310">
        <f t="shared" si="2158"/>
        <v>0</v>
      </c>
      <c r="M9208" s="12" t="str">
        <f t="shared" si="2150"/>
        <v/>
      </c>
      <c r="N9208" s="13"/>
    </row>
    <row r="9209" spans="1:14" hidden="1">
      <c r="A9209" s="23">
        <v>135</v>
      </c>
      <c r="B9209" s="292"/>
      <c r="C9209" s="279">
        <v>1901</v>
      </c>
      <c r="D9209" s="340" t="s">
        <v>895</v>
      </c>
      <c r="E9209" s="281">
        <f>F9209+G9209+H9209</f>
        <v>0</v>
      </c>
      <c r="F9209" s="152">
        <v>0</v>
      </c>
      <c r="G9209" s="153">
        <v>0</v>
      </c>
      <c r="H9209" s="1406">
        <v>0</v>
      </c>
      <c r="I9209" s="152">
        <v>0</v>
      </c>
      <c r="J9209" s="153">
        <v>0</v>
      </c>
      <c r="K9209" s="1406">
        <v>0</v>
      </c>
      <c r="L9209" s="281">
        <f>I9209+J9209+K9209</f>
        <v>0</v>
      </c>
      <c r="M9209" s="12" t="str">
        <f t="shared" si="2150"/>
        <v/>
      </c>
      <c r="N9209" s="13"/>
    </row>
    <row r="9210" spans="1:14" hidden="1">
      <c r="A9210" s="23">
        <v>140</v>
      </c>
      <c r="B9210" s="341"/>
      <c r="C9210" s="293">
        <v>1981</v>
      </c>
      <c r="D9210" s="342" t="s">
        <v>896</v>
      </c>
      <c r="E9210" s="295">
        <f>F9210+G9210+H9210</f>
        <v>0</v>
      </c>
      <c r="F9210" s="158">
        <v>0</v>
      </c>
      <c r="G9210" s="159">
        <v>0</v>
      </c>
      <c r="H9210" s="1408">
        <v>0</v>
      </c>
      <c r="I9210" s="158">
        <v>0</v>
      </c>
      <c r="J9210" s="159">
        <v>0</v>
      </c>
      <c r="K9210" s="1408">
        <v>0</v>
      </c>
      <c r="L9210" s="295">
        <f>I9210+J9210+K9210</f>
        <v>0</v>
      </c>
      <c r="M9210" s="12" t="str">
        <f t="shared" si="2150"/>
        <v/>
      </c>
      <c r="N9210" s="13"/>
    </row>
    <row r="9211" spans="1:14" hidden="1">
      <c r="A9211" s="23">
        <v>145</v>
      </c>
      <c r="B9211" s="292"/>
      <c r="C9211" s="285">
        <v>1991</v>
      </c>
      <c r="D9211" s="343" t="s">
        <v>897</v>
      </c>
      <c r="E9211" s="287">
        <f>F9211+G9211+H9211</f>
        <v>0</v>
      </c>
      <c r="F9211" s="173"/>
      <c r="G9211" s="174">
        <v>0</v>
      </c>
      <c r="H9211" s="1409">
        <v>0</v>
      </c>
      <c r="I9211" s="173"/>
      <c r="J9211" s="174">
        <v>0</v>
      </c>
      <c r="K9211" s="1409">
        <v>0</v>
      </c>
      <c r="L9211" s="287">
        <f>I9211+J9211+K9211</f>
        <v>0</v>
      </c>
      <c r="M9211" s="12" t="str">
        <f t="shared" si="2150"/>
        <v/>
      </c>
      <c r="N9211" s="13"/>
    </row>
    <row r="9212" spans="1:14" hidden="1">
      <c r="A9212" s="23">
        <v>150</v>
      </c>
      <c r="B9212" s="272">
        <v>2100</v>
      </c>
      <c r="C9212" s="1845" t="s">
        <v>707</v>
      </c>
      <c r="D9212" s="1846"/>
      <c r="E9212" s="310">
        <f t="shared" ref="E9212:L9212" si="2159">SUM(E9213:E9217)</f>
        <v>0</v>
      </c>
      <c r="F9212" s="274">
        <f t="shared" si="2159"/>
        <v>0</v>
      </c>
      <c r="G9212" s="275">
        <f t="shared" si="2159"/>
        <v>0</v>
      </c>
      <c r="H9212" s="276">
        <f>SUM(H9213:H9217)</f>
        <v>0</v>
      </c>
      <c r="I9212" s="274">
        <f t="shared" si="2159"/>
        <v>0</v>
      </c>
      <c r="J9212" s="275">
        <f t="shared" si="2159"/>
        <v>0</v>
      </c>
      <c r="K9212" s="276">
        <f t="shared" si="2159"/>
        <v>0</v>
      </c>
      <c r="L9212" s="310">
        <f t="shared" si="2159"/>
        <v>0</v>
      </c>
      <c r="M9212" s="12" t="str">
        <f t="shared" si="2150"/>
        <v/>
      </c>
      <c r="N9212" s="13"/>
    </row>
    <row r="9213" spans="1:14" hidden="1">
      <c r="A9213" s="23">
        <v>155</v>
      </c>
      <c r="B9213" s="292"/>
      <c r="C9213" s="279">
        <v>2110</v>
      </c>
      <c r="D9213" s="344" t="s">
        <v>208</v>
      </c>
      <c r="E9213" s="281">
        <f>F9213+G9213+H9213</f>
        <v>0</v>
      </c>
      <c r="F9213" s="152">
        <v>0</v>
      </c>
      <c r="G9213" s="153">
        <v>0</v>
      </c>
      <c r="H9213" s="1406">
        <v>0</v>
      </c>
      <c r="I9213" s="152">
        <v>0</v>
      </c>
      <c r="J9213" s="153">
        <v>0</v>
      </c>
      <c r="K9213" s="1406">
        <v>0</v>
      </c>
      <c r="L9213" s="281">
        <f>I9213+J9213+K9213</f>
        <v>0</v>
      </c>
      <c r="M9213" s="12" t="str">
        <f t="shared" si="2150"/>
        <v/>
      </c>
      <c r="N9213" s="13"/>
    </row>
    <row r="9214" spans="1:14" hidden="1">
      <c r="A9214" s="23">
        <v>160</v>
      </c>
      <c r="B9214" s="341"/>
      <c r="C9214" s="293">
        <v>2120</v>
      </c>
      <c r="D9214" s="300" t="s">
        <v>209</v>
      </c>
      <c r="E9214" s="295">
        <f>F9214+G9214+H9214</f>
        <v>0</v>
      </c>
      <c r="F9214" s="158">
        <v>0</v>
      </c>
      <c r="G9214" s="159">
        <v>0</v>
      </c>
      <c r="H9214" s="1408">
        <v>0</v>
      </c>
      <c r="I9214" s="158">
        <v>0</v>
      </c>
      <c r="J9214" s="159">
        <v>0</v>
      </c>
      <c r="K9214" s="1408">
        <v>0</v>
      </c>
      <c r="L9214" s="295">
        <f>I9214+J9214+K9214</f>
        <v>0</v>
      </c>
      <c r="M9214" s="12" t="str">
        <f t="shared" si="2150"/>
        <v/>
      </c>
      <c r="N9214" s="13"/>
    </row>
    <row r="9215" spans="1:14" hidden="1">
      <c r="A9215" s="23">
        <v>165</v>
      </c>
      <c r="B9215" s="341"/>
      <c r="C9215" s="293">
        <v>2125</v>
      </c>
      <c r="D9215" s="300" t="s">
        <v>210</v>
      </c>
      <c r="E9215" s="295">
        <f>F9215+G9215+H9215</f>
        <v>0</v>
      </c>
      <c r="F9215" s="484">
        <v>0</v>
      </c>
      <c r="G9215" s="485">
        <v>0</v>
      </c>
      <c r="H9215" s="160">
        <v>0</v>
      </c>
      <c r="I9215" s="484">
        <v>0</v>
      </c>
      <c r="J9215" s="485">
        <v>0</v>
      </c>
      <c r="K9215" s="160">
        <v>0</v>
      </c>
      <c r="L9215" s="295">
        <f>I9215+J9215+K9215</f>
        <v>0</v>
      </c>
      <c r="M9215" s="12" t="str">
        <f t="shared" si="2150"/>
        <v/>
      </c>
      <c r="N9215" s="13"/>
    </row>
    <row r="9216" spans="1:14" hidden="1">
      <c r="A9216" s="23">
        <v>175</v>
      </c>
      <c r="B9216" s="291"/>
      <c r="C9216" s="293">
        <v>2140</v>
      </c>
      <c r="D9216" s="300" t="s">
        <v>211</v>
      </c>
      <c r="E9216" s="295">
        <f>F9216+G9216+H9216</f>
        <v>0</v>
      </c>
      <c r="F9216" s="484">
        <v>0</v>
      </c>
      <c r="G9216" s="485">
        <v>0</v>
      </c>
      <c r="H9216" s="160">
        <v>0</v>
      </c>
      <c r="I9216" s="484">
        <v>0</v>
      </c>
      <c r="J9216" s="485">
        <v>0</v>
      </c>
      <c r="K9216" s="160">
        <v>0</v>
      </c>
      <c r="L9216" s="295">
        <f>I9216+J9216+K9216</f>
        <v>0</v>
      </c>
      <c r="M9216" s="12" t="str">
        <f t="shared" si="2150"/>
        <v/>
      </c>
      <c r="N9216" s="13"/>
    </row>
    <row r="9217" spans="1:14" hidden="1">
      <c r="A9217" s="23">
        <v>180</v>
      </c>
      <c r="B9217" s="292"/>
      <c r="C9217" s="285">
        <v>2190</v>
      </c>
      <c r="D9217" s="345" t="s">
        <v>212</v>
      </c>
      <c r="E9217" s="287">
        <f>F9217+G9217+H9217</f>
        <v>0</v>
      </c>
      <c r="F9217" s="173"/>
      <c r="G9217" s="174"/>
      <c r="H9217" s="1409"/>
      <c r="I9217" s="173"/>
      <c r="J9217" s="174"/>
      <c r="K9217" s="1409"/>
      <c r="L9217" s="287">
        <f>I9217+J9217+K9217</f>
        <v>0</v>
      </c>
      <c r="M9217" s="12" t="str">
        <f t="shared" si="2150"/>
        <v/>
      </c>
      <c r="N9217" s="13"/>
    </row>
    <row r="9218" spans="1:14" hidden="1">
      <c r="A9218" s="23">
        <v>185</v>
      </c>
      <c r="B9218" s="272">
        <v>2200</v>
      </c>
      <c r="C9218" s="1845" t="s">
        <v>213</v>
      </c>
      <c r="D9218" s="1846"/>
      <c r="E9218" s="310">
        <f t="shared" ref="E9218:L9218" si="2160">SUM(E9219:E9220)</f>
        <v>0</v>
      </c>
      <c r="F9218" s="274">
        <f t="shared" si="2160"/>
        <v>0</v>
      </c>
      <c r="G9218" s="275">
        <f t="shared" si="2160"/>
        <v>0</v>
      </c>
      <c r="H9218" s="276">
        <f>SUM(H9219:H9220)</f>
        <v>0</v>
      </c>
      <c r="I9218" s="274">
        <f t="shared" si="2160"/>
        <v>0</v>
      </c>
      <c r="J9218" s="275">
        <f t="shared" si="2160"/>
        <v>0</v>
      </c>
      <c r="K9218" s="276">
        <f t="shared" si="2160"/>
        <v>0</v>
      </c>
      <c r="L9218" s="310">
        <f t="shared" si="2160"/>
        <v>0</v>
      </c>
      <c r="M9218" s="12" t="str">
        <f t="shared" si="2150"/>
        <v/>
      </c>
      <c r="N9218" s="13"/>
    </row>
    <row r="9219" spans="1:14" hidden="1">
      <c r="A9219" s="23">
        <v>190</v>
      </c>
      <c r="B9219" s="292"/>
      <c r="C9219" s="279">
        <v>2221</v>
      </c>
      <c r="D9219" s="280" t="s">
        <v>299</v>
      </c>
      <c r="E9219" s="281">
        <f>F9219+G9219+H9219</f>
        <v>0</v>
      </c>
      <c r="F9219" s="152">
        <v>0</v>
      </c>
      <c r="G9219" s="153">
        <v>0</v>
      </c>
      <c r="H9219" s="1406">
        <v>0</v>
      </c>
      <c r="I9219" s="152">
        <v>0</v>
      </c>
      <c r="J9219" s="153">
        <v>0</v>
      </c>
      <c r="K9219" s="1406">
        <v>0</v>
      </c>
      <c r="L9219" s="281">
        <f>I9219+J9219+K9219</f>
        <v>0</v>
      </c>
      <c r="M9219" s="12" t="str">
        <f t="shared" si="2150"/>
        <v/>
      </c>
      <c r="N9219" s="13"/>
    </row>
    <row r="9220" spans="1:14" hidden="1">
      <c r="A9220" s="23">
        <v>200</v>
      </c>
      <c r="B9220" s="292"/>
      <c r="C9220" s="285">
        <v>2224</v>
      </c>
      <c r="D9220" s="286" t="s">
        <v>214</v>
      </c>
      <c r="E9220" s="287">
        <f>F9220+G9220+H9220</f>
        <v>0</v>
      </c>
      <c r="F9220" s="173"/>
      <c r="G9220" s="174"/>
      <c r="H9220" s="1409"/>
      <c r="I9220" s="173"/>
      <c r="J9220" s="174"/>
      <c r="K9220" s="1409"/>
      <c r="L9220" s="287">
        <f>I9220+J9220+K9220</f>
        <v>0</v>
      </c>
      <c r="M9220" s="12" t="str">
        <f t="shared" si="2150"/>
        <v/>
      </c>
      <c r="N9220" s="13"/>
    </row>
    <row r="9221" spans="1:14" hidden="1">
      <c r="A9221" s="23">
        <v>200</v>
      </c>
      <c r="B9221" s="272">
        <v>2500</v>
      </c>
      <c r="C9221" s="1845" t="s">
        <v>215</v>
      </c>
      <c r="D9221" s="1846"/>
      <c r="E9221" s="310">
        <f>F9221+G9221+H9221</f>
        <v>0</v>
      </c>
      <c r="F9221" s="1410"/>
      <c r="G9221" s="1411"/>
      <c r="H9221" s="1412"/>
      <c r="I9221" s="1410"/>
      <c r="J9221" s="1411"/>
      <c r="K9221" s="1412"/>
      <c r="L9221" s="310">
        <f>I9221+J9221+K9221</f>
        <v>0</v>
      </c>
      <c r="M9221" s="12" t="str">
        <f t="shared" si="2150"/>
        <v/>
      </c>
      <c r="N9221" s="13"/>
    </row>
    <row r="9222" spans="1:14" hidden="1">
      <c r="A9222" s="23">
        <v>205</v>
      </c>
      <c r="B9222" s="272">
        <v>2600</v>
      </c>
      <c r="C9222" s="1849" t="s">
        <v>216</v>
      </c>
      <c r="D9222" s="1850"/>
      <c r="E9222" s="310">
        <f>F9222+G9222+H9222</f>
        <v>0</v>
      </c>
      <c r="F9222" s="1410"/>
      <c r="G9222" s="1411"/>
      <c r="H9222" s="1412"/>
      <c r="I9222" s="1410"/>
      <c r="J9222" s="1411"/>
      <c r="K9222" s="1412"/>
      <c r="L9222" s="310">
        <f>I9222+J9222+K9222</f>
        <v>0</v>
      </c>
      <c r="M9222" s="12" t="str">
        <f t="shared" si="2150"/>
        <v/>
      </c>
      <c r="N9222" s="13"/>
    </row>
    <row r="9223" spans="1:14" hidden="1">
      <c r="A9223" s="23">
        <v>210</v>
      </c>
      <c r="B9223" s="272">
        <v>2700</v>
      </c>
      <c r="C9223" s="1849" t="s">
        <v>217</v>
      </c>
      <c r="D9223" s="1850"/>
      <c r="E9223" s="310">
        <f>F9223+G9223+H9223</f>
        <v>0</v>
      </c>
      <c r="F9223" s="1410">
        <v>0</v>
      </c>
      <c r="G9223" s="1411">
        <v>0</v>
      </c>
      <c r="H9223" s="1412">
        <v>0</v>
      </c>
      <c r="I9223" s="1410">
        <v>0</v>
      </c>
      <c r="J9223" s="1411">
        <v>0</v>
      </c>
      <c r="K9223" s="1412">
        <v>0</v>
      </c>
      <c r="L9223" s="310">
        <f>I9223+J9223+K9223</f>
        <v>0</v>
      </c>
      <c r="M9223" s="12" t="str">
        <f t="shared" si="2150"/>
        <v/>
      </c>
      <c r="N9223" s="13"/>
    </row>
    <row r="9224" spans="1:14" ht="36" hidden="1" customHeight="1">
      <c r="A9224" s="23">
        <v>215</v>
      </c>
      <c r="B9224" s="272">
        <v>2800</v>
      </c>
      <c r="C9224" s="1849" t="s">
        <v>1643</v>
      </c>
      <c r="D9224" s="1850"/>
      <c r="E9224" s="310">
        <f t="shared" ref="E9224:L9224" si="2161">SUM(E9225:E9227)</f>
        <v>0</v>
      </c>
      <c r="F9224" s="274">
        <f t="shared" si="2161"/>
        <v>0</v>
      </c>
      <c r="G9224" s="275">
        <f t="shared" si="2161"/>
        <v>0</v>
      </c>
      <c r="H9224" s="276">
        <f>SUM(H9225:H9227)</f>
        <v>0</v>
      </c>
      <c r="I9224" s="274">
        <f t="shared" si="2161"/>
        <v>0</v>
      </c>
      <c r="J9224" s="275">
        <f t="shared" si="2161"/>
        <v>0</v>
      </c>
      <c r="K9224" s="276">
        <f t="shared" si="2161"/>
        <v>0</v>
      </c>
      <c r="L9224" s="310">
        <f t="shared" si="2161"/>
        <v>0</v>
      </c>
      <c r="M9224" s="12" t="str">
        <f t="shared" si="2150"/>
        <v/>
      </c>
      <c r="N9224" s="13"/>
    </row>
    <row r="9225" spans="1:14" hidden="1">
      <c r="A9225" s="22">
        <v>220</v>
      </c>
      <c r="B9225" s="292"/>
      <c r="C9225" s="279">
        <v>2810</v>
      </c>
      <c r="D9225" s="340" t="s">
        <v>2078</v>
      </c>
      <c r="E9225" s="281">
        <f>F9225+G9225+H9225</f>
        <v>0</v>
      </c>
      <c r="F9225" s="152"/>
      <c r="G9225" s="153"/>
      <c r="H9225" s="1406"/>
      <c r="I9225" s="152"/>
      <c r="J9225" s="153"/>
      <c r="K9225" s="1406"/>
      <c r="L9225" s="281">
        <f>I9225+J9225+K9225</f>
        <v>0</v>
      </c>
      <c r="M9225" s="12" t="str">
        <f t="shared" si="2150"/>
        <v/>
      </c>
      <c r="N9225" s="13"/>
    </row>
    <row r="9226" spans="1:14" hidden="1">
      <c r="A9226" s="23">
        <v>225</v>
      </c>
      <c r="B9226" s="341"/>
      <c r="C9226" s="293">
        <v>2820</v>
      </c>
      <c r="D9226" s="342" t="s">
        <v>2079</v>
      </c>
      <c r="E9226" s="295">
        <f>F9226+G9226+H9226</f>
        <v>0</v>
      </c>
      <c r="F9226" s="158"/>
      <c r="G9226" s="159"/>
      <c r="H9226" s="1408"/>
      <c r="I9226" s="158"/>
      <c r="J9226" s="159"/>
      <c r="K9226" s="1408"/>
      <c r="L9226" s="295">
        <f>I9226+J9226+K9226</f>
        <v>0</v>
      </c>
      <c r="M9226" s="12" t="str">
        <f t="shared" si="2150"/>
        <v/>
      </c>
      <c r="N9226" s="13"/>
    </row>
    <row r="9227" spans="1:14" ht="31.5" hidden="1">
      <c r="A9227" s="23">
        <v>230</v>
      </c>
      <c r="B9227" s="292"/>
      <c r="C9227" s="285">
        <v>2890</v>
      </c>
      <c r="D9227" s="343" t="s">
        <v>2080</v>
      </c>
      <c r="E9227" s="287">
        <f>F9227+G9227+H9227</f>
        <v>0</v>
      </c>
      <c r="F9227" s="173"/>
      <c r="G9227" s="174"/>
      <c r="H9227" s="1409"/>
      <c r="I9227" s="173"/>
      <c r="J9227" s="174"/>
      <c r="K9227" s="1409"/>
      <c r="L9227" s="287">
        <f>I9227+J9227+K9227</f>
        <v>0</v>
      </c>
      <c r="M9227" s="12" t="str">
        <f t="shared" si="2150"/>
        <v/>
      </c>
      <c r="N9227" s="13"/>
    </row>
    <row r="9228" spans="1:14" hidden="1">
      <c r="A9228" s="23">
        <v>245</v>
      </c>
      <c r="B9228" s="272">
        <v>2900</v>
      </c>
      <c r="C9228" s="1845" t="s">
        <v>218</v>
      </c>
      <c r="D9228" s="1846"/>
      <c r="E9228" s="310">
        <f>SUM(E9229:E9236)</f>
        <v>0</v>
      </c>
      <c r="F9228" s="274">
        <f>SUM(F9229:F9236)</f>
        <v>0</v>
      </c>
      <c r="G9228" s="274">
        <f t="shared" ref="G9228:L9228" si="2162">SUM(G9229:G9236)</f>
        <v>0</v>
      </c>
      <c r="H9228" s="274">
        <f t="shared" si="2162"/>
        <v>0</v>
      </c>
      <c r="I9228" s="274">
        <f t="shared" si="2162"/>
        <v>0</v>
      </c>
      <c r="J9228" s="274">
        <f t="shared" si="2162"/>
        <v>0</v>
      </c>
      <c r="K9228" s="274">
        <f t="shared" si="2162"/>
        <v>0</v>
      </c>
      <c r="L9228" s="274">
        <f t="shared" si="2162"/>
        <v>0</v>
      </c>
      <c r="M9228" s="12" t="str">
        <f t="shared" si="2150"/>
        <v/>
      </c>
      <c r="N9228" s="13"/>
    </row>
    <row r="9229" spans="1:14" hidden="1">
      <c r="A9229" s="22">
        <v>220</v>
      </c>
      <c r="B9229" s="346"/>
      <c r="C9229" s="279">
        <v>2910</v>
      </c>
      <c r="D9229" s="347" t="s">
        <v>1935</v>
      </c>
      <c r="E9229" s="281">
        <f>F9229+G9229+H9229</f>
        <v>0</v>
      </c>
      <c r="F9229" s="152">
        <v>0</v>
      </c>
      <c r="G9229" s="153"/>
      <c r="H9229" s="1406"/>
      <c r="I9229" s="152">
        <v>0</v>
      </c>
      <c r="J9229" s="153"/>
      <c r="K9229" s="1406"/>
      <c r="L9229" s="281">
        <f>I9229+J9229+K9229</f>
        <v>0</v>
      </c>
      <c r="M9229" s="12" t="str">
        <f t="shared" si="2150"/>
        <v/>
      </c>
      <c r="N9229" s="13"/>
    </row>
    <row r="9230" spans="1:14" hidden="1">
      <c r="A9230" s="23">
        <v>225</v>
      </c>
      <c r="B9230" s="346"/>
      <c r="C9230" s="279">
        <v>2920</v>
      </c>
      <c r="D9230" s="347" t="s">
        <v>219</v>
      </c>
      <c r="E9230" s="281">
        <f t="shared" ref="E9230:E9236" si="2163">F9230+G9230+H9230</f>
        <v>0</v>
      </c>
      <c r="F9230" s="152"/>
      <c r="G9230" s="153"/>
      <c r="H9230" s="1406"/>
      <c r="I9230" s="152"/>
      <c r="J9230" s="153"/>
      <c r="K9230" s="1406"/>
      <c r="L9230" s="281">
        <f t="shared" ref="L9230:L9236" si="2164">I9230+J9230+K9230</f>
        <v>0</v>
      </c>
      <c r="M9230" s="12" t="str">
        <f t="shared" si="2150"/>
        <v/>
      </c>
      <c r="N9230" s="13"/>
    </row>
    <row r="9231" spans="1:14" ht="31.5" hidden="1">
      <c r="A9231" s="23">
        <v>230</v>
      </c>
      <c r="B9231" s="346"/>
      <c r="C9231" s="324">
        <v>2969</v>
      </c>
      <c r="D9231" s="348" t="s">
        <v>220</v>
      </c>
      <c r="E9231" s="326">
        <f t="shared" si="2163"/>
        <v>0</v>
      </c>
      <c r="F9231" s="445"/>
      <c r="G9231" s="446"/>
      <c r="H9231" s="1413"/>
      <c r="I9231" s="445"/>
      <c r="J9231" s="446"/>
      <c r="K9231" s="1413"/>
      <c r="L9231" s="326">
        <f t="shared" si="2164"/>
        <v>0</v>
      </c>
      <c r="M9231" s="12" t="str">
        <f t="shared" si="2150"/>
        <v/>
      </c>
      <c r="N9231" s="13"/>
    </row>
    <row r="9232" spans="1:14" ht="31.5" hidden="1">
      <c r="A9232" s="23">
        <v>235</v>
      </c>
      <c r="B9232" s="346"/>
      <c r="C9232" s="349">
        <v>2970</v>
      </c>
      <c r="D9232" s="350" t="s">
        <v>221</v>
      </c>
      <c r="E9232" s="351">
        <f t="shared" si="2163"/>
        <v>0</v>
      </c>
      <c r="F9232" s="624"/>
      <c r="G9232" s="625"/>
      <c r="H9232" s="1414"/>
      <c r="I9232" s="624"/>
      <c r="J9232" s="625"/>
      <c r="K9232" s="1414"/>
      <c r="L9232" s="351">
        <f t="shared" si="2164"/>
        <v>0</v>
      </c>
      <c r="M9232" s="12" t="str">
        <f t="shared" si="2150"/>
        <v/>
      </c>
      <c r="N9232" s="13"/>
    </row>
    <row r="9233" spans="1:14" hidden="1">
      <c r="A9233" s="23">
        <v>240</v>
      </c>
      <c r="B9233" s="346"/>
      <c r="C9233" s="333">
        <v>2989</v>
      </c>
      <c r="D9233" s="355" t="s">
        <v>222</v>
      </c>
      <c r="E9233" s="335">
        <f t="shared" si="2163"/>
        <v>0</v>
      </c>
      <c r="F9233" s="589"/>
      <c r="G9233" s="590"/>
      <c r="H9233" s="1415"/>
      <c r="I9233" s="589"/>
      <c r="J9233" s="590"/>
      <c r="K9233" s="1415"/>
      <c r="L9233" s="335">
        <f t="shared" si="2164"/>
        <v>0</v>
      </c>
      <c r="M9233" s="12" t="str">
        <f t="shared" si="2150"/>
        <v/>
      </c>
      <c r="N9233" s="13"/>
    </row>
    <row r="9234" spans="1:14" hidden="1">
      <c r="A9234" s="23">
        <v>245</v>
      </c>
      <c r="B9234" s="292"/>
      <c r="C9234" s="318">
        <v>2990</v>
      </c>
      <c r="D9234" s="356" t="s">
        <v>1954</v>
      </c>
      <c r="E9234" s="320">
        <f>F9234+G9234+H9234</f>
        <v>0</v>
      </c>
      <c r="F9234" s="450"/>
      <c r="G9234" s="451"/>
      <c r="H9234" s="1416"/>
      <c r="I9234" s="450"/>
      <c r="J9234" s="451"/>
      <c r="K9234" s="1416"/>
      <c r="L9234" s="320">
        <f>I9234+J9234+K9234</f>
        <v>0</v>
      </c>
      <c r="M9234" s="12" t="str">
        <f t="shared" si="2150"/>
        <v/>
      </c>
      <c r="N9234" s="13"/>
    </row>
    <row r="9235" spans="1:14" hidden="1">
      <c r="A9235" s="22">
        <v>250</v>
      </c>
      <c r="B9235" s="292"/>
      <c r="C9235" s="318">
        <v>2991</v>
      </c>
      <c r="D9235" s="356" t="s">
        <v>223</v>
      </c>
      <c r="E9235" s="320">
        <f t="shared" si="2163"/>
        <v>0</v>
      </c>
      <c r="F9235" s="450"/>
      <c r="G9235" s="451">
        <v>0</v>
      </c>
      <c r="H9235" s="1416"/>
      <c r="I9235" s="450">
        <v>0</v>
      </c>
      <c r="J9235" s="451">
        <v>0</v>
      </c>
      <c r="K9235" s="1416">
        <v>0</v>
      </c>
      <c r="L9235" s="320">
        <f t="shared" si="2164"/>
        <v>0</v>
      </c>
      <c r="M9235" s="12" t="str">
        <f t="shared" si="2150"/>
        <v/>
      </c>
      <c r="N9235" s="13"/>
    </row>
    <row r="9236" spans="1:14" hidden="1">
      <c r="A9236" s="23">
        <v>255</v>
      </c>
      <c r="B9236" s="292"/>
      <c r="C9236" s="285">
        <v>2992</v>
      </c>
      <c r="D9236" s="357" t="s">
        <v>224</v>
      </c>
      <c r="E9236" s="287">
        <f t="shared" si="2163"/>
        <v>0</v>
      </c>
      <c r="F9236" s="173"/>
      <c r="G9236" s="174"/>
      <c r="H9236" s="1409"/>
      <c r="I9236" s="173"/>
      <c r="J9236" s="174"/>
      <c r="K9236" s="1409"/>
      <c r="L9236" s="287">
        <f t="shared" si="2164"/>
        <v>0</v>
      </c>
      <c r="M9236" s="12" t="str">
        <f t="shared" si="2150"/>
        <v/>
      </c>
      <c r="N9236" s="13"/>
    </row>
    <row r="9237" spans="1:14" hidden="1">
      <c r="A9237" s="23">
        <v>265</v>
      </c>
      <c r="B9237" s="272">
        <v>3300</v>
      </c>
      <c r="C9237" s="358" t="s">
        <v>1985</v>
      </c>
      <c r="D9237" s="1760"/>
      <c r="E9237" s="310">
        <f t="shared" ref="E9237:L9237" si="2165">SUM(E9238:E9242)</f>
        <v>0</v>
      </c>
      <c r="F9237" s="274">
        <f t="shared" si="2165"/>
        <v>0</v>
      </c>
      <c r="G9237" s="275">
        <f t="shared" si="2165"/>
        <v>0</v>
      </c>
      <c r="H9237" s="276">
        <f t="shared" si="2165"/>
        <v>0</v>
      </c>
      <c r="I9237" s="274">
        <f t="shared" si="2165"/>
        <v>0</v>
      </c>
      <c r="J9237" s="275">
        <f t="shared" si="2165"/>
        <v>0</v>
      </c>
      <c r="K9237" s="276">
        <f t="shared" si="2165"/>
        <v>0</v>
      </c>
      <c r="L9237" s="310">
        <f t="shared" si="2165"/>
        <v>0</v>
      </c>
      <c r="M9237" s="12" t="str">
        <f t="shared" ref="M9237:M9290" si="2166">(IF($E9237&lt;&gt;0,$M$2,IF($L9237&lt;&gt;0,$M$2,"")))</f>
        <v/>
      </c>
      <c r="N9237" s="13"/>
    </row>
    <row r="9238" spans="1:14" hidden="1">
      <c r="A9238" s="22">
        <v>270</v>
      </c>
      <c r="B9238" s="291"/>
      <c r="C9238" s="279">
        <v>3301</v>
      </c>
      <c r="D9238" s="359" t="s">
        <v>225</v>
      </c>
      <c r="E9238" s="281">
        <f t="shared" ref="E9238:E9245" si="2167">F9238+G9238+H9238</f>
        <v>0</v>
      </c>
      <c r="F9238" s="482">
        <v>0</v>
      </c>
      <c r="G9238" s="483">
        <v>0</v>
      </c>
      <c r="H9238" s="154">
        <v>0</v>
      </c>
      <c r="I9238" s="482">
        <v>0</v>
      </c>
      <c r="J9238" s="483">
        <v>0</v>
      </c>
      <c r="K9238" s="154">
        <v>0</v>
      </c>
      <c r="L9238" s="281">
        <f t="shared" ref="L9238:L9245" si="2168">I9238+J9238+K9238</f>
        <v>0</v>
      </c>
      <c r="M9238" s="12" t="str">
        <f t="shared" si="2166"/>
        <v/>
      </c>
      <c r="N9238" s="13"/>
    </row>
    <row r="9239" spans="1:14" hidden="1">
      <c r="A9239" s="22">
        <v>290</v>
      </c>
      <c r="B9239" s="291"/>
      <c r="C9239" s="293">
        <v>3302</v>
      </c>
      <c r="D9239" s="360" t="s">
        <v>701</v>
      </c>
      <c r="E9239" s="295">
        <f t="shared" si="2167"/>
        <v>0</v>
      </c>
      <c r="F9239" s="484">
        <v>0</v>
      </c>
      <c r="G9239" s="485">
        <v>0</v>
      </c>
      <c r="H9239" s="160">
        <v>0</v>
      </c>
      <c r="I9239" s="484">
        <v>0</v>
      </c>
      <c r="J9239" s="485">
        <v>0</v>
      </c>
      <c r="K9239" s="160">
        <v>0</v>
      </c>
      <c r="L9239" s="295">
        <f t="shared" si="2168"/>
        <v>0</v>
      </c>
      <c r="M9239" s="12" t="str">
        <f t="shared" si="2166"/>
        <v/>
      </c>
      <c r="N9239" s="13"/>
    </row>
    <row r="9240" spans="1:14" hidden="1">
      <c r="A9240" s="39">
        <v>320</v>
      </c>
      <c r="B9240" s="291"/>
      <c r="C9240" s="293">
        <v>3304</v>
      </c>
      <c r="D9240" s="360" t="s">
        <v>226</v>
      </c>
      <c r="E9240" s="295">
        <f t="shared" si="2167"/>
        <v>0</v>
      </c>
      <c r="F9240" s="484">
        <v>0</v>
      </c>
      <c r="G9240" s="485">
        <v>0</v>
      </c>
      <c r="H9240" s="160">
        <v>0</v>
      </c>
      <c r="I9240" s="484">
        <v>0</v>
      </c>
      <c r="J9240" s="485">
        <v>0</v>
      </c>
      <c r="K9240" s="160">
        <v>0</v>
      </c>
      <c r="L9240" s="295">
        <f t="shared" si="2168"/>
        <v>0</v>
      </c>
      <c r="M9240" s="12" t="str">
        <f t="shared" si="2166"/>
        <v/>
      </c>
      <c r="N9240" s="13"/>
    </row>
    <row r="9241" spans="1:14" ht="47.25" hidden="1">
      <c r="A9241" s="22">
        <v>330</v>
      </c>
      <c r="B9241" s="291"/>
      <c r="C9241" s="285">
        <v>3306</v>
      </c>
      <c r="D9241" s="361" t="s">
        <v>2081</v>
      </c>
      <c r="E9241" s="295">
        <f t="shared" si="2167"/>
        <v>0</v>
      </c>
      <c r="F9241" s="484">
        <v>0</v>
      </c>
      <c r="G9241" s="485">
        <v>0</v>
      </c>
      <c r="H9241" s="160">
        <v>0</v>
      </c>
      <c r="I9241" s="484">
        <v>0</v>
      </c>
      <c r="J9241" s="485">
        <v>0</v>
      </c>
      <c r="K9241" s="160">
        <v>0</v>
      </c>
      <c r="L9241" s="295">
        <f t="shared" si="2168"/>
        <v>0</v>
      </c>
      <c r="M9241" s="12" t="str">
        <f t="shared" si="2166"/>
        <v/>
      </c>
      <c r="N9241" s="13"/>
    </row>
    <row r="9242" spans="1:14" hidden="1">
      <c r="A9242" s="23">
        <v>225</v>
      </c>
      <c r="B9242" s="291"/>
      <c r="C9242" s="285">
        <v>3307</v>
      </c>
      <c r="D9242" s="361" t="s">
        <v>1996</v>
      </c>
      <c r="E9242" s="287">
        <f t="shared" si="2167"/>
        <v>0</v>
      </c>
      <c r="F9242" s="486">
        <v>0</v>
      </c>
      <c r="G9242" s="487">
        <v>0</v>
      </c>
      <c r="H9242" s="175">
        <v>0</v>
      </c>
      <c r="I9242" s="486">
        <v>0</v>
      </c>
      <c r="J9242" s="487">
        <v>0</v>
      </c>
      <c r="K9242" s="175">
        <v>0</v>
      </c>
      <c r="L9242" s="287">
        <f t="shared" si="2168"/>
        <v>0</v>
      </c>
      <c r="M9242" s="12" t="str">
        <f t="shared" si="2166"/>
        <v/>
      </c>
      <c r="N9242" s="13"/>
    </row>
    <row r="9243" spans="1:14" hidden="1">
      <c r="A9243" s="23">
        <v>230</v>
      </c>
      <c r="B9243" s="272">
        <v>3900</v>
      </c>
      <c r="C9243" s="1845" t="s">
        <v>227</v>
      </c>
      <c r="D9243" s="1846"/>
      <c r="E9243" s="310">
        <f t="shared" si="2167"/>
        <v>0</v>
      </c>
      <c r="F9243" s="1458">
        <v>0</v>
      </c>
      <c r="G9243" s="1459">
        <v>0</v>
      </c>
      <c r="H9243" s="1460">
        <v>0</v>
      </c>
      <c r="I9243" s="1458">
        <v>0</v>
      </c>
      <c r="J9243" s="1459">
        <v>0</v>
      </c>
      <c r="K9243" s="1460">
        <v>0</v>
      </c>
      <c r="L9243" s="310">
        <f t="shared" si="2168"/>
        <v>0</v>
      </c>
      <c r="M9243" s="12" t="str">
        <f t="shared" si="2166"/>
        <v/>
      </c>
      <c r="N9243" s="13"/>
    </row>
    <row r="9244" spans="1:14" hidden="1">
      <c r="A9244" s="23">
        <v>245</v>
      </c>
      <c r="B9244" s="272">
        <v>4000</v>
      </c>
      <c r="C9244" s="1845" t="s">
        <v>228</v>
      </c>
      <c r="D9244" s="1846"/>
      <c r="E9244" s="310">
        <f t="shared" si="2167"/>
        <v>0</v>
      </c>
      <c r="F9244" s="1410">
        <v>0</v>
      </c>
      <c r="G9244" s="1411">
        <v>0</v>
      </c>
      <c r="H9244" s="1412">
        <v>0</v>
      </c>
      <c r="I9244" s="1410">
        <v>0</v>
      </c>
      <c r="J9244" s="1411">
        <v>0</v>
      </c>
      <c r="K9244" s="1412">
        <v>0</v>
      </c>
      <c r="L9244" s="310">
        <f t="shared" si="2168"/>
        <v>0</v>
      </c>
      <c r="M9244" s="12" t="str">
        <f t="shared" si="2166"/>
        <v/>
      </c>
      <c r="N9244" s="13"/>
    </row>
    <row r="9245" spans="1:14" hidden="1">
      <c r="A9245" s="22">
        <v>350</v>
      </c>
      <c r="B9245" s="272">
        <v>4100</v>
      </c>
      <c r="C9245" s="1845" t="s">
        <v>229</v>
      </c>
      <c r="D9245" s="1846"/>
      <c r="E9245" s="310">
        <f t="shared" si="2167"/>
        <v>0</v>
      </c>
      <c r="F9245" s="1459">
        <v>0</v>
      </c>
      <c r="G9245" s="1459">
        <v>0</v>
      </c>
      <c r="H9245" s="1460">
        <v>0</v>
      </c>
      <c r="I9245" s="1606">
        <v>0</v>
      </c>
      <c r="J9245" s="1459">
        <v>0</v>
      </c>
      <c r="K9245" s="1459">
        <v>0</v>
      </c>
      <c r="L9245" s="310">
        <f t="shared" si="2168"/>
        <v>0</v>
      </c>
      <c r="M9245" s="12" t="str">
        <f t="shared" si="2166"/>
        <v/>
      </c>
      <c r="N9245" s="13"/>
    </row>
    <row r="9246" spans="1:14" hidden="1">
      <c r="A9246" s="23">
        <v>355</v>
      </c>
      <c r="B9246" s="272">
        <v>4200</v>
      </c>
      <c r="C9246" s="1845" t="s">
        <v>230</v>
      </c>
      <c r="D9246" s="1846"/>
      <c r="E9246" s="310">
        <f t="shared" ref="E9246:L9246" si="2169">SUM(E9247:E9252)</f>
        <v>0</v>
      </c>
      <c r="F9246" s="274">
        <f t="shared" si="2169"/>
        <v>0</v>
      </c>
      <c r="G9246" s="275">
        <f t="shared" si="2169"/>
        <v>0</v>
      </c>
      <c r="H9246" s="276">
        <f>SUM(H9247:H9252)</f>
        <v>0</v>
      </c>
      <c r="I9246" s="274">
        <f t="shared" si="2169"/>
        <v>0</v>
      </c>
      <c r="J9246" s="275">
        <f t="shared" si="2169"/>
        <v>0</v>
      </c>
      <c r="K9246" s="276">
        <f t="shared" si="2169"/>
        <v>0</v>
      </c>
      <c r="L9246" s="310">
        <f t="shared" si="2169"/>
        <v>0</v>
      </c>
      <c r="M9246" s="12" t="str">
        <f t="shared" si="2166"/>
        <v/>
      </c>
      <c r="N9246" s="13"/>
    </row>
    <row r="9247" spans="1:14" hidden="1">
      <c r="A9247" s="23">
        <v>355</v>
      </c>
      <c r="B9247" s="362"/>
      <c r="C9247" s="279">
        <v>4201</v>
      </c>
      <c r="D9247" s="280" t="s">
        <v>231</v>
      </c>
      <c r="E9247" s="281">
        <f t="shared" ref="E9247:E9252" si="2170">F9247+G9247+H9247</f>
        <v>0</v>
      </c>
      <c r="F9247" s="152"/>
      <c r="G9247" s="153"/>
      <c r="H9247" s="1406"/>
      <c r="I9247" s="152"/>
      <c r="J9247" s="153"/>
      <c r="K9247" s="1406"/>
      <c r="L9247" s="281">
        <f t="shared" ref="L9247:L9252" si="2171">I9247+J9247+K9247</f>
        <v>0</v>
      </c>
      <c r="M9247" s="12" t="str">
        <f t="shared" si="2166"/>
        <v/>
      </c>
      <c r="N9247" s="13"/>
    </row>
    <row r="9248" spans="1:14" hidden="1">
      <c r="A9248" s="23">
        <v>375</v>
      </c>
      <c r="B9248" s="362"/>
      <c r="C9248" s="293">
        <v>4202</v>
      </c>
      <c r="D9248" s="363" t="s">
        <v>232</v>
      </c>
      <c r="E9248" s="295">
        <f t="shared" si="2170"/>
        <v>0</v>
      </c>
      <c r="F9248" s="158"/>
      <c r="G9248" s="159"/>
      <c r="H9248" s="1408"/>
      <c r="I9248" s="158"/>
      <c r="J9248" s="159"/>
      <c r="K9248" s="1408"/>
      <c r="L9248" s="295">
        <f t="shared" si="2171"/>
        <v>0</v>
      </c>
      <c r="M9248" s="12" t="str">
        <f t="shared" si="2166"/>
        <v/>
      </c>
      <c r="N9248" s="13"/>
    </row>
    <row r="9249" spans="1:14" hidden="1">
      <c r="A9249" s="23">
        <v>380</v>
      </c>
      <c r="B9249" s="362"/>
      <c r="C9249" s="293">
        <v>4214</v>
      </c>
      <c r="D9249" s="363" t="s">
        <v>233</v>
      </c>
      <c r="E9249" s="295">
        <f t="shared" si="2170"/>
        <v>0</v>
      </c>
      <c r="F9249" s="158">
        <v>0</v>
      </c>
      <c r="G9249" s="159">
        <v>0</v>
      </c>
      <c r="H9249" s="1408">
        <v>0</v>
      </c>
      <c r="I9249" s="158">
        <v>0</v>
      </c>
      <c r="J9249" s="159">
        <v>0</v>
      </c>
      <c r="K9249" s="1408">
        <v>0</v>
      </c>
      <c r="L9249" s="295">
        <f t="shared" si="2171"/>
        <v>0</v>
      </c>
      <c r="M9249" s="12" t="str">
        <f t="shared" si="2166"/>
        <v/>
      </c>
      <c r="N9249" s="13"/>
    </row>
    <row r="9250" spans="1:14" hidden="1">
      <c r="A9250" s="23">
        <v>385</v>
      </c>
      <c r="B9250" s="362"/>
      <c r="C9250" s="293">
        <v>4217</v>
      </c>
      <c r="D9250" s="363" t="s">
        <v>234</v>
      </c>
      <c r="E9250" s="295">
        <f t="shared" si="2170"/>
        <v>0</v>
      </c>
      <c r="F9250" s="158"/>
      <c r="G9250" s="159"/>
      <c r="H9250" s="1408"/>
      <c r="I9250" s="158"/>
      <c r="J9250" s="159"/>
      <c r="K9250" s="1408"/>
      <c r="L9250" s="295">
        <f t="shared" si="2171"/>
        <v>0</v>
      </c>
      <c r="M9250" s="12" t="str">
        <f t="shared" si="2166"/>
        <v/>
      </c>
      <c r="N9250" s="13"/>
    </row>
    <row r="9251" spans="1:14" hidden="1">
      <c r="A9251" s="23">
        <v>390</v>
      </c>
      <c r="B9251" s="362"/>
      <c r="C9251" s="293">
        <v>4218</v>
      </c>
      <c r="D9251" s="294" t="s">
        <v>235</v>
      </c>
      <c r="E9251" s="295">
        <f t="shared" si="2170"/>
        <v>0</v>
      </c>
      <c r="F9251" s="158"/>
      <c r="G9251" s="159"/>
      <c r="H9251" s="1408"/>
      <c r="I9251" s="158"/>
      <c r="J9251" s="159"/>
      <c r="K9251" s="1408"/>
      <c r="L9251" s="295">
        <f t="shared" si="2171"/>
        <v>0</v>
      </c>
      <c r="M9251" s="12" t="str">
        <f t="shared" si="2166"/>
        <v/>
      </c>
      <c r="N9251" s="13"/>
    </row>
    <row r="9252" spans="1:14" hidden="1">
      <c r="A9252" s="23">
        <v>390</v>
      </c>
      <c r="B9252" s="362"/>
      <c r="C9252" s="285">
        <v>4219</v>
      </c>
      <c r="D9252" s="343" t="s">
        <v>236</v>
      </c>
      <c r="E9252" s="287">
        <f t="shared" si="2170"/>
        <v>0</v>
      </c>
      <c r="F9252" s="173">
        <v>0</v>
      </c>
      <c r="G9252" s="174">
        <v>0</v>
      </c>
      <c r="H9252" s="1409">
        <v>0</v>
      </c>
      <c r="I9252" s="173">
        <v>0</v>
      </c>
      <c r="J9252" s="174">
        <v>0</v>
      </c>
      <c r="K9252" s="1409">
        <v>0</v>
      </c>
      <c r="L9252" s="287">
        <f t="shared" si="2171"/>
        <v>0</v>
      </c>
      <c r="M9252" s="12" t="str">
        <f t="shared" si="2166"/>
        <v/>
      </c>
      <c r="N9252" s="13"/>
    </row>
    <row r="9253" spans="1:14" hidden="1">
      <c r="A9253" s="23">
        <v>395</v>
      </c>
      <c r="B9253" s="272">
        <v>4300</v>
      </c>
      <c r="C9253" s="1845" t="s">
        <v>1644</v>
      </c>
      <c r="D9253" s="1846"/>
      <c r="E9253" s="310">
        <f t="shared" ref="E9253:L9253" si="2172">SUM(E9254:E9256)</f>
        <v>0</v>
      </c>
      <c r="F9253" s="274">
        <f t="shared" si="2172"/>
        <v>0</v>
      </c>
      <c r="G9253" s="275">
        <f t="shared" si="2172"/>
        <v>0</v>
      </c>
      <c r="H9253" s="276">
        <f>SUM(H9254:H9256)</f>
        <v>0</v>
      </c>
      <c r="I9253" s="274">
        <f t="shared" si="2172"/>
        <v>0</v>
      </c>
      <c r="J9253" s="275">
        <f t="shared" si="2172"/>
        <v>0</v>
      </c>
      <c r="K9253" s="276">
        <f t="shared" si="2172"/>
        <v>0</v>
      </c>
      <c r="L9253" s="310">
        <f t="shared" si="2172"/>
        <v>0</v>
      </c>
      <c r="M9253" s="12" t="str">
        <f t="shared" si="2166"/>
        <v/>
      </c>
      <c r="N9253" s="13"/>
    </row>
    <row r="9254" spans="1:14" hidden="1">
      <c r="A9254" s="18">
        <v>397</v>
      </c>
      <c r="B9254" s="362"/>
      <c r="C9254" s="279">
        <v>4301</v>
      </c>
      <c r="D9254" s="311" t="s">
        <v>237</v>
      </c>
      <c r="E9254" s="281">
        <f t="shared" ref="E9254:E9259" si="2173">F9254+G9254+H9254</f>
        <v>0</v>
      </c>
      <c r="F9254" s="152">
        <v>0</v>
      </c>
      <c r="G9254" s="153">
        <v>0</v>
      </c>
      <c r="H9254" s="1406">
        <v>0</v>
      </c>
      <c r="I9254" s="152">
        <v>0</v>
      </c>
      <c r="J9254" s="153">
        <v>0</v>
      </c>
      <c r="K9254" s="1406">
        <v>0</v>
      </c>
      <c r="L9254" s="281">
        <f t="shared" ref="L9254:L9259" si="2174">I9254+J9254+K9254</f>
        <v>0</v>
      </c>
      <c r="M9254" s="12" t="str">
        <f t="shared" si="2166"/>
        <v/>
      </c>
      <c r="N9254" s="13"/>
    </row>
    <row r="9255" spans="1:14" hidden="1">
      <c r="A9255" s="14">
        <v>398</v>
      </c>
      <c r="B9255" s="362"/>
      <c r="C9255" s="293">
        <v>4302</v>
      </c>
      <c r="D9255" s="363" t="s">
        <v>238</v>
      </c>
      <c r="E9255" s="295">
        <f t="shared" si="2173"/>
        <v>0</v>
      </c>
      <c r="F9255" s="158"/>
      <c r="G9255" s="159"/>
      <c r="H9255" s="1408"/>
      <c r="I9255" s="158"/>
      <c r="J9255" s="159"/>
      <c r="K9255" s="1408"/>
      <c r="L9255" s="295">
        <f t="shared" si="2174"/>
        <v>0</v>
      </c>
      <c r="M9255" s="12" t="str">
        <f t="shared" si="2166"/>
        <v/>
      </c>
      <c r="N9255" s="13"/>
    </row>
    <row r="9256" spans="1:14" hidden="1">
      <c r="A9256" s="14">
        <v>399</v>
      </c>
      <c r="B9256" s="362"/>
      <c r="C9256" s="285">
        <v>4309</v>
      </c>
      <c r="D9256" s="301" t="s">
        <v>239</v>
      </c>
      <c r="E9256" s="287">
        <f t="shared" si="2173"/>
        <v>0</v>
      </c>
      <c r="F9256" s="173"/>
      <c r="G9256" s="174"/>
      <c r="H9256" s="1409"/>
      <c r="I9256" s="173"/>
      <c r="J9256" s="174"/>
      <c r="K9256" s="1409"/>
      <c r="L9256" s="287">
        <f t="shared" si="2174"/>
        <v>0</v>
      </c>
      <c r="M9256" s="12" t="str">
        <f t="shared" si="2166"/>
        <v/>
      </c>
      <c r="N9256" s="13"/>
    </row>
    <row r="9257" spans="1:14" hidden="1">
      <c r="A9257" s="14">
        <v>400</v>
      </c>
      <c r="B9257" s="272">
        <v>4400</v>
      </c>
      <c r="C9257" s="1845" t="s">
        <v>1641</v>
      </c>
      <c r="D9257" s="1846"/>
      <c r="E9257" s="310">
        <f t="shared" si="2173"/>
        <v>0</v>
      </c>
      <c r="F9257" s="1410">
        <v>0</v>
      </c>
      <c r="G9257" s="1411">
        <v>0</v>
      </c>
      <c r="H9257" s="1412">
        <v>0</v>
      </c>
      <c r="I9257" s="1410">
        <v>0</v>
      </c>
      <c r="J9257" s="1411">
        <v>0</v>
      </c>
      <c r="K9257" s="1412">
        <v>0</v>
      </c>
      <c r="L9257" s="310">
        <f t="shared" si="2174"/>
        <v>0</v>
      </c>
      <c r="M9257" s="12" t="str">
        <f t="shared" si="2166"/>
        <v/>
      </c>
      <c r="N9257" s="13"/>
    </row>
    <row r="9258" spans="1:14" hidden="1">
      <c r="A9258" s="14">
        <v>401</v>
      </c>
      <c r="B9258" s="272">
        <v>4500</v>
      </c>
      <c r="C9258" s="1845" t="s">
        <v>1642</v>
      </c>
      <c r="D9258" s="1846"/>
      <c r="E9258" s="310">
        <f t="shared" si="2173"/>
        <v>0</v>
      </c>
      <c r="F9258" s="1410">
        <v>0</v>
      </c>
      <c r="G9258" s="1411">
        <v>0</v>
      </c>
      <c r="H9258" s="1412">
        <v>0</v>
      </c>
      <c r="I9258" s="1410">
        <v>0</v>
      </c>
      <c r="J9258" s="1411">
        <v>0</v>
      </c>
      <c r="K9258" s="1412">
        <v>0</v>
      </c>
      <c r="L9258" s="310">
        <f t="shared" si="2174"/>
        <v>0</v>
      </c>
      <c r="M9258" s="12" t="str">
        <f t="shared" si="2166"/>
        <v/>
      </c>
      <c r="N9258" s="13"/>
    </row>
    <row r="9259" spans="1:14" hidden="1">
      <c r="A9259" s="40">
        <v>404</v>
      </c>
      <c r="B9259" s="272">
        <v>4600</v>
      </c>
      <c r="C9259" s="1849" t="s">
        <v>240</v>
      </c>
      <c r="D9259" s="1850"/>
      <c r="E9259" s="310">
        <f t="shared" si="2173"/>
        <v>0</v>
      </c>
      <c r="F9259" s="1410">
        <v>0</v>
      </c>
      <c r="G9259" s="1411">
        <v>0</v>
      </c>
      <c r="H9259" s="1412">
        <v>0</v>
      </c>
      <c r="I9259" s="1410">
        <v>0</v>
      </c>
      <c r="J9259" s="1411">
        <v>0</v>
      </c>
      <c r="K9259" s="1412">
        <v>0</v>
      </c>
      <c r="L9259" s="310">
        <f t="shared" si="2174"/>
        <v>0</v>
      </c>
      <c r="M9259" s="12" t="str">
        <f t="shared" si="2166"/>
        <v/>
      </c>
      <c r="N9259" s="13"/>
    </row>
    <row r="9260" spans="1:14" hidden="1">
      <c r="A9260" s="40">
        <v>404</v>
      </c>
      <c r="B9260" s="272">
        <v>4900</v>
      </c>
      <c r="C9260" s="1845" t="s">
        <v>266</v>
      </c>
      <c r="D9260" s="1846"/>
      <c r="E9260" s="310">
        <f t="shared" ref="E9260:L9260" si="2175">+E9261+E9262</f>
        <v>0</v>
      </c>
      <c r="F9260" s="274">
        <f t="shared" si="2175"/>
        <v>0</v>
      </c>
      <c r="G9260" s="275">
        <f t="shared" si="2175"/>
        <v>0</v>
      </c>
      <c r="H9260" s="276">
        <f>+H9261+H9262</f>
        <v>0</v>
      </c>
      <c r="I9260" s="274">
        <f t="shared" si="2175"/>
        <v>0</v>
      </c>
      <c r="J9260" s="275">
        <f t="shared" si="2175"/>
        <v>0</v>
      </c>
      <c r="K9260" s="276">
        <f t="shared" si="2175"/>
        <v>0</v>
      </c>
      <c r="L9260" s="310">
        <f t="shared" si="2175"/>
        <v>0</v>
      </c>
      <c r="M9260" s="12" t="str">
        <f t="shared" si="2166"/>
        <v/>
      </c>
      <c r="N9260" s="13"/>
    </row>
    <row r="9261" spans="1:14" hidden="1">
      <c r="A9261" s="22">
        <v>440</v>
      </c>
      <c r="B9261" s="362"/>
      <c r="C9261" s="279">
        <v>4901</v>
      </c>
      <c r="D9261" s="364" t="s">
        <v>267</v>
      </c>
      <c r="E9261" s="281">
        <f>F9261+G9261+H9261</f>
        <v>0</v>
      </c>
      <c r="F9261" s="152"/>
      <c r="G9261" s="153"/>
      <c r="H9261" s="1406"/>
      <c r="I9261" s="152"/>
      <c r="J9261" s="153"/>
      <c r="K9261" s="1406"/>
      <c r="L9261" s="281">
        <f>I9261+J9261+K9261</f>
        <v>0</v>
      </c>
      <c r="M9261" s="12" t="str">
        <f t="shared" si="2166"/>
        <v/>
      </c>
      <c r="N9261" s="13"/>
    </row>
    <row r="9262" spans="1:14" hidden="1">
      <c r="A9262" s="22">
        <v>450</v>
      </c>
      <c r="B9262" s="362"/>
      <c r="C9262" s="285">
        <v>4902</v>
      </c>
      <c r="D9262" s="301" t="s">
        <v>268</v>
      </c>
      <c r="E9262" s="287">
        <f>F9262+G9262+H9262</f>
        <v>0</v>
      </c>
      <c r="F9262" s="173"/>
      <c r="G9262" s="174"/>
      <c r="H9262" s="1409"/>
      <c r="I9262" s="173"/>
      <c r="J9262" s="174"/>
      <c r="K9262" s="1409"/>
      <c r="L9262" s="287">
        <f>I9262+J9262+K9262</f>
        <v>0</v>
      </c>
      <c r="M9262" s="12" t="str">
        <f t="shared" si="2166"/>
        <v/>
      </c>
      <c r="N9262" s="13"/>
    </row>
    <row r="9263" spans="1:14" hidden="1">
      <c r="A9263" s="22">
        <v>495</v>
      </c>
      <c r="B9263" s="365">
        <v>5100</v>
      </c>
      <c r="C9263" s="1843" t="s">
        <v>241</v>
      </c>
      <c r="D9263" s="1844"/>
      <c r="E9263" s="310">
        <f>F9263+G9263+H9263</f>
        <v>0</v>
      </c>
      <c r="F9263" s="1410">
        <v>0</v>
      </c>
      <c r="G9263" s="1411">
        <v>0</v>
      </c>
      <c r="H9263" s="1412">
        <v>0</v>
      </c>
      <c r="I9263" s="1410">
        <v>0</v>
      </c>
      <c r="J9263" s="1411">
        <v>0</v>
      </c>
      <c r="K9263" s="1412">
        <v>0</v>
      </c>
      <c r="L9263" s="310">
        <f>I9263+J9263+K9263</f>
        <v>0</v>
      </c>
      <c r="M9263" s="12" t="str">
        <f t="shared" si="2166"/>
        <v/>
      </c>
      <c r="N9263" s="13"/>
    </row>
    <row r="9264" spans="1:14" hidden="1">
      <c r="A9264" s="23">
        <v>500</v>
      </c>
      <c r="B9264" s="365">
        <v>5200</v>
      </c>
      <c r="C9264" s="1843" t="s">
        <v>242</v>
      </c>
      <c r="D9264" s="1844"/>
      <c r="E9264" s="310">
        <f t="shared" ref="E9264:L9264" si="2176">SUM(E9265:E9271)</f>
        <v>0</v>
      </c>
      <c r="F9264" s="274">
        <f t="shared" si="2176"/>
        <v>0</v>
      </c>
      <c r="G9264" s="275">
        <f t="shared" si="2176"/>
        <v>0</v>
      </c>
      <c r="H9264" s="276">
        <f>SUM(H9265:H9271)</f>
        <v>0</v>
      </c>
      <c r="I9264" s="274">
        <f t="shared" si="2176"/>
        <v>0</v>
      </c>
      <c r="J9264" s="275">
        <f t="shared" si="2176"/>
        <v>0</v>
      </c>
      <c r="K9264" s="276">
        <f t="shared" si="2176"/>
        <v>0</v>
      </c>
      <c r="L9264" s="310">
        <f t="shared" si="2176"/>
        <v>0</v>
      </c>
      <c r="M9264" s="12" t="str">
        <f t="shared" si="2166"/>
        <v/>
      </c>
      <c r="N9264" s="13"/>
    </row>
    <row r="9265" spans="1:14" hidden="1">
      <c r="A9265" s="23">
        <v>505</v>
      </c>
      <c r="B9265" s="366"/>
      <c r="C9265" s="367">
        <v>5201</v>
      </c>
      <c r="D9265" s="368" t="s">
        <v>243</v>
      </c>
      <c r="E9265" s="281">
        <f t="shared" ref="E9265:E9271" si="2177">F9265+G9265+H9265</f>
        <v>0</v>
      </c>
      <c r="F9265" s="152">
        <v>0</v>
      </c>
      <c r="G9265" s="153">
        <v>0</v>
      </c>
      <c r="H9265" s="1406">
        <v>0</v>
      </c>
      <c r="I9265" s="152">
        <v>0</v>
      </c>
      <c r="J9265" s="153">
        <v>0</v>
      </c>
      <c r="K9265" s="1406">
        <v>0</v>
      </c>
      <c r="L9265" s="281">
        <f t="shared" ref="L9265:L9271" si="2178">I9265+J9265+K9265</f>
        <v>0</v>
      </c>
      <c r="M9265" s="12" t="str">
        <f t="shared" si="2166"/>
        <v/>
      </c>
      <c r="N9265" s="13"/>
    </row>
    <row r="9266" spans="1:14" hidden="1">
      <c r="A9266" s="23">
        <v>510</v>
      </c>
      <c r="B9266" s="366"/>
      <c r="C9266" s="369">
        <v>5202</v>
      </c>
      <c r="D9266" s="370" t="s">
        <v>244</v>
      </c>
      <c r="E9266" s="295">
        <f t="shared" si="2177"/>
        <v>0</v>
      </c>
      <c r="F9266" s="158">
        <v>0</v>
      </c>
      <c r="G9266" s="159">
        <v>0</v>
      </c>
      <c r="H9266" s="1408">
        <v>0</v>
      </c>
      <c r="I9266" s="158">
        <v>0</v>
      </c>
      <c r="J9266" s="159">
        <v>0</v>
      </c>
      <c r="K9266" s="1408">
        <v>0</v>
      </c>
      <c r="L9266" s="295">
        <f t="shared" si="2178"/>
        <v>0</v>
      </c>
      <c r="M9266" s="12" t="str">
        <f t="shared" si="2166"/>
        <v/>
      </c>
      <c r="N9266" s="13"/>
    </row>
    <row r="9267" spans="1:14" hidden="1">
      <c r="A9267" s="23">
        <v>515</v>
      </c>
      <c r="B9267" s="366"/>
      <c r="C9267" s="369">
        <v>5203</v>
      </c>
      <c r="D9267" s="370" t="s">
        <v>608</v>
      </c>
      <c r="E9267" s="295">
        <f t="shared" si="2177"/>
        <v>0</v>
      </c>
      <c r="F9267" s="158">
        <v>0</v>
      </c>
      <c r="G9267" s="159">
        <v>0</v>
      </c>
      <c r="H9267" s="1408">
        <v>0</v>
      </c>
      <c r="I9267" s="158">
        <v>0</v>
      </c>
      <c r="J9267" s="159">
        <v>0</v>
      </c>
      <c r="K9267" s="1408">
        <v>0</v>
      </c>
      <c r="L9267" s="295">
        <f t="shared" si="2178"/>
        <v>0</v>
      </c>
      <c r="M9267" s="12" t="str">
        <f t="shared" si="2166"/>
        <v/>
      </c>
      <c r="N9267" s="13"/>
    </row>
    <row r="9268" spans="1:14" hidden="1">
      <c r="A9268" s="23">
        <v>520</v>
      </c>
      <c r="B9268" s="366"/>
      <c r="C9268" s="369">
        <v>5204</v>
      </c>
      <c r="D9268" s="370" t="s">
        <v>609</v>
      </c>
      <c r="E9268" s="295">
        <f t="shared" si="2177"/>
        <v>0</v>
      </c>
      <c r="F9268" s="158">
        <v>0</v>
      </c>
      <c r="G9268" s="159">
        <v>0</v>
      </c>
      <c r="H9268" s="1408">
        <v>0</v>
      </c>
      <c r="I9268" s="158">
        <v>0</v>
      </c>
      <c r="J9268" s="159">
        <v>0</v>
      </c>
      <c r="K9268" s="1408">
        <v>0</v>
      </c>
      <c r="L9268" s="295">
        <f t="shared" si="2178"/>
        <v>0</v>
      </c>
      <c r="M9268" s="12" t="str">
        <f t="shared" si="2166"/>
        <v/>
      </c>
      <c r="N9268" s="13"/>
    </row>
    <row r="9269" spans="1:14" hidden="1">
      <c r="A9269" s="23">
        <v>525</v>
      </c>
      <c r="B9269" s="366"/>
      <c r="C9269" s="369">
        <v>5205</v>
      </c>
      <c r="D9269" s="370" t="s">
        <v>610</v>
      </c>
      <c r="E9269" s="295">
        <f t="shared" si="2177"/>
        <v>0</v>
      </c>
      <c r="F9269" s="158">
        <v>0</v>
      </c>
      <c r="G9269" s="159">
        <v>0</v>
      </c>
      <c r="H9269" s="1408">
        <v>0</v>
      </c>
      <c r="I9269" s="158">
        <v>0</v>
      </c>
      <c r="J9269" s="159">
        <v>0</v>
      </c>
      <c r="K9269" s="1408">
        <v>0</v>
      </c>
      <c r="L9269" s="295">
        <f t="shared" si="2178"/>
        <v>0</v>
      </c>
      <c r="M9269" s="12" t="str">
        <f t="shared" si="2166"/>
        <v/>
      </c>
      <c r="N9269" s="13"/>
    </row>
    <row r="9270" spans="1:14" hidden="1">
      <c r="A9270" s="22">
        <v>635</v>
      </c>
      <c r="B9270" s="366"/>
      <c r="C9270" s="369">
        <v>5206</v>
      </c>
      <c r="D9270" s="370" t="s">
        <v>611</v>
      </c>
      <c r="E9270" s="295">
        <f t="shared" si="2177"/>
        <v>0</v>
      </c>
      <c r="F9270" s="158">
        <v>0</v>
      </c>
      <c r="G9270" s="159">
        <v>0</v>
      </c>
      <c r="H9270" s="1408">
        <v>0</v>
      </c>
      <c r="I9270" s="158">
        <v>0</v>
      </c>
      <c r="J9270" s="159">
        <v>0</v>
      </c>
      <c r="K9270" s="1408">
        <v>0</v>
      </c>
      <c r="L9270" s="295">
        <f t="shared" si="2178"/>
        <v>0</v>
      </c>
      <c r="M9270" s="12" t="str">
        <f t="shared" si="2166"/>
        <v/>
      </c>
      <c r="N9270" s="13"/>
    </row>
    <row r="9271" spans="1:14" hidden="1">
      <c r="A9271" s="23">
        <v>640</v>
      </c>
      <c r="B9271" s="366"/>
      <c r="C9271" s="371">
        <v>5219</v>
      </c>
      <c r="D9271" s="372" t="s">
        <v>612</v>
      </c>
      <c r="E9271" s="287">
        <f t="shared" si="2177"/>
        <v>0</v>
      </c>
      <c r="F9271" s="173">
        <v>0</v>
      </c>
      <c r="G9271" s="174">
        <v>0</v>
      </c>
      <c r="H9271" s="1409">
        <v>0</v>
      </c>
      <c r="I9271" s="173">
        <v>0</v>
      </c>
      <c r="J9271" s="174">
        <v>0</v>
      </c>
      <c r="K9271" s="1409">
        <v>0</v>
      </c>
      <c r="L9271" s="287">
        <f t="shared" si="2178"/>
        <v>0</v>
      </c>
      <c r="M9271" s="12" t="str">
        <f t="shared" si="2166"/>
        <v/>
      </c>
      <c r="N9271" s="13"/>
    </row>
    <row r="9272" spans="1:14" hidden="1">
      <c r="A9272" s="23">
        <v>645</v>
      </c>
      <c r="B9272" s="365">
        <v>5300</v>
      </c>
      <c r="C9272" s="1843" t="s">
        <v>613</v>
      </c>
      <c r="D9272" s="1844"/>
      <c r="E9272" s="310">
        <f t="shared" ref="E9272:L9272" si="2179">SUM(E9273:E9274)</f>
        <v>0</v>
      </c>
      <c r="F9272" s="274">
        <f t="shared" si="2179"/>
        <v>0</v>
      </c>
      <c r="G9272" s="275">
        <f t="shared" si="2179"/>
        <v>0</v>
      </c>
      <c r="H9272" s="276">
        <f>SUM(H9273:H9274)</f>
        <v>0</v>
      </c>
      <c r="I9272" s="274">
        <f t="shared" si="2179"/>
        <v>0</v>
      </c>
      <c r="J9272" s="275">
        <f t="shared" si="2179"/>
        <v>0</v>
      </c>
      <c r="K9272" s="276">
        <f t="shared" si="2179"/>
        <v>0</v>
      </c>
      <c r="L9272" s="310">
        <f t="shared" si="2179"/>
        <v>0</v>
      </c>
      <c r="M9272" s="12" t="str">
        <f t="shared" si="2166"/>
        <v/>
      </c>
      <c r="N9272" s="13"/>
    </row>
    <row r="9273" spans="1:14" hidden="1">
      <c r="A9273" s="23">
        <v>650</v>
      </c>
      <c r="B9273" s="366"/>
      <c r="C9273" s="367">
        <v>5301</v>
      </c>
      <c r="D9273" s="368" t="s">
        <v>300</v>
      </c>
      <c r="E9273" s="281">
        <f>F9273+G9273+H9273</f>
        <v>0</v>
      </c>
      <c r="F9273" s="152">
        <v>0</v>
      </c>
      <c r="G9273" s="153">
        <v>0</v>
      </c>
      <c r="H9273" s="1406">
        <v>0</v>
      </c>
      <c r="I9273" s="152">
        <v>0</v>
      </c>
      <c r="J9273" s="153">
        <v>0</v>
      </c>
      <c r="K9273" s="1406">
        <v>0</v>
      </c>
      <c r="L9273" s="281">
        <f>I9273+J9273+K9273</f>
        <v>0</v>
      </c>
      <c r="M9273" s="12" t="str">
        <f t="shared" si="2166"/>
        <v/>
      </c>
      <c r="N9273" s="13"/>
    </row>
    <row r="9274" spans="1:14" hidden="1">
      <c r="A9274" s="22">
        <v>655</v>
      </c>
      <c r="B9274" s="366"/>
      <c r="C9274" s="371">
        <v>5309</v>
      </c>
      <c r="D9274" s="372" t="s">
        <v>614</v>
      </c>
      <c r="E9274" s="287">
        <f>F9274+G9274+H9274</f>
        <v>0</v>
      </c>
      <c r="F9274" s="173">
        <v>0</v>
      </c>
      <c r="G9274" s="174">
        <v>0</v>
      </c>
      <c r="H9274" s="1409">
        <v>0</v>
      </c>
      <c r="I9274" s="173">
        <v>0</v>
      </c>
      <c r="J9274" s="174">
        <v>0</v>
      </c>
      <c r="K9274" s="1409">
        <v>0</v>
      </c>
      <c r="L9274" s="287">
        <f>I9274+J9274+K9274</f>
        <v>0</v>
      </c>
      <c r="M9274" s="12" t="str">
        <f t="shared" si="2166"/>
        <v/>
      </c>
      <c r="N9274" s="13"/>
    </row>
    <row r="9275" spans="1:14" hidden="1">
      <c r="A9275" s="22">
        <v>665</v>
      </c>
      <c r="B9275" s="365">
        <v>5400</v>
      </c>
      <c r="C9275" s="1843" t="s">
        <v>671</v>
      </c>
      <c r="D9275" s="1844"/>
      <c r="E9275" s="310">
        <f>F9275+G9275+H9275</f>
        <v>0</v>
      </c>
      <c r="F9275" s="1410"/>
      <c r="G9275" s="1411">
        <v>0</v>
      </c>
      <c r="H9275" s="1412">
        <v>0</v>
      </c>
      <c r="I9275" s="1410">
        <v>0</v>
      </c>
      <c r="J9275" s="1411"/>
      <c r="K9275" s="1412">
        <v>0</v>
      </c>
      <c r="L9275" s="310">
        <f>I9275+J9275+K9275</f>
        <v>0</v>
      </c>
      <c r="M9275" s="12" t="str">
        <f t="shared" si="2166"/>
        <v/>
      </c>
      <c r="N9275" s="13"/>
    </row>
    <row r="9276" spans="1:14" hidden="1">
      <c r="A9276" s="22">
        <v>675</v>
      </c>
      <c r="B9276" s="272">
        <v>5500</v>
      </c>
      <c r="C9276" s="1845" t="s">
        <v>672</v>
      </c>
      <c r="D9276" s="1846"/>
      <c r="E9276" s="310">
        <f t="shared" ref="E9276:L9276" si="2180">SUM(E9277:E9280)</f>
        <v>0</v>
      </c>
      <c r="F9276" s="274">
        <f t="shared" si="2180"/>
        <v>0</v>
      </c>
      <c r="G9276" s="275">
        <f t="shared" si="2180"/>
        <v>0</v>
      </c>
      <c r="H9276" s="276">
        <f>SUM(H9277:H9280)</f>
        <v>0</v>
      </c>
      <c r="I9276" s="274">
        <f t="shared" si="2180"/>
        <v>0</v>
      </c>
      <c r="J9276" s="275">
        <f t="shared" si="2180"/>
        <v>0</v>
      </c>
      <c r="K9276" s="276">
        <f t="shared" si="2180"/>
        <v>0</v>
      </c>
      <c r="L9276" s="310">
        <f t="shared" si="2180"/>
        <v>0</v>
      </c>
      <c r="M9276" s="12" t="str">
        <f t="shared" si="2166"/>
        <v/>
      </c>
      <c r="N9276" s="13"/>
    </row>
    <row r="9277" spans="1:14" hidden="1">
      <c r="A9277" s="22">
        <v>685</v>
      </c>
      <c r="B9277" s="362"/>
      <c r="C9277" s="279">
        <v>5501</v>
      </c>
      <c r="D9277" s="311" t="s">
        <v>673</v>
      </c>
      <c r="E9277" s="281">
        <f>F9277+G9277+H9277</f>
        <v>0</v>
      </c>
      <c r="F9277" s="152"/>
      <c r="G9277" s="153"/>
      <c r="H9277" s="1406"/>
      <c r="I9277" s="152"/>
      <c r="J9277" s="153"/>
      <c r="K9277" s="1406"/>
      <c r="L9277" s="281">
        <f>I9277+J9277+K9277</f>
        <v>0</v>
      </c>
      <c r="M9277" s="12" t="str">
        <f t="shared" si="2166"/>
        <v/>
      </c>
      <c r="N9277" s="13"/>
    </row>
    <row r="9278" spans="1:14" hidden="1">
      <c r="A9278" s="23">
        <v>690</v>
      </c>
      <c r="B9278" s="362"/>
      <c r="C9278" s="293">
        <v>5502</v>
      </c>
      <c r="D9278" s="294" t="s">
        <v>674</v>
      </c>
      <c r="E9278" s="295">
        <f>F9278+G9278+H9278</f>
        <v>0</v>
      </c>
      <c r="F9278" s="158"/>
      <c r="G9278" s="159"/>
      <c r="H9278" s="1408"/>
      <c r="I9278" s="158"/>
      <c r="J9278" s="159"/>
      <c r="K9278" s="1408"/>
      <c r="L9278" s="295">
        <f>I9278+J9278+K9278</f>
        <v>0</v>
      </c>
      <c r="M9278" s="12" t="str">
        <f t="shared" si="2166"/>
        <v/>
      </c>
      <c r="N9278" s="13"/>
    </row>
    <row r="9279" spans="1:14" hidden="1">
      <c r="A9279" s="23">
        <v>695</v>
      </c>
      <c r="B9279" s="362"/>
      <c r="C9279" s="293">
        <v>5503</v>
      </c>
      <c r="D9279" s="363" t="s">
        <v>675</v>
      </c>
      <c r="E9279" s="295">
        <f>F9279+G9279+H9279</f>
        <v>0</v>
      </c>
      <c r="F9279" s="158"/>
      <c r="G9279" s="159"/>
      <c r="H9279" s="1408"/>
      <c r="I9279" s="158"/>
      <c r="J9279" s="159"/>
      <c r="K9279" s="1408"/>
      <c r="L9279" s="295">
        <f>I9279+J9279+K9279</f>
        <v>0</v>
      </c>
      <c r="M9279" s="12" t="str">
        <f t="shared" si="2166"/>
        <v/>
      </c>
      <c r="N9279" s="13"/>
    </row>
    <row r="9280" spans="1:14" hidden="1">
      <c r="A9280" s="22">
        <v>700</v>
      </c>
      <c r="B9280" s="362"/>
      <c r="C9280" s="285">
        <v>5504</v>
      </c>
      <c r="D9280" s="339" t="s">
        <v>676</v>
      </c>
      <c r="E9280" s="287">
        <f>F9280+G9280+H9280</f>
        <v>0</v>
      </c>
      <c r="F9280" s="173"/>
      <c r="G9280" s="174"/>
      <c r="H9280" s="1409"/>
      <c r="I9280" s="173"/>
      <c r="J9280" s="174"/>
      <c r="K9280" s="1409"/>
      <c r="L9280" s="287">
        <f>I9280+J9280+K9280</f>
        <v>0</v>
      </c>
      <c r="M9280" s="12" t="str">
        <f t="shared" si="2166"/>
        <v/>
      </c>
      <c r="N9280" s="13"/>
    </row>
    <row r="9281" spans="1:14" hidden="1">
      <c r="A9281" s="22">
        <v>710</v>
      </c>
      <c r="B9281" s="365">
        <v>5700</v>
      </c>
      <c r="C9281" s="1847" t="s">
        <v>898</v>
      </c>
      <c r="D9281" s="1848"/>
      <c r="E9281" s="310">
        <f>SUM(E9282:E9284)</f>
        <v>0</v>
      </c>
      <c r="F9281" s="1458">
        <v>0</v>
      </c>
      <c r="G9281" s="1458">
        <v>0</v>
      </c>
      <c r="H9281" s="1458">
        <v>0</v>
      </c>
      <c r="I9281" s="1458">
        <v>0</v>
      </c>
      <c r="J9281" s="1458">
        <v>0</v>
      </c>
      <c r="K9281" s="1458">
        <v>0</v>
      </c>
      <c r="L9281" s="310">
        <f>SUM(L9282:L9284)</f>
        <v>0</v>
      </c>
      <c r="M9281" s="12" t="str">
        <f t="shared" si="2166"/>
        <v/>
      </c>
      <c r="N9281" s="13"/>
    </row>
    <row r="9282" spans="1:14" hidden="1">
      <c r="A9282" s="23">
        <v>715</v>
      </c>
      <c r="B9282" s="366"/>
      <c r="C9282" s="367">
        <v>5701</v>
      </c>
      <c r="D9282" s="368" t="s">
        <v>677</v>
      </c>
      <c r="E9282" s="281">
        <f>F9282+G9282+H9282</f>
        <v>0</v>
      </c>
      <c r="F9282" s="1459">
        <v>0</v>
      </c>
      <c r="G9282" s="1459">
        <v>0</v>
      </c>
      <c r="H9282" s="1460">
        <v>0</v>
      </c>
      <c r="I9282" s="1606">
        <v>0</v>
      </c>
      <c r="J9282" s="1459">
        <v>0</v>
      </c>
      <c r="K9282" s="1459">
        <v>0</v>
      </c>
      <c r="L9282" s="281">
        <f>I9282+J9282+K9282</f>
        <v>0</v>
      </c>
      <c r="M9282" s="12" t="str">
        <f t="shared" si="2166"/>
        <v/>
      </c>
      <c r="N9282" s="13"/>
    </row>
    <row r="9283" spans="1:14" hidden="1">
      <c r="A9283" s="23">
        <v>720</v>
      </c>
      <c r="B9283" s="366"/>
      <c r="C9283" s="373">
        <v>5702</v>
      </c>
      <c r="D9283" s="374" t="s">
        <v>678</v>
      </c>
      <c r="E9283" s="314">
        <f>F9283+G9283+H9283</f>
        <v>0</v>
      </c>
      <c r="F9283" s="1459">
        <v>0</v>
      </c>
      <c r="G9283" s="1459">
        <v>0</v>
      </c>
      <c r="H9283" s="1460">
        <v>0</v>
      </c>
      <c r="I9283" s="1606">
        <v>0</v>
      </c>
      <c r="J9283" s="1459">
        <v>0</v>
      </c>
      <c r="K9283" s="1459">
        <v>0</v>
      </c>
      <c r="L9283" s="314">
        <f>I9283+J9283+K9283</f>
        <v>0</v>
      </c>
      <c r="M9283" s="12" t="str">
        <f t="shared" si="2166"/>
        <v/>
      </c>
      <c r="N9283" s="13"/>
    </row>
    <row r="9284" spans="1:14" hidden="1">
      <c r="A9284" s="23">
        <v>725</v>
      </c>
      <c r="B9284" s="292"/>
      <c r="C9284" s="375">
        <v>4071</v>
      </c>
      <c r="D9284" s="376" t="s">
        <v>679</v>
      </c>
      <c r="E9284" s="377">
        <f>F9284+G9284+H9284</f>
        <v>0</v>
      </c>
      <c r="F9284" s="1459">
        <v>0</v>
      </c>
      <c r="G9284" s="1459">
        <v>0</v>
      </c>
      <c r="H9284" s="1460">
        <v>0</v>
      </c>
      <c r="I9284" s="1606">
        <v>0</v>
      </c>
      <c r="J9284" s="1459">
        <v>0</v>
      </c>
      <c r="K9284" s="1459">
        <v>0</v>
      </c>
      <c r="L9284" s="377">
        <f>I9284+J9284+K9284</f>
        <v>0</v>
      </c>
      <c r="M9284" s="12" t="str">
        <f t="shared" si="2166"/>
        <v/>
      </c>
      <c r="N9284" s="13"/>
    </row>
    <row r="9285" spans="1:14" hidden="1">
      <c r="A9285" s="23">
        <v>730</v>
      </c>
      <c r="B9285" s="571"/>
      <c r="C9285" s="1841" t="s">
        <v>680</v>
      </c>
      <c r="D9285" s="1842"/>
      <c r="E9285" s="1426"/>
      <c r="F9285" s="1426"/>
      <c r="G9285" s="1426"/>
      <c r="H9285" s="1426"/>
      <c r="I9285" s="1426"/>
      <c r="J9285" s="1426"/>
      <c r="K9285" s="1426"/>
      <c r="L9285" s="1427"/>
      <c r="M9285" s="12" t="str">
        <f t="shared" si="2166"/>
        <v/>
      </c>
      <c r="N9285" s="13"/>
    </row>
    <row r="9286" spans="1:14" hidden="1">
      <c r="A9286" s="23">
        <v>735</v>
      </c>
      <c r="B9286" s="381">
        <v>98</v>
      </c>
      <c r="C9286" s="1841" t="s">
        <v>680</v>
      </c>
      <c r="D9286" s="1842"/>
      <c r="E9286" s="382">
        <f>F9286+G9286+H9286</f>
        <v>0</v>
      </c>
      <c r="F9286" s="1417"/>
      <c r="G9286" s="1418"/>
      <c r="H9286" s="1419"/>
      <c r="I9286" s="1448">
        <v>0</v>
      </c>
      <c r="J9286" s="1449">
        <v>0</v>
      </c>
      <c r="K9286" s="1450">
        <v>0</v>
      </c>
      <c r="L9286" s="382">
        <f>I9286+J9286+K9286</f>
        <v>0</v>
      </c>
      <c r="M9286" s="12" t="str">
        <f t="shared" si="2166"/>
        <v/>
      </c>
      <c r="N9286" s="13"/>
    </row>
    <row r="9287" spans="1:14" hidden="1">
      <c r="A9287" s="23">
        <v>740</v>
      </c>
      <c r="B9287" s="1421"/>
      <c r="C9287" s="1422"/>
      <c r="D9287" s="1423"/>
      <c r="E9287" s="269"/>
      <c r="F9287" s="269"/>
      <c r="G9287" s="269"/>
      <c r="H9287" s="269"/>
      <c r="I9287" s="269"/>
      <c r="J9287" s="269"/>
      <c r="K9287" s="269"/>
      <c r="L9287" s="270"/>
      <c r="M9287" s="12" t="str">
        <f t="shared" si="2166"/>
        <v/>
      </c>
      <c r="N9287" s="73" t="str">
        <f>LEFT(C9169,1)</f>
        <v>9</v>
      </c>
    </row>
    <row r="9288" spans="1:14" hidden="1">
      <c r="A9288" s="23">
        <v>745</v>
      </c>
      <c r="B9288" s="1424"/>
      <c r="C9288" s="111"/>
      <c r="D9288" s="1425"/>
      <c r="E9288" s="218"/>
      <c r="F9288" s="218"/>
      <c r="G9288" s="218"/>
      <c r="H9288" s="218"/>
      <c r="I9288" s="218"/>
      <c r="J9288" s="218"/>
      <c r="K9288" s="218"/>
      <c r="L9288" s="389"/>
      <c r="M9288" s="7" t="str">
        <f t="shared" si="2166"/>
        <v/>
      </c>
    </row>
    <row r="9289" spans="1:14" hidden="1">
      <c r="A9289" s="22">
        <v>750</v>
      </c>
      <c r="B9289" s="1424"/>
      <c r="C9289" s="111"/>
      <c r="D9289" s="1425"/>
      <c r="E9289" s="218"/>
      <c r="F9289" s="218"/>
      <c r="G9289" s="218"/>
      <c r="H9289" s="218"/>
      <c r="I9289" s="218"/>
      <c r="J9289" s="218"/>
      <c r="K9289" s="218"/>
      <c r="L9289" s="389"/>
      <c r="M9289" s="7" t="str">
        <f t="shared" si="2166"/>
        <v/>
      </c>
    </row>
    <row r="9290" spans="1:14" ht="19.5" hidden="1" thickBot="1">
      <c r="A9290" s="23">
        <v>755</v>
      </c>
      <c r="B9290" s="1451"/>
      <c r="C9290" s="393" t="s">
        <v>726</v>
      </c>
      <c r="D9290" s="1420">
        <f>+B9290</f>
        <v>0</v>
      </c>
      <c r="E9290" s="395">
        <f t="shared" ref="E9290:L9290" si="2181">SUM(E9172,E9175,E9181,E9189,E9190,E9208,E9212,E9218,E9221,E9222,E9223,E9224,E9228,E9237,E9243,E9244,E9245,E9246,E9253,E9257,E9258,E9259,E9260,E9263,E9264,E9272,E9275,E9276,E9281)+E9286</f>
        <v>0</v>
      </c>
      <c r="F9290" s="396">
        <f t="shared" si="2181"/>
        <v>0</v>
      </c>
      <c r="G9290" s="397">
        <f t="shared" si="2181"/>
        <v>0</v>
      </c>
      <c r="H9290" s="398">
        <f t="shared" si="2181"/>
        <v>0</v>
      </c>
      <c r="I9290" s="396">
        <f t="shared" si="2181"/>
        <v>0</v>
      </c>
      <c r="J9290" s="397">
        <f t="shared" si="2181"/>
        <v>0</v>
      </c>
      <c r="K9290" s="398">
        <f t="shared" si="2181"/>
        <v>0</v>
      </c>
      <c r="L9290" s="395">
        <f t="shared" si="2181"/>
        <v>0</v>
      </c>
      <c r="M9290" s="1652" t="str">
        <f t="shared" si="2166"/>
        <v/>
      </c>
      <c r="N9290" s="65"/>
    </row>
    <row r="9291" spans="1:14" ht="18.75" hidden="1">
      <c r="A9291" s="23">
        <v>760</v>
      </c>
      <c r="B9291" s="79" t="s">
        <v>120</v>
      </c>
      <c r="C9291" s="1"/>
      <c r="L9291" s="6"/>
      <c r="M9291" s="1652" t="str">
        <f>(IF($E9290&lt;&gt;0,$M$2,IF($L9290&lt;&gt;0,$M$2,"")))</f>
        <v/>
      </c>
      <c r="N9291" s="65"/>
    </row>
    <row r="9292" spans="1:14" ht="18.75" hidden="1">
      <c r="A9292" s="22">
        <v>765</v>
      </c>
      <c r="B9292" s="1355"/>
      <c r="C9292" s="1355"/>
      <c r="D9292" s="1356"/>
      <c r="E9292" s="1355"/>
      <c r="F9292" s="1355"/>
      <c r="G9292" s="1355"/>
      <c r="H9292" s="1355"/>
      <c r="I9292" s="1355"/>
      <c r="J9292" s="1355"/>
      <c r="K9292" s="1355"/>
      <c r="L9292" s="1357"/>
      <c r="M9292" s="1652" t="str">
        <f>(IF($E9290&lt;&gt;0,$M$2,IF($L9290&lt;&gt;0,$M$2,"")))</f>
        <v/>
      </c>
      <c r="N9292" s="65"/>
    </row>
    <row r="9293" spans="1:14" ht="18.75" hidden="1">
      <c r="A9293" s="22">
        <v>775</v>
      </c>
      <c r="B9293" s="65"/>
      <c r="C9293" s="65"/>
      <c r="D9293" s="65"/>
      <c r="E9293" s="65"/>
      <c r="F9293" s="65"/>
      <c r="G9293" s="65"/>
      <c r="H9293" s="65"/>
      <c r="I9293" s="65"/>
      <c r="J9293" s="65"/>
      <c r="K9293" s="65"/>
      <c r="L9293" s="77"/>
      <c r="M9293" s="74" t="str">
        <f>(IF(E9290&lt;&gt;0,$G$2,IF(L9290&lt;&gt;0,$G$2,"")))</f>
        <v/>
      </c>
      <c r="N9293" s="65"/>
    </row>
    <row r="9294" spans="1:14" hidden="1">
      <c r="A9294" s="23">
        <v>780</v>
      </c>
      <c r="B9294" s="6"/>
      <c r="C9294" s="6"/>
      <c r="D9294" s="517"/>
      <c r="E9294" s="38"/>
      <c r="F9294" s="38"/>
      <c r="G9294" s="38"/>
      <c r="H9294" s="38"/>
      <c r="I9294" s="38"/>
      <c r="J9294" s="38"/>
      <c r="K9294" s="38"/>
      <c r="L9294" s="38"/>
      <c r="M9294" s="7" t="str">
        <f>(IF($E9430&lt;&gt;0,$M$2,IF($L9430&lt;&gt;0,$M$2,"")))</f>
        <v/>
      </c>
    </row>
    <row r="9295" spans="1:14" hidden="1">
      <c r="A9295" s="23">
        <v>785</v>
      </c>
      <c r="B9295" s="6"/>
      <c r="C9295" s="1353"/>
      <c r="D9295" s="1354"/>
      <c r="E9295" s="38"/>
      <c r="F9295" s="38"/>
      <c r="G9295" s="38"/>
      <c r="H9295" s="38"/>
      <c r="I9295" s="38"/>
      <c r="J9295" s="38"/>
      <c r="K9295" s="38"/>
      <c r="L9295" s="38"/>
      <c r="M9295" s="7" t="str">
        <f>(IF($E9430&lt;&gt;0,$M$2,IF($L9430&lt;&gt;0,$M$2,"")))</f>
        <v/>
      </c>
    </row>
    <row r="9296" spans="1:14" hidden="1">
      <c r="A9296" s="23">
        <v>790</v>
      </c>
      <c r="B9296" s="1865" t="str">
        <f>$B$7</f>
        <v>ОТЧЕТНИ ДАННИ ПО ЕБК ЗА ИЗПЪЛНЕНИЕТО НА БЮДЖЕТА</v>
      </c>
      <c r="C9296" s="1866"/>
      <c r="D9296" s="1866"/>
      <c r="E9296" s="242"/>
      <c r="F9296" s="242"/>
      <c r="G9296" s="237"/>
      <c r="H9296" s="237"/>
      <c r="I9296" s="237"/>
      <c r="J9296" s="237"/>
      <c r="K9296" s="237"/>
      <c r="L9296" s="237"/>
      <c r="M9296" s="7" t="str">
        <f>(IF($E9430&lt;&gt;0,$M$2,IF($L9430&lt;&gt;0,$M$2,"")))</f>
        <v/>
      </c>
    </row>
    <row r="9297" spans="1:14" hidden="1">
      <c r="A9297" s="23">
        <v>795</v>
      </c>
      <c r="B9297" s="228"/>
      <c r="C9297" s="391"/>
      <c r="D9297" s="400"/>
      <c r="E9297" s="406" t="s">
        <v>457</v>
      </c>
      <c r="F9297" s="406" t="s">
        <v>819</v>
      </c>
      <c r="G9297" s="237"/>
      <c r="H9297" s="1350" t="s">
        <v>1234</v>
      </c>
      <c r="I9297" s="1351"/>
      <c r="J9297" s="1352"/>
      <c r="K9297" s="237"/>
      <c r="L9297" s="237"/>
      <c r="M9297" s="7" t="str">
        <f>(IF($E9430&lt;&gt;0,$M$2,IF($L9430&lt;&gt;0,$M$2,"")))</f>
        <v/>
      </c>
    </row>
    <row r="9298" spans="1:14" ht="18.75" hidden="1">
      <c r="A9298" s="22">
        <v>805</v>
      </c>
      <c r="B9298" s="1867" t="str">
        <f>$B$9</f>
        <v>ДГ Радост Каблешково</v>
      </c>
      <c r="C9298" s="1868"/>
      <c r="D9298" s="1869"/>
      <c r="E9298" s="115">
        <f>$E$9</f>
        <v>45658</v>
      </c>
      <c r="F9298" s="226">
        <f>$F$9</f>
        <v>45747</v>
      </c>
      <c r="G9298" s="237"/>
      <c r="H9298" s="237"/>
      <c r="I9298" s="237"/>
      <c r="J9298" s="237"/>
      <c r="K9298" s="237"/>
      <c r="L9298" s="237"/>
      <c r="M9298" s="7" t="str">
        <f>(IF($E9430&lt;&gt;0,$M$2,IF($L9430&lt;&gt;0,$M$2,"")))</f>
        <v/>
      </c>
    </row>
    <row r="9299" spans="1:14" hidden="1">
      <c r="A9299" s="23">
        <v>810</v>
      </c>
      <c r="B9299" s="227" t="str">
        <f>$B$10</f>
        <v>(наименование на разпоредителя с бюджет)</v>
      </c>
      <c r="C9299" s="228"/>
      <c r="D9299" s="229"/>
      <c r="E9299" s="237"/>
      <c r="F9299" s="237"/>
      <c r="G9299" s="237"/>
      <c r="H9299" s="237"/>
      <c r="I9299" s="237"/>
      <c r="J9299" s="237"/>
      <c r="K9299" s="237"/>
      <c r="L9299" s="237"/>
      <c r="M9299" s="7" t="str">
        <f>(IF($E9430&lt;&gt;0,$M$2,IF($L9430&lt;&gt;0,$M$2,"")))</f>
        <v/>
      </c>
    </row>
    <row r="9300" spans="1:14" hidden="1">
      <c r="A9300" s="23">
        <v>815</v>
      </c>
      <c r="B9300" s="227"/>
      <c r="C9300" s="228"/>
      <c r="D9300" s="229"/>
      <c r="E9300" s="237"/>
      <c r="F9300" s="237"/>
      <c r="G9300" s="237"/>
      <c r="H9300" s="237"/>
      <c r="I9300" s="237"/>
      <c r="J9300" s="237"/>
      <c r="K9300" s="237"/>
      <c r="L9300" s="237"/>
      <c r="M9300" s="7" t="str">
        <f>(IF($E9430&lt;&gt;0,$M$2,IF($L9430&lt;&gt;0,$M$2,"")))</f>
        <v/>
      </c>
    </row>
    <row r="9301" spans="1:14" ht="19.5" hidden="1">
      <c r="A9301" s="28">
        <v>525</v>
      </c>
      <c r="B9301" s="1870" t="str">
        <f>$B$12</f>
        <v>Поморие</v>
      </c>
      <c r="C9301" s="1871"/>
      <c r="D9301" s="1872"/>
      <c r="E9301" s="410" t="s">
        <v>874</v>
      </c>
      <c r="F9301" s="1348" t="str">
        <f>$F$12</f>
        <v>5207</v>
      </c>
      <c r="G9301" s="237"/>
      <c r="H9301" s="237"/>
      <c r="I9301" s="237"/>
      <c r="J9301" s="237"/>
      <c r="K9301" s="237"/>
      <c r="L9301" s="237"/>
      <c r="M9301" s="7" t="str">
        <f>(IF($E9430&lt;&gt;0,$M$2,IF($L9430&lt;&gt;0,$M$2,"")))</f>
        <v/>
      </c>
    </row>
    <row r="9302" spans="1:14" hidden="1">
      <c r="A9302" s="22">
        <v>820</v>
      </c>
      <c r="B9302" s="233" t="str">
        <f>$B$13</f>
        <v>(наименование на първостепенния разпоредител с бюджет)</v>
      </c>
      <c r="C9302" s="228"/>
      <c r="D9302" s="229"/>
      <c r="E9302" s="1349"/>
      <c r="F9302" s="242"/>
      <c r="G9302" s="237"/>
      <c r="H9302" s="237"/>
      <c r="I9302" s="237"/>
      <c r="J9302" s="237"/>
      <c r="K9302" s="237"/>
      <c r="L9302" s="237"/>
      <c r="M9302" s="7" t="str">
        <f>(IF($E9430&lt;&gt;0,$M$2,IF($L9430&lt;&gt;0,$M$2,"")))</f>
        <v/>
      </c>
    </row>
    <row r="9303" spans="1:14" ht="19.5" hidden="1">
      <c r="A9303" s="23">
        <v>821</v>
      </c>
      <c r="B9303" s="236"/>
      <c r="C9303" s="237"/>
      <c r="D9303" s="124" t="s">
        <v>875</v>
      </c>
      <c r="E9303" s="238">
        <f>$E$15</f>
        <v>0</v>
      </c>
      <c r="F9303" s="414" t="str">
        <f>$F$15</f>
        <v>БЮДЖЕТ</v>
      </c>
      <c r="G9303" s="218"/>
      <c r="H9303" s="218"/>
      <c r="I9303" s="218"/>
      <c r="J9303" s="218"/>
      <c r="K9303" s="218"/>
      <c r="L9303" s="218"/>
      <c r="M9303" s="7" t="str">
        <f>(IF($E9430&lt;&gt;0,$M$2,IF($L9430&lt;&gt;0,$M$2,"")))</f>
        <v/>
      </c>
    </row>
    <row r="9304" spans="1:14" hidden="1">
      <c r="A9304" s="23">
        <v>822</v>
      </c>
      <c r="B9304" s="228"/>
      <c r="C9304" s="391"/>
      <c r="D9304" s="400"/>
      <c r="E9304" s="237"/>
      <c r="F9304" s="409"/>
      <c r="G9304" s="409"/>
      <c r="H9304" s="409"/>
      <c r="I9304" s="409"/>
      <c r="J9304" s="409"/>
      <c r="K9304" s="409"/>
      <c r="L9304" s="1365" t="s">
        <v>458</v>
      </c>
      <c r="M9304" s="7" t="str">
        <f>(IF($E9430&lt;&gt;0,$M$2,IF($L9430&lt;&gt;0,$M$2,"")))</f>
        <v/>
      </c>
    </row>
    <row r="9305" spans="1:14" ht="24.95" hidden="1" customHeight="1">
      <c r="A9305" s="23">
        <v>823</v>
      </c>
      <c r="B9305" s="247"/>
      <c r="C9305" s="248"/>
      <c r="D9305" s="249" t="s">
        <v>698</v>
      </c>
      <c r="E9305" s="1853" t="str">
        <f>CONCATENATE("Уточнен план ",$C$3)</f>
        <v>Уточнен план 2025</v>
      </c>
      <c r="F9305" s="1854"/>
      <c r="G9305" s="1854"/>
      <c r="H9305" s="1855"/>
      <c r="I9305" s="1856" t="str">
        <f>CONCATENATE("Отчет ",$C$3)</f>
        <v>Отчет 2025</v>
      </c>
      <c r="J9305" s="1857"/>
      <c r="K9305" s="1857"/>
      <c r="L9305" s="1858"/>
      <c r="M9305" s="7" t="str">
        <f>(IF($E9430&lt;&gt;0,$M$2,IF($L9430&lt;&gt;0,$M$2,"")))</f>
        <v/>
      </c>
    </row>
    <row r="9306" spans="1:14" ht="54.95" hidden="1" customHeight="1" thickBot="1">
      <c r="A9306" s="23">
        <v>825</v>
      </c>
      <c r="B9306" s="250" t="s">
        <v>62</v>
      </c>
      <c r="C9306" s="251" t="s">
        <v>459</v>
      </c>
      <c r="D9306" s="252" t="s">
        <v>699</v>
      </c>
      <c r="E9306" s="1391" t="str">
        <f>$E$20</f>
        <v>Уточнен план                Общо</v>
      </c>
      <c r="F9306" s="1395" t="str">
        <f>$F$20</f>
        <v>държавни дейности</v>
      </c>
      <c r="G9306" s="1396" t="str">
        <f>$G$20</f>
        <v>местни дейности</v>
      </c>
      <c r="H9306" s="1397" t="str">
        <f>$H$20</f>
        <v>дофинансиране</v>
      </c>
      <c r="I9306" s="253" t="str">
        <f>$I$20</f>
        <v>държавни дейности -ОТЧЕТ</v>
      </c>
      <c r="J9306" s="254" t="str">
        <f>$J$20</f>
        <v>местни дейности - ОТЧЕТ</v>
      </c>
      <c r="K9306" s="255" t="str">
        <f>$K$20</f>
        <v>дофинансиране - ОТЧЕТ</v>
      </c>
      <c r="L9306" s="1570" t="str">
        <f>$L$20</f>
        <v>ОТЧЕТ                                    ОБЩО</v>
      </c>
      <c r="M9306" s="7" t="str">
        <f>(IF($E9430&lt;&gt;0,$M$2,IF($L9430&lt;&gt;0,$M$2,"")))</f>
        <v/>
      </c>
    </row>
    <row r="9307" spans="1:14" ht="18.75" hidden="1">
      <c r="A9307" s="23"/>
      <c r="B9307" s="258"/>
      <c r="C9307" s="259"/>
      <c r="D9307" s="260" t="s">
        <v>728</v>
      </c>
      <c r="E9307" s="1442" t="str">
        <f>$E$21</f>
        <v>(1)</v>
      </c>
      <c r="F9307" s="143" t="str">
        <f>$F$21</f>
        <v>(2)</v>
      </c>
      <c r="G9307" s="144" t="str">
        <f>$G$21</f>
        <v>(3)</v>
      </c>
      <c r="H9307" s="145" t="str">
        <f>$H$21</f>
        <v>(4)</v>
      </c>
      <c r="I9307" s="261" t="str">
        <f>$I$21</f>
        <v>(5)</v>
      </c>
      <c r="J9307" s="262" t="str">
        <f>$J$21</f>
        <v>(6)</v>
      </c>
      <c r="K9307" s="263" t="str">
        <f>$K$21</f>
        <v>(7)</v>
      </c>
      <c r="L9307" s="264" t="str">
        <f>$L$21</f>
        <v>(8)</v>
      </c>
      <c r="M9307" s="7" t="str">
        <f>(IF($E9430&lt;&gt;0,$M$2,IF($L9430&lt;&gt;0,$M$2,"")))</f>
        <v/>
      </c>
    </row>
    <row r="9308" spans="1:14" hidden="1">
      <c r="A9308" s="23"/>
      <c r="B9308" s="1439"/>
      <c r="C9308" s="1540" t="e">
        <f>VLOOKUP(D9308,OP_LIST2,2,FALSE)</f>
        <v>#N/A</v>
      </c>
      <c r="D9308" s="1445"/>
      <c r="E9308" s="389"/>
      <c r="F9308" s="1429"/>
      <c r="G9308" s="1430"/>
      <c r="H9308" s="1431"/>
      <c r="I9308" s="1429"/>
      <c r="J9308" s="1430"/>
      <c r="K9308" s="1431"/>
      <c r="L9308" s="1428"/>
      <c r="M9308" s="7" t="str">
        <f>(IF($E9430&lt;&gt;0,$M$2,IF($L9430&lt;&gt;0,$M$2,"")))</f>
        <v/>
      </c>
    </row>
    <row r="9309" spans="1:14" hidden="1">
      <c r="A9309" s="23"/>
      <c r="B9309" s="1608" t="s">
        <v>2003</v>
      </c>
      <c r="C9309" s="1446">
        <f>VLOOKUP(D9310,EBK_DEIN2,2,FALSE)</f>
        <v>9998</v>
      </c>
      <c r="D9309" s="1445" t="s">
        <v>777</v>
      </c>
      <c r="E9309" s="389"/>
      <c r="F9309" s="1432"/>
      <c r="G9309" s="1433"/>
      <c r="H9309" s="1434"/>
      <c r="I9309" s="1432"/>
      <c r="J9309" s="1433"/>
      <c r="K9309" s="1434"/>
      <c r="L9309" s="1428"/>
      <c r="M9309" s="7" t="str">
        <f>(IF($E9430&lt;&gt;0,$M$2,IF($L9430&lt;&gt;0,$M$2,"")))</f>
        <v/>
      </c>
    </row>
    <row r="9310" spans="1:14" hidden="1">
      <c r="A9310" s="23"/>
      <c r="B9310" s="1438"/>
      <c r="C9310" s="1531">
        <f>+C9309</f>
        <v>9998</v>
      </c>
      <c r="D9310" s="1440" t="s">
        <v>627</v>
      </c>
      <c r="E9310" s="389"/>
      <c r="F9310" s="1432"/>
      <c r="G9310" s="1433"/>
      <c r="H9310" s="1434"/>
      <c r="I9310" s="1432"/>
      <c r="J9310" s="1433"/>
      <c r="K9310" s="1434"/>
      <c r="L9310" s="1428"/>
      <c r="M9310" s="7" t="str">
        <f>(IF($E9430&lt;&gt;0,$M$2,IF($L9430&lt;&gt;0,$M$2,"")))</f>
        <v/>
      </c>
    </row>
    <row r="9311" spans="1:14" hidden="1">
      <c r="A9311" s="23"/>
      <c r="B9311" s="1443"/>
      <c r="C9311" s="1441"/>
      <c r="D9311" s="1444" t="s">
        <v>700</v>
      </c>
      <c r="E9311" s="389"/>
      <c r="F9311" s="1435"/>
      <c r="G9311" s="1436"/>
      <c r="H9311" s="1437"/>
      <c r="I9311" s="1435"/>
      <c r="J9311" s="1436"/>
      <c r="K9311" s="1437"/>
      <c r="L9311" s="1428"/>
      <c r="M9311" s="7" t="str">
        <f>(IF($E9430&lt;&gt;0,$M$2,IF($L9430&lt;&gt;0,$M$2,"")))</f>
        <v/>
      </c>
    </row>
    <row r="9312" spans="1:14" hidden="1">
      <c r="A9312" s="23"/>
      <c r="B9312" s="272">
        <v>100</v>
      </c>
      <c r="C9312" s="1859" t="s">
        <v>729</v>
      </c>
      <c r="D9312" s="1860"/>
      <c r="E9312" s="273">
        <f t="shared" ref="E9312:L9312" si="2182">SUM(E9313:E9314)</f>
        <v>0</v>
      </c>
      <c r="F9312" s="274">
        <f t="shared" si="2182"/>
        <v>0</v>
      </c>
      <c r="G9312" s="275">
        <f t="shared" si="2182"/>
        <v>0</v>
      </c>
      <c r="H9312" s="276">
        <f>SUM(H9313:H9314)</f>
        <v>0</v>
      </c>
      <c r="I9312" s="274">
        <f t="shared" si="2182"/>
        <v>0</v>
      </c>
      <c r="J9312" s="275">
        <f t="shared" si="2182"/>
        <v>0</v>
      </c>
      <c r="K9312" s="276">
        <f t="shared" si="2182"/>
        <v>0</v>
      </c>
      <c r="L9312" s="273">
        <f t="shared" si="2182"/>
        <v>0</v>
      </c>
      <c r="M9312" s="12" t="str">
        <f>(IF($E9312&lt;&gt;0,$M$2,IF($L9312&lt;&gt;0,$M$2,"")))</f>
        <v/>
      </c>
      <c r="N9312" s="13"/>
    </row>
    <row r="9313" spans="1:14" hidden="1">
      <c r="A9313" s="23"/>
      <c r="B9313" s="278"/>
      <c r="C9313" s="279">
        <v>101</v>
      </c>
      <c r="D9313" s="280" t="s">
        <v>730</v>
      </c>
      <c r="E9313" s="281">
        <f>F9313+G9313+H9313</f>
        <v>0</v>
      </c>
      <c r="F9313" s="152">
        <v>0</v>
      </c>
      <c r="G9313" s="153">
        <v>0</v>
      </c>
      <c r="H9313" s="1406">
        <v>0</v>
      </c>
      <c r="I9313" s="152">
        <v>0</v>
      </c>
      <c r="J9313" s="153">
        <v>0</v>
      </c>
      <c r="K9313" s="1406">
        <v>0</v>
      </c>
      <c r="L9313" s="281">
        <f>I9313+J9313+K9313</f>
        <v>0</v>
      </c>
      <c r="M9313" s="12" t="str">
        <f t="shared" ref="M9313:M9376" si="2183">(IF($E9313&lt;&gt;0,$M$2,IF($L9313&lt;&gt;0,$M$2,"")))</f>
        <v/>
      </c>
      <c r="N9313" s="13"/>
    </row>
    <row r="9314" spans="1:14" hidden="1">
      <c r="A9314" s="10"/>
      <c r="B9314" s="278"/>
      <c r="C9314" s="285">
        <v>102</v>
      </c>
      <c r="D9314" s="286" t="s">
        <v>731</v>
      </c>
      <c r="E9314" s="287">
        <f>F9314+G9314+H9314</f>
        <v>0</v>
      </c>
      <c r="F9314" s="173">
        <v>0</v>
      </c>
      <c r="G9314" s="174">
        <v>0</v>
      </c>
      <c r="H9314" s="1409">
        <v>0</v>
      </c>
      <c r="I9314" s="173">
        <v>0</v>
      </c>
      <c r="J9314" s="174">
        <v>0</v>
      </c>
      <c r="K9314" s="1409">
        <v>0</v>
      </c>
      <c r="L9314" s="287">
        <f>I9314+J9314+K9314</f>
        <v>0</v>
      </c>
      <c r="M9314" s="12" t="str">
        <f t="shared" si="2183"/>
        <v/>
      </c>
      <c r="N9314" s="13"/>
    </row>
    <row r="9315" spans="1:14" hidden="1">
      <c r="A9315" s="10"/>
      <c r="B9315" s="272">
        <v>200</v>
      </c>
      <c r="C9315" s="1851" t="s">
        <v>732</v>
      </c>
      <c r="D9315" s="1852"/>
      <c r="E9315" s="273">
        <f t="shared" ref="E9315:L9315" si="2184">SUM(E9316:E9320)</f>
        <v>0</v>
      </c>
      <c r="F9315" s="274">
        <f t="shared" si="2184"/>
        <v>0</v>
      </c>
      <c r="G9315" s="275">
        <f t="shared" si="2184"/>
        <v>0</v>
      </c>
      <c r="H9315" s="276">
        <f>SUM(H9316:H9320)</f>
        <v>0</v>
      </c>
      <c r="I9315" s="274">
        <f t="shared" si="2184"/>
        <v>0</v>
      </c>
      <c r="J9315" s="275">
        <f t="shared" si="2184"/>
        <v>0</v>
      </c>
      <c r="K9315" s="276">
        <f t="shared" si="2184"/>
        <v>0</v>
      </c>
      <c r="L9315" s="273">
        <f t="shared" si="2184"/>
        <v>0</v>
      </c>
      <c r="M9315" s="12" t="str">
        <f t="shared" si="2183"/>
        <v/>
      </c>
      <c r="N9315" s="13"/>
    </row>
    <row r="9316" spans="1:14" hidden="1">
      <c r="A9316" s="10"/>
      <c r="B9316" s="291"/>
      <c r="C9316" s="279">
        <v>201</v>
      </c>
      <c r="D9316" s="280" t="s">
        <v>733</v>
      </c>
      <c r="E9316" s="281">
        <f>F9316+G9316+H9316</f>
        <v>0</v>
      </c>
      <c r="F9316" s="152">
        <v>0</v>
      </c>
      <c r="G9316" s="153">
        <v>0</v>
      </c>
      <c r="H9316" s="1406">
        <v>0</v>
      </c>
      <c r="I9316" s="152">
        <v>0</v>
      </c>
      <c r="J9316" s="153">
        <v>0</v>
      </c>
      <c r="K9316" s="1406">
        <v>0</v>
      </c>
      <c r="L9316" s="281">
        <f>I9316+J9316+K9316</f>
        <v>0</v>
      </c>
      <c r="M9316" s="12" t="str">
        <f t="shared" si="2183"/>
        <v/>
      </c>
      <c r="N9316" s="13"/>
    </row>
    <row r="9317" spans="1:14" hidden="1">
      <c r="A9317" s="10"/>
      <c r="B9317" s="292"/>
      <c r="C9317" s="293">
        <v>202</v>
      </c>
      <c r="D9317" s="294" t="s">
        <v>734</v>
      </c>
      <c r="E9317" s="295">
        <f>F9317+G9317+H9317</f>
        <v>0</v>
      </c>
      <c r="F9317" s="158">
        <v>0</v>
      </c>
      <c r="G9317" s="159">
        <v>0</v>
      </c>
      <c r="H9317" s="1408">
        <v>0</v>
      </c>
      <c r="I9317" s="158">
        <v>0</v>
      </c>
      <c r="J9317" s="159">
        <v>0</v>
      </c>
      <c r="K9317" s="1408">
        <v>0</v>
      </c>
      <c r="L9317" s="295">
        <f>I9317+J9317+K9317</f>
        <v>0</v>
      </c>
      <c r="M9317" s="12" t="str">
        <f t="shared" si="2183"/>
        <v/>
      </c>
      <c r="N9317" s="13"/>
    </row>
    <row r="9318" spans="1:14" ht="31.5" hidden="1">
      <c r="A9318" s="10"/>
      <c r="B9318" s="299"/>
      <c r="C9318" s="293">
        <v>205</v>
      </c>
      <c r="D9318" s="294" t="s">
        <v>585</v>
      </c>
      <c r="E9318" s="295">
        <f>F9318+G9318+H9318</f>
        <v>0</v>
      </c>
      <c r="F9318" s="158">
        <v>0</v>
      </c>
      <c r="G9318" s="159">
        <v>0</v>
      </c>
      <c r="H9318" s="1408">
        <v>0</v>
      </c>
      <c r="I9318" s="158">
        <v>0</v>
      </c>
      <c r="J9318" s="159">
        <v>0</v>
      </c>
      <c r="K9318" s="1408">
        <v>0</v>
      </c>
      <c r="L9318" s="295">
        <f>I9318+J9318+K9318</f>
        <v>0</v>
      </c>
      <c r="M9318" s="12" t="str">
        <f t="shared" si="2183"/>
        <v/>
      </c>
      <c r="N9318" s="13"/>
    </row>
    <row r="9319" spans="1:14" hidden="1">
      <c r="A9319" s="10"/>
      <c r="B9319" s="299"/>
      <c r="C9319" s="293">
        <v>208</v>
      </c>
      <c r="D9319" s="300" t="s">
        <v>586</v>
      </c>
      <c r="E9319" s="295">
        <f>F9319+G9319+H9319</f>
        <v>0</v>
      </c>
      <c r="F9319" s="158">
        <v>0</v>
      </c>
      <c r="G9319" s="159">
        <v>0</v>
      </c>
      <c r="H9319" s="1408">
        <v>0</v>
      </c>
      <c r="I9319" s="158">
        <v>0</v>
      </c>
      <c r="J9319" s="159">
        <v>0</v>
      </c>
      <c r="K9319" s="1408">
        <v>0</v>
      </c>
      <c r="L9319" s="295">
        <f>I9319+J9319+K9319</f>
        <v>0</v>
      </c>
      <c r="M9319" s="12" t="str">
        <f t="shared" si="2183"/>
        <v/>
      </c>
      <c r="N9319" s="13"/>
    </row>
    <row r="9320" spans="1:14" hidden="1">
      <c r="A9320" s="10"/>
      <c r="B9320" s="291"/>
      <c r="C9320" s="285">
        <v>209</v>
      </c>
      <c r="D9320" s="301" t="s">
        <v>587</v>
      </c>
      <c r="E9320" s="287">
        <f>F9320+G9320+H9320</f>
        <v>0</v>
      </c>
      <c r="F9320" s="173">
        <v>0</v>
      </c>
      <c r="G9320" s="174">
        <v>0</v>
      </c>
      <c r="H9320" s="1409">
        <v>0</v>
      </c>
      <c r="I9320" s="173">
        <v>0</v>
      </c>
      <c r="J9320" s="174">
        <v>0</v>
      </c>
      <c r="K9320" s="1409">
        <v>0</v>
      </c>
      <c r="L9320" s="287">
        <f>I9320+J9320+K9320</f>
        <v>0</v>
      </c>
      <c r="M9320" s="12" t="str">
        <f t="shared" si="2183"/>
        <v/>
      </c>
      <c r="N9320" s="13"/>
    </row>
    <row r="9321" spans="1:14" hidden="1">
      <c r="A9321" s="10"/>
      <c r="B9321" s="272">
        <v>500</v>
      </c>
      <c r="C9321" s="1861" t="s">
        <v>188</v>
      </c>
      <c r="D9321" s="1862"/>
      <c r="E9321" s="273">
        <f t="shared" ref="E9321:L9321" si="2185">SUM(E9322:E9328)</f>
        <v>0</v>
      </c>
      <c r="F9321" s="274">
        <f t="shared" si="2185"/>
        <v>0</v>
      </c>
      <c r="G9321" s="275">
        <f t="shared" si="2185"/>
        <v>0</v>
      </c>
      <c r="H9321" s="276">
        <f>SUM(H9322:H9328)</f>
        <v>0</v>
      </c>
      <c r="I9321" s="274">
        <f t="shared" si="2185"/>
        <v>0</v>
      </c>
      <c r="J9321" s="275">
        <f t="shared" si="2185"/>
        <v>0</v>
      </c>
      <c r="K9321" s="276">
        <f t="shared" si="2185"/>
        <v>0</v>
      </c>
      <c r="L9321" s="273">
        <f t="shared" si="2185"/>
        <v>0</v>
      </c>
      <c r="M9321" s="12" t="str">
        <f t="shared" si="2183"/>
        <v/>
      </c>
      <c r="N9321" s="13"/>
    </row>
    <row r="9322" spans="1:14" ht="18" hidden="1" customHeight="1">
      <c r="A9322" s="10"/>
      <c r="B9322" s="291"/>
      <c r="C9322" s="302">
        <v>551</v>
      </c>
      <c r="D9322" s="303" t="s">
        <v>189</v>
      </c>
      <c r="E9322" s="281">
        <f t="shared" ref="E9322:E9329" si="2186">F9322+G9322+H9322</f>
        <v>0</v>
      </c>
      <c r="F9322" s="152">
        <v>0</v>
      </c>
      <c r="G9322" s="153">
        <v>0</v>
      </c>
      <c r="H9322" s="1406">
        <v>0</v>
      </c>
      <c r="I9322" s="152">
        <v>0</v>
      </c>
      <c r="J9322" s="153">
        <v>0</v>
      </c>
      <c r="K9322" s="1406">
        <v>0</v>
      </c>
      <c r="L9322" s="281">
        <f t="shared" ref="L9322:L9329" si="2187">I9322+J9322+K9322</f>
        <v>0</v>
      </c>
      <c r="M9322" s="12" t="str">
        <f t="shared" si="2183"/>
        <v/>
      </c>
      <c r="N9322" s="13"/>
    </row>
    <row r="9323" spans="1:14" hidden="1">
      <c r="A9323" s="10"/>
      <c r="B9323" s="291"/>
      <c r="C9323" s="304">
        <v>552</v>
      </c>
      <c r="D9323" s="305" t="s">
        <v>893</v>
      </c>
      <c r="E9323" s="295">
        <f t="shared" si="2186"/>
        <v>0</v>
      </c>
      <c r="F9323" s="158">
        <v>0</v>
      </c>
      <c r="G9323" s="159">
        <v>0</v>
      </c>
      <c r="H9323" s="1408">
        <v>0</v>
      </c>
      <c r="I9323" s="158">
        <v>0</v>
      </c>
      <c r="J9323" s="159">
        <v>0</v>
      </c>
      <c r="K9323" s="1408">
        <v>0</v>
      </c>
      <c r="L9323" s="295">
        <f t="shared" si="2187"/>
        <v>0</v>
      </c>
      <c r="M9323" s="12" t="str">
        <f t="shared" si="2183"/>
        <v/>
      </c>
      <c r="N9323" s="13"/>
    </row>
    <row r="9324" spans="1:14" hidden="1">
      <c r="A9324" s="10"/>
      <c r="B9324" s="306"/>
      <c r="C9324" s="304">
        <v>558</v>
      </c>
      <c r="D9324" s="307" t="s">
        <v>855</v>
      </c>
      <c r="E9324" s="295">
        <f>F9324+G9324+H9324</f>
        <v>0</v>
      </c>
      <c r="F9324" s="484">
        <v>0</v>
      </c>
      <c r="G9324" s="485">
        <v>0</v>
      </c>
      <c r="H9324" s="160">
        <v>0</v>
      </c>
      <c r="I9324" s="484">
        <v>0</v>
      </c>
      <c r="J9324" s="485">
        <v>0</v>
      </c>
      <c r="K9324" s="160">
        <v>0</v>
      </c>
      <c r="L9324" s="295">
        <f>I9324+J9324+K9324</f>
        <v>0</v>
      </c>
      <c r="M9324" s="12" t="str">
        <f t="shared" si="2183"/>
        <v/>
      </c>
      <c r="N9324" s="13"/>
    </row>
    <row r="9325" spans="1:14" hidden="1">
      <c r="A9325" s="10"/>
      <c r="B9325" s="306"/>
      <c r="C9325" s="304">
        <v>560</v>
      </c>
      <c r="D9325" s="307" t="s">
        <v>190</v>
      </c>
      <c r="E9325" s="295">
        <f t="shared" si="2186"/>
        <v>0</v>
      </c>
      <c r="F9325" s="158">
        <v>0</v>
      </c>
      <c r="G9325" s="159">
        <v>0</v>
      </c>
      <c r="H9325" s="1408">
        <v>0</v>
      </c>
      <c r="I9325" s="158">
        <v>0</v>
      </c>
      <c r="J9325" s="159">
        <v>0</v>
      </c>
      <c r="K9325" s="1408">
        <v>0</v>
      </c>
      <c r="L9325" s="295">
        <f t="shared" si="2187"/>
        <v>0</v>
      </c>
      <c r="M9325" s="12" t="str">
        <f t="shared" si="2183"/>
        <v/>
      </c>
      <c r="N9325" s="13"/>
    </row>
    <row r="9326" spans="1:14" hidden="1">
      <c r="A9326" s="10"/>
      <c r="B9326" s="306"/>
      <c r="C9326" s="304">
        <v>580</v>
      </c>
      <c r="D9326" s="305" t="s">
        <v>191</v>
      </c>
      <c r="E9326" s="295">
        <f t="shared" si="2186"/>
        <v>0</v>
      </c>
      <c r="F9326" s="158">
        <v>0</v>
      </c>
      <c r="G9326" s="159">
        <v>0</v>
      </c>
      <c r="H9326" s="1408">
        <v>0</v>
      </c>
      <c r="I9326" s="158">
        <v>0</v>
      </c>
      <c r="J9326" s="159">
        <v>0</v>
      </c>
      <c r="K9326" s="1408">
        <v>0</v>
      </c>
      <c r="L9326" s="295">
        <f t="shared" si="2187"/>
        <v>0</v>
      </c>
      <c r="M9326" s="12" t="str">
        <f t="shared" si="2183"/>
        <v/>
      </c>
      <c r="N9326" s="13"/>
    </row>
    <row r="9327" spans="1:14" hidden="1">
      <c r="A9327" s="10"/>
      <c r="B9327" s="291"/>
      <c r="C9327" s="304">
        <v>588</v>
      </c>
      <c r="D9327" s="305" t="s">
        <v>857</v>
      </c>
      <c r="E9327" s="295">
        <f>F9327+G9327+H9327</f>
        <v>0</v>
      </c>
      <c r="F9327" s="484">
        <v>0</v>
      </c>
      <c r="G9327" s="485">
        <v>0</v>
      </c>
      <c r="H9327" s="160">
        <v>0</v>
      </c>
      <c r="I9327" s="484">
        <v>0</v>
      </c>
      <c r="J9327" s="485">
        <v>0</v>
      </c>
      <c r="K9327" s="160">
        <v>0</v>
      </c>
      <c r="L9327" s="295">
        <f>I9327+J9327+K9327</f>
        <v>0</v>
      </c>
      <c r="M9327" s="12" t="str">
        <f t="shared" si="2183"/>
        <v/>
      </c>
      <c r="N9327" s="13"/>
    </row>
    <row r="9328" spans="1:14" ht="31.5" hidden="1">
      <c r="A9328" s="10"/>
      <c r="B9328" s="291"/>
      <c r="C9328" s="308">
        <v>590</v>
      </c>
      <c r="D9328" s="309" t="s">
        <v>192</v>
      </c>
      <c r="E9328" s="287">
        <f t="shared" si="2186"/>
        <v>0</v>
      </c>
      <c r="F9328" s="173"/>
      <c r="G9328" s="174"/>
      <c r="H9328" s="1409"/>
      <c r="I9328" s="173"/>
      <c r="J9328" s="174"/>
      <c r="K9328" s="1409"/>
      <c r="L9328" s="287">
        <f t="shared" si="2187"/>
        <v>0</v>
      </c>
      <c r="M9328" s="12" t="str">
        <f t="shared" si="2183"/>
        <v/>
      </c>
      <c r="N9328" s="13"/>
    </row>
    <row r="9329" spans="1:14" hidden="1">
      <c r="A9329" s="22">
        <v>5</v>
      </c>
      <c r="B9329" s="272">
        <v>800</v>
      </c>
      <c r="C9329" s="1863" t="s">
        <v>193</v>
      </c>
      <c r="D9329" s="1864"/>
      <c r="E9329" s="310">
        <f t="shared" si="2186"/>
        <v>0</v>
      </c>
      <c r="F9329" s="1410"/>
      <c r="G9329" s="1411"/>
      <c r="H9329" s="1412"/>
      <c r="I9329" s="1410"/>
      <c r="J9329" s="1411"/>
      <c r="K9329" s="1412"/>
      <c r="L9329" s="310">
        <f t="shared" si="2187"/>
        <v>0</v>
      </c>
      <c r="M9329" s="12" t="str">
        <f t="shared" si="2183"/>
        <v/>
      </c>
      <c r="N9329" s="13"/>
    </row>
    <row r="9330" spans="1:14" hidden="1">
      <c r="A9330" s="23">
        <v>10</v>
      </c>
      <c r="B9330" s="272">
        <v>1000</v>
      </c>
      <c r="C9330" s="1851" t="s">
        <v>194</v>
      </c>
      <c r="D9330" s="1852"/>
      <c r="E9330" s="310">
        <f t="shared" ref="E9330:L9330" si="2188">SUM(E9331:E9347)</f>
        <v>0</v>
      </c>
      <c r="F9330" s="274">
        <f t="shared" si="2188"/>
        <v>0</v>
      </c>
      <c r="G9330" s="275">
        <f t="shared" si="2188"/>
        <v>0</v>
      </c>
      <c r="H9330" s="276">
        <f>SUM(H9331:H9347)</f>
        <v>0</v>
      </c>
      <c r="I9330" s="274">
        <f t="shared" si="2188"/>
        <v>0</v>
      </c>
      <c r="J9330" s="275">
        <f t="shared" si="2188"/>
        <v>0</v>
      </c>
      <c r="K9330" s="276">
        <f t="shared" si="2188"/>
        <v>0</v>
      </c>
      <c r="L9330" s="310">
        <f t="shared" si="2188"/>
        <v>0</v>
      </c>
      <c r="M9330" s="12" t="str">
        <f t="shared" si="2183"/>
        <v/>
      </c>
      <c r="N9330" s="13"/>
    </row>
    <row r="9331" spans="1:14" hidden="1">
      <c r="A9331" s="23">
        <v>15</v>
      </c>
      <c r="B9331" s="292"/>
      <c r="C9331" s="279">
        <v>1011</v>
      </c>
      <c r="D9331" s="311" t="s">
        <v>195</v>
      </c>
      <c r="E9331" s="281">
        <f t="shared" ref="E9331:E9347" si="2189">F9331+G9331+H9331</f>
        <v>0</v>
      </c>
      <c r="F9331" s="152">
        <v>0</v>
      </c>
      <c r="G9331" s="153">
        <v>0</v>
      </c>
      <c r="H9331" s="1406">
        <v>0</v>
      </c>
      <c r="I9331" s="152">
        <v>0</v>
      </c>
      <c r="J9331" s="153">
        <v>0</v>
      </c>
      <c r="K9331" s="1406">
        <v>0</v>
      </c>
      <c r="L9331" s="281">
        <f t="shared" ref="L9331:L9347" si="2190">I9331+J9331+K9331</f>
        <v>0</v>
      </c>
      <c r="M9331" s="12" t="str">
        <f t="shared" si="2183"/>
        <v/>
      </c>
      <c r="N9331" s="13"/>
    </row>
    <row r="9332" spans="1:14" hidden="1">
      <c r="A9332" s="22">
        <v>35</v>
      </c>
      <c r="B9332" s="292"/>
      <c r="C9332" s="293">
        <v>1012</v>
      </c>
      <c r="D9332" s="294" t="s">
        <v>196</v>
      </c>
      <c r="E9332" s="295">
        <f t="shared" si="2189"/>
        <v>0</v>
      </c>
      <c r="F9332" s="158">
        <v>0</v>
      </c>
      <c r="G9332" s="159">
        <v>0</v>
      </c>
      <c r="H9332" s="1408">
        <v>0</v>
      </c>
      <c r="I9332" s="158">
        <v>0</v>
      </c>
      <c r="J9332" s="159">
        <v>0</v>
      </c>
      <c r="K9332" s="1408">
        <v>0</v>
      </c>
      <c r="L9332" s="295">
        <f t="shared" si="2190"/>
        <v>0</v>
      </c>
      <c r="M9332" s="12" t="str">
        <f t="shared" si="2183"/>
        <v/>
      </c>
      <c r="N9332" s="13"/>
    </row>
    <row r="9333" spans="1:14" hidden="1">
      <c r="A9333" s="23">
        <v>40</v>
      </c>
      <c r="B9333" s="292"/>
      <c r="C9333" s="293">
        <v>1013</v>
      </c>
      <c r="D9333" s="294" t="s">
        <v>197</v>
      </c>
      <c r="E9333" s="295">
        <f t="shared" si="2189"/>
        <v>0</v>
      </c>
      <c r="F9333" s="158">
        <v>0</v>
      </c>
      <c r="G9333" s="159">
        <v>0</v>
      </c>
      <c r="H9333" s="1408">
        <v>0</v>
      </c>
      <c r="I9333" s="158">
        <v>0</v>
      </c>
      <c r="J9333" s="159">
        <v>0</v>
      </c>
      <c r="K9333" s="1408">
        <v>0</v>
      </c>
      <c r="L9333" s="295">
        <f t="shared" si="2190"/>
        <v>0</v>
      </c>
      <c r="M9333" s="12" t="str">
        <f t="shared" si="2183"/>
        <v/>
      </c>
      <c r="N9333" s="13"/>
    </row>
    <row r="9334" spans="1:14" hidden="1">
      <c r="A9334" s="23">
        <v>45</v>
      </c>
      <c r="B9334" s="292"/>
      <c r="C9334" s="293">
        <v>1014</v>
      </c>
      <c r="D9334" s="294" t="s">
        <v>198</v>
      </c>
      <c r="E9334" s="295">
        <f t="shared" si="2189"/>
        <v>0</v>
      </c>
      <c r="F9334" s="158">
        <v>0</v>
      </c>
      <c r="G9334" s="159">
        <v>0</v>
      </c>
      <c r="H9334" s="1408">
        <v>0</v>
      </c>
      <c r="I9334" s="158">
        <v>0</v>
      </c>
      <c r="J9334" s="159">
        <v>0</v>
      </c>
      <c r="K9334" s="1408">
        <v>0</v>
      </c>
      <c r="L9334" s="295">
        <f t="shared" si="2190"/>
        <v>0</v>
      </c>
      <c r="M9334" s="12" t="str">
        <f t="shared" si="2183"/>
        <v/>
      </c>
      <c r="N9334" s="13"/>
    </row>
    <row r="9335" spans="1:14" hidden="1">
      <c r="A9335" s="23">
        <v>50</v>
      </c>
      <c r="B9335" s="292"/>
      <c r="C9335" s="293">
        <v>1015</v>
      </c>
      <c r="D9335" s="294" t="s">
        <v>199</v>
      </c>
      <c r="E9335" s="295">
        <f t="shared" si="2189"/>
        <v>0</v>
      </c>
      <c r="F9335" s="158">
        <v>0</v>
      </c>
      <c r="G9335" s="159">
        <v>0</v>
      </c>
      <c r="H9335" s="1408">
        <v>0</v>
      </c>
      <c r="I9335" s="158">
        <v>0</v>
      </c>
      <c r="J9335" s="159">
        <v>0</v>
      </c>
      <c r="K9335" s="1408">
        <v>0</v>
      </c>
      <c r="L9335" s="295">
        <f t="shared" si="2190"/>
        <v>0</v>
      </c>
      <c r="M9335" s="12" t="str">
        <f t="shared" si="2183"/>
        <v/>
      </c>
      <c r="N9335" s="13"/>
    </row>
    <row r="9336" spans="1:14" hidden="1">
      <c r="A9336" s="23">
        <v>55</v>
      </c>
      <c r="B9336" s="292"/>
      <c r="C9336" s="312">
        <v>1016</v>
      </c>
      <c r="D9336" s="313" t="s">
        <v>200</v>
      </c>
      <c r="E9336" s="314">
        <f t="shared" si="2189"/>
        <v>0</v>
      </c>
      <c r="F9336" s="164">
        <v>0</v>
      </c>
      <c r="G9336" s="165">
        <v>0</v>
      </c>
      <c r="H9336" s="1407">
        <v>0</v>
      </c>
      <c r="I9336" s="164">
        <v>0</v>
      </c>
      <c r="J9336" s="165">
        <v>0</v>
      </c>
      <c r="K9336" s="1407">
        <v>0</v>
      </c>
      <c r="L9336" s="314">
        <f t="shared" si="2190"/>
        <v>0</v>
      </c>
      <c r="M9336" s="12" t="str">
        <f t="shared" si="2183"/>
        <v/>
      </c>
      <c r="N9336" s="13"/>
    </row>
    <row r="9337" spans="1:14" hidden="1">
      <c r="A9337" s="23">
        <v>60</v>
      </c>
      <c r="B9337" s="278"/>
      <c r="C9337" s="318">
        <v>1020</v>
      </c>
      <c r="D9337" s="319" t="s">
        <v>201</v>
      </c>
      <c r="E9337" s="320">
        <f t="shared" si="2189"/>
        <v>0</v>
      </c>
      <c r="F9337" s="450">
        <v>0</v>
      </c>
      <c r="G9337" s="451">
        <v>0</v>
      </c>
      <c r="H9337" s="1416">
        <v>0</v>
      </c>
      <c r="I9337" s="450">
        <v>0</v>
      </c>
      <c r="J9337" s="451">
        <v>0</v>
      </c>
      <c r="K9337" s="1416">
        <v>0</v>
      </c>
      <c r="L9337" s="320">
        <f t="shared" si="2190"/>
        <v>0</v>
      </c>
      <c r="M9337" s="12" t="str">
        <f t="shared" si="2183"/>
        <v/>
      </c>
      <c r="N9337" s="13"/>
    </row>
    <row r="9338" spans="1:14" hidden="1">
      <c r="A9338" s="22">
        <v>65</v>
      </c>
      <c r="B9338" s="292"/>
      <c r="C9338" s="324">
        <v>1030</v>
      </c>
      <c r="D9338" s="325" t="s">
        <v>202</v>
      </c>
      <c r="E9338" s="326">
        <f t="shared" si="2189"/>
        <v>0</v>
      </c>
      <c r="F9338" s="445">
        <v>0</v>
      </c>
      <c r="G9338" s="446">
        <v>0</v>
      </c>
      <c r="H9338" s="1413">
        <v>0</v>
      </c>
      <c r="I9338" s="445">
        <v>0</v>
      </c>
      <c r="J9338" s="446">
        <v>0</v>
      </c>
      <c r="K9338" s="1413">
        <v>0</v>
      </c>
      <c r="L9338" s="326">
        <f t="shared" si="2190"/>
        <v>0</v>
      </c>
      <c r="M9338" s="12" t="str">
        <f t="shared" si="2183"/>
        <v/>
      </c>
      <c r="N9338" s="13"/>
    </row>
    <row r="9339" spans="1:14" hidden="1">
      <c r="A9339" s="23">
        <v>70</v>
      </c>
      <c r="B9339" s="292"/>
      <c r="C9339" s="318">
        <v>1051</v>
      </c>
      <c r="D9339" s="331" t="s">
        <v>203</v>
      </c>
      <c r="E9339" s="320">
        <f t="shared" si="2189"/>
        <v>0</v>
      </c>
      <c r="F9339" s="450">
        <v>0</v>
      </c>
      <c r="G9339" s="451">
        <v>0</v>
      </c>
      <c r="H9339" s="1416">
        <v>0</v>
      </c>
      <c r="I9339" s="450">
        <v>0</v>
      </c>
      <c r="J9339" s="451">
        <v>0</v>
      </c>
      <c r="K9339" s="1416">
        <v>0</v>
      </c>
      <c r="L9339" s="320">
        <f t="shared" si="2190"/>
        <v>0</v>
      </c>
      <c r="M9339" s="12" t="str">
        <f t="shared" si="2183"/>
        <v/>
      </c>
      <c r="N9339" s="13"/>
    </row>
    <row r="9340" spans="1:14" hidden="1">
      <c r="A9340" s="23">
        <v>75</v>
      </c>
      <c r="B9340" s="292"/>
      <c r="C9340" s="293">
        <v>1052</v>
      </c>
      <c r="D9340" s="294" t="s">
        <v>204</v>
      </c>
      <c r="E9340" s="295">
        <f t="shared" si="2189"/>
        <v>0</v>
      </c>
      <c r="F9340" s="158">
        <v>0</v>
      </c>
      <c r="G9340" s="159"/>
      <c r="H9340" s="1408"/>
      <c r="I9340" s="158">
        <v>0</v>
      </c>
      <c r="J9340" s="159"/>
      <c r="K9340" s="1408"/>
      <c r="L9340" s="295">
        <f t="shared" si="2190"/>
        <v>0</v>
      </c>
      <c r="M9340" s="12" t="str">
        <f t="shared" si="2183"/>
        <v/>
      </c>
      <c r="N9340" s="13"/>
    </row>
    <row r="9341" spans="1:14" hidden="1">
      <c r="A9341" s="23">
        <v>80</v>
      </c>
      <c r="B9341" s="292"/>
      <c r="C9341" s="324">
        <v>1053</v>
      </c>
      <c r="D9341" s="325" t="s">
        <v>858</v>
      </c>
      <c r="E9341" s="326">
        <f t="shared" si="2189"/>
        <v>0</v>
      </c>
      <c r="F9341" s="445"/>
      <c r="G9341" s="446"/>
      <c r="H9341" s="1413"/>
      <c r="I9341" s="445"/>
      <c r="J9341" s="446"/>
      <c r="K9341" s="1413"/>
      <c r="L9341" s="326">
        <f t="shared" si="2190"/>
        <v>0</v>
      </c>
      <c r="M9341" s="12" t="str">
        <f t="shared" si="2183"/>
        <v/>
      </c>
      <c r="N9341" s="13"/>
    </row>
    <row r="9342" spans="1:14" hidden="1">
      <c r="A9342" s="23">
        <v>80</v>
      </c>
      <c r="B9342" s="292"/>
      <c r="C9342" s="318">
        <v>1062</v>
      </c>
      <c r="D9342" s="319" t="s">
        <v>205</v>
      </c>
      <c r="E9342" s="320">
        <f t="shared" si="2189"/>
        <v>0</v>
      </c>
      <c r="F9342" s="450">
        <v>0</v>
      </c>
      <c r="G9342" s="451">
        <v>0</v>
      </c>
      <c r="H9342" s="1416">
        <v>0</v>
      </c>
      <c r="I9342" s="450">
        <v>0</v>
      </c>
      <c r="J9342" s="451">
        <v>0</v>
      </c>
      <c r="K9342" s="1416">
        <v>0</v>
      </c>
      <c r="L9342" s="320">
        <f t="shared" si="2190"/>
        <v>0</v>
      </c>
      <c r="M9342" s="12" t="str">
        <f t="shared" si="2183"/>
        <v/>
      </c>
      <c r="N9342" s="13"/>
    </row>
    <row r="9343" spans="1:14" hidden="1">
      <c r="A9343" s="23">
        <v>85</v>
      </c>
      <c r="B9343" s="292"/>
      <c r="C9343" s="324">
        <v>1063</v>
      </c>
      <c r="D9343" s="332" t="s">
        <v>786</v>
      </c>
      <c r="E9343" s="326">
        <f t="shared" si="2189"/>
        <v>0</v>
      </c>
      <c r="F9343" s="445">
        <v>0</v>
      </c>
      <c r="G9343" s="446">
        <v>0</v>
      </c>
      <c r="H9343" s="1413">
        <v>0</v>
      </c>
      <c r="I9343" s="445">
        <v>0</v>
      </c>
      <c r="J9343" s="446">
        <v>0</v>
      </c>
      <c r="K9343" s="1413">
        <v>0</v>
      </c>
      <c r="L9343" s="326">
        <f t="shared" si="2190"/>
        <v>0</v>
      </c>
      <c r="M9343" s="12" t="str">
        <f t="shared" si="2183"/>
        <v/>
      </c>
      <c r="N9343" s="13"/>
    </row>
    <row r="9344" spans="1:14" hidden="1">
      <c r="A9344" s="23">
        <v>90</v>
      </c>
      <c r="B9344" s="292"/>
      <c r="C9344" s="333">
        <v>1069</v>
      </c>
      <c r="D9344" s="334" t="s">
        <v>206</v>
      </c>
      <c r="E9344" s="335">
        <f t="shared" si="2189"/>
        <v>0</v>
      </c>
      <c r="F9344" s="589">
        <v>0</v>
      </c>
      <c r="G9344" s="590">
        <v>0</v>
      </c>
      <c r="H9344" s="1415">
        <v>0</v>
      </c>
      <c r="I9344" s="589">
        <v>0</v>
      </c>
      <c r="J9344" s="590">
        <v>0</v>
      </c>
      <c r="K9344" s="1415">
        <v>0</v>
      </c>
      <c r="L9344" s="335">
        <f t="shared" si="2190"/>
        <v>0</v>
      </c>
      <c r="M9344" s="12" t="str">
        <f t="shared" si="2183"/>
        <v/>
      </c>
      <c r="N9344" s="13"/>
    </row>
    <row r="9345" spans="1:14" hidden="1">
      <c r="A9345" s="23">
        <v>90</v>
      </c>
      <c r="B9345" s="278"/>
      <c r="C9345" s="318">
        <v>1091</v>
      </c>
      <c r="D9345" s="331" t="s">
        <v>894</v>
      </c>
      <c r="E9345" s="320">
        <f t="shared" si="2189"/>
        <v>0</v>
      </c>
      <c r="F9345" s="450">
        <v>0</v>
      </c>
      <c r="G9345" s="451">
        <v>0</v>
      </c>
      <c r="H9345" s="1416">
        <v>0</v>
      </c>
      <c r="I9345" s="450">
        <v>0</v>
      </c>
      <c r="J9345" s="451">
        <v>0</v>
      </c>
      <c r="K9345" s="1416">
        <v>0</v>
      </c>
      <c r="L9345" s="320">
        <f t="shared" si="2190"/>
        <v>0</v>
      </c>
      <c r="M9345" s="12" t="str">
        <f t="shared" si="2183"/>
        <v/>
      </c>
      <c r="N9345" s="13"/>
    </row>
    <row r="9346" spans="1:14" hidden="1">
      <c r="A9346" s="22">
        <v>115</v>
      </c>
      <c r="B9346" s="292"/>
      <c r="C9346" s="293">
        <v>1092</v>
      </c>
      <c r="D9346" s="294" t="s">
        <v>298</v>
      </c>
      <c r="E9346" s="295">
        <f t="shared" si="2189"/>
        <v>0</v>
      </c>
      <c r="F9346" s="158">
        <v>0</v>
      </c>
      <c r="G9346" s="159">
        <v>0</v>
      </c>
      <c r="H9346" s="1408">
        <v>0</v>
      </c>
      <c r="I9346" s="158">
        <v>0</v>
      </c>
      <c r="J9346" s="159">
        <v>0</v>
      </c>
      <c r="K9346" s="1408">
        <v>0</v>
      </c>
      <c r="L9346" s="295">
        <f t="shared" si="2190"/>
        <v>0</v>
      </c>
      <c r="M9346" s="12" t="str">
        <f t="shared" si="2183"/>
        <v/>
      </c>
      <c r="N9346" s="13"/>
    </row>
    <row r="9347" spans="1:14" hidden="1">
      <c r="A9347" s="22">
        <v>125</v>
      </c>
      <c r="B9347" s="292"/>
      <c r="C9347" s="285">
        <v>1098</v>
      </c>
      <c r="D9347" s="339" t="s">
        <v>207</v>
      </c>
      <c r="E9347" s="287">
        <f t="shared" si="2189"/>
        <v>0</v>
      </c>
      <c r="F9347" s="173">
        <v>0</v>
      </c>
      <c r="G9347" s="174">
        <v>0</v>
      </c>
      <c r="H9347" s="1409">
        <v>0</v>
      </c>
      <c r="I9347" s="173">
        <v>0</v>
      </c>
      <c r="J9347" s="174">
        <v>0</v>
      </c>
      <c r="K9347" s="1409">
        <v>0</v>
      </c>
      <c r="L9347" s="287">
        <f t="shared" si="2190"/>
        <v>0</v>
      </c>
      <c r="M9347" s="12" t="str">
        <f t="shared" si="2183"/>
        <v/>
      </c>
      <c r="N9347" s="13"/>
    </row>
    <row r="9348" spans="1:14" hidden="1">
      <c r="A9348" s="23">
        <v>130</v>
      </c>
      <c r="B9348" s="272">
        <v>1900</v>
      </c>
      <c r="C9348" s="1845" t="s">
        <v>265</v>
      </c>
      <c r="D9348" s="1846"/>
      <c r="E9348" s="310">
        <f t="shared" ref="E9348:L9348" si="2191">SUM(E9349:E9351)</f>
        <v>0</v>
      </c>
      <c r="F9348" s="274">
        <f t="shared" si="2191"/>
        <v>0</v>
      </c>
      <c r="G9348" s="275">
        <f t="shared" si="2191"/>
        <v>0</v>
      </c>
      <c r="H9348" s="276">
        <f>SUM(H9349:H9351)</f>
        <v>0</v>
      </c>
      <c r="I9348" s="274">
        <f t="shared" si="2191"/>
        <v>0</v>
      </c>
      <c r="J9348" s="275">
        <f t="shared" si="2191"/>
        <v>0</v>
      </c>
      <c r="K9348" s="276">
        <f t="shared" si="2191"/>
        <v>0</v>
      </c>
      <c r="L9348" s="310">
        <f t="shared" si="2191"/>
        <v>0</v>
      </c>
      <c r="M9348" s="12" t="str">
        <f t="shared" si="2183"/>
        <v/>
      </c>
      <c r="N9348" s="13"/>
    </row>
    <row r="9349" spans="1:14" hidden="1">
      <c r="A9349" s="23">
        <v>135</v>
      </c>
      <c r="B9349" s="292"/>
      <c r="C9349" s="279">
        <v>1901</v>
      </c>
      <c r="D9349" s="340" t="s">
        <v>895</v>
      </c>
      <c r="E9349" s="281">
        <f>F9349+G9349+H9349</f>
        <v>0</v>
      </c>
      <c r="F9349" s="152">
        <v>0</v>
      </c>
      <c r="G9349" s="153">
        <v>0</v>
      </c>
      <c r="H9349" s="1406">
        <v>0</v>
      </c>
      <c r="I9349" s="152">
        <v>0</v>
      </c>
      <c r="J9349" s="153">
        <v>0</v>
      </c>
      <c r="K9349" s="1406">
        <v>0</v>
      </c>
      <c r="L9349" s="281">
        <f>I9349+J9349+K9349</f>
        <v>0</v>
      </c>
      <c r="M9349" s="12" t="str">
        <f t="shared" si="2183"/>
        <v/>
      </c>
      <c r="N9349" s="13"/>
    </row>
    <row r="9350" spans="1:14" hidden="1">
      <c r="A9350" s="23">
        <v>140</v>
      </c>
      <c r="B9350" s="341"/>
      <c r="C9350" s="293">
        <v>1981</v>
      </c>
      <c r="D9350" s="342" t="s">
        <v>896</v>
      </c>
      <c r="E9350" s="295">
        <f>F9350+G9350+H9350</f>
        <v>0</v>
      </c>
      <c r="F9350" s="158">
        <v>0</v>
      </c>
      <c r="G9350" s="159">
        <v>0</v>
      </c>
      <c r="H9350" s="1408">
        <v>0</v>
      </c>
      <c r="I9350" s="158">
        <v>0</v>
      </c>
      <c r="J9350" s="159">
        <v>0</v>
      </c>
      <c r="K9350" s="1408">
        <v>0</v>
      </c>
      <c r="L9350" s="295">
        <f>I9350+J9350+K9350</f>
        <v>0</v>
      </c>
      <c r="M9350" s="12" t="str">
        <f t="shared" si="2183"/>
        <v/>
      </c>
      <c r="N9350" s="13"/>
    </row>
    <row r="9351" spans="1:14" hidden="1">
      <c r="A9351" s="23">
        <v>145</v>
      </c>
      <c r="B9351" s="292"/>
      <c r="C9351" s="285">
        <v>1991</v>
      </c>
      <c r="D9351" s="343" t="s">
        <v>897</v>
      </c>
      <c r="E9351" s="287">
        <f>F9351+G9351+H9351</f>
        <v>0</v>
      </c>
      <c r="F9351" s="173"/>
      <c r="G9351" s="174">
        <v>0</v>
      </c>
      <c r="H9351" s="1409">
        <v>0</v>
      </c>
      <c r="I9351" s="173"/>
      <c r="J9351" s="174">
        <v>0</v>
      </c>
      <c r="K9351" s="1409">
        <v>0</v>
      </c>
      <c r="L9351" s="287">
        <f>I9351+J9351+K9351</f>
        <v>0</v>
      </c>
      <c r="M9351" s="12" t="str">
        <f t="shared" si="2183"/>
        <v/>
      </c>
      <c r="N9351" s="13"/>
    </row>
    <row r="9352" spans="1:14" hidden="1">
      <c r="A9352" s="23">
        <v>150</v>
      </c>
      <c r="B9352" s="272">
        <v>2100</v>
      </c>
      <c r="C9352" s="1845" t="s">
        <v>707</v>
      </c>
      <c r="D9352" s="1846"/>
      <c r="E9352" s="310">
        <f t="shared" ref="E9352:L9352" si="2192">SUM(E9353:E9357)</f>
        <v>0</v>
      </c>
      <c r="F9352" s="274">
        <f t="shared" si="2192"/>
        <v>0</v>
      </c>
      <c r="G9352" s="275">
        <f t="shared" si="2192"/>
        <v>0</v>
      </c>
      <c r="H9352" s="276">
        <f>SUM(H9353:H9357)</f>
        <v>0</v>
      </c>
      <c r="I9352" s="274">
        <f t="shared" si="2192"/>
        <v>0</v>
      </c>
      <c r="J9352" s="275">
        <f t="shared" si="2192"/>
        <v>0</v>
      </c>
      <c r="K9352" s="276">
        <f t="shared" si="2192"/>
        <v>0</v>
      </c>
      <c r="L9352" s="310">
        <f t="shared" si="2192"/>
        <v>0</v>
      </c>
      <c r="M9352" s="12" t="str">
        <f t="shared" si="2183"/>
        <v/>
      </c>
      <c r="N9352" s="13"/>
    </row>
    <row r="9353" spans="1:14" hidden="1">
      <c r="A9353" s="23">
        <v>155</v>
      </c>
      <c r="B9353" s="292"/>
      <c r="C9353" s="279">
        <v>2110</v>
      </c>
      <c r="D9353" s="344" t="s">
        <v>208</v>
      </c>
      <c r="E9353" s="281">
        <f>F9353+G9353+H9353</f>
        <v>0</v>
      </c>
      <c r="F9353" s="152">
        <v>0</v>
      </c>
      <c r="G9353" s="153">
        <v>0</v>
      </c>
      <c r="H9353" s="1406">
        <v>0</v>
      </c>
      <c r="I9353" s="152">
        <v>0</v>
      </c>
      <c r="J9353" s="153">
        <v>0</v>
      </c>
      <c r="K9353" s="1406">
        <v>0</v>
      </c>
      <c r="L9353" s="281">
        <f>I9353+J9353+K9353</f>
        <v>0</v>
      </c>
      <c r="M9353" s="12" t="str">
        <f t="shared" si="2183"/>
        <v/>
      </c>
      <c r="N9353" s="13"/>
    </row>
    <row r="9354" spans="1:14" hidden="1">
      <c r="A9354" s="23">
        <v>160</v>
      </c>
      <c r="B9354" s="341"/>
      <c r="C9354" s="293">
        <v>2120</v>
      </c>
      <c r="D9354" s="300" t="s">
        <v>209</v>
      </c>
      <c r="E9354" s="295">
        <f>F9354+G9354+H9354</f>
        <v>0</v>
      </c>
      <c r="F9354" s="158">
        <v>0</v>
      </c>
      <c r="G9354" s="159">
        <v>0</v>
      </c>
      <c r="H9354" s="1408">
        <v>0</v>
      </c>
      <c r="I9354" s="158">
        <v>0</v>
      </c>
      <c r="J9354" s="159">
        <v>0</v>
      </c>
      <c r="K9354" s="1408">
        <v>0</v>
      </c>
      <c r="L9354" s="295">
        <f>I9354+J9354+K9354</f>
        <v>0</v>
      </c>
      <c r="M9354" s="12" t="str">
        <f t="shared" si="2183"/>
        <v/>
      </c>
      <c r="N9354" s="13"/>
    </row>
    <row r="9355" spans="1:14" hidden="1">
      <c r="A9355" s="23">
        <v>165</v>
      </c>
      <c r="B9355" s="341"/>
      <c r="C9355" s="293">
        <v>2125</v>
      </c>
      <c r="D9355" s="300" t="s">
        <v>210</v>
      </c>
      <c r="E9355" s="295">
        <f>F9355+G9355+H9355</f>
        <v>0</v>
      </c>
      <c r="F9355" s="484">
        <v>0</v>
      </c>
      <c r="G9355" s="485">
        <v>0</v>
      </c>
      <c r="H9355" s="160">
        <v>0</v>
      </c>
      <c r="I9355" s="484">
        <v>0</v>
      </c>
      <c r="J9355" s="485">
        <v>0</v>
      </c>
      <c r="K9355" s="160">
        <v>0</v>
      </c>
      <c r="L9355" s="295">
        <f>I9355+J9355+K9355</f>
        <v>0</v>
      </c>
      <c r="M9355" s="12" t="str">
        <f t="shared" si="2183"/>
        <v/>
      </c>
      <c r="N9355" s="13"/>
    </row>
    <row r="9356" spans="1:14" hidden="1">
      <c r="A9356" s="23">
        <v>175</v>
      </c>
      <c r="B9356" s="291"/>
      <c r="C9356" s="293">
        <v>2140</v>
      </c>
      <c r="D9356" s="300" t="s">
        <v>211</v>
      </c>
      <c r="E9356" s="295">
        <f>F9356+G9356+H9356</f>
        <v>0</v>
      </c>
      <c r="F9356" s="484">
        <v>0</v>
      </c>
      <c r="G9356" s="485">
        <v>0</v>
      </c>
      <c r="H9356" s="160">
        <v>0</v>
      </c>
      <c r="I9356" s="484">
        <v>0</v>
      </c>
      <c r="J9356" s="485">
        <v>0</v>
      </c>
      <c r="K9356" s="160">
        <v>0</v>
      </c>
      <c r="L9356" s="295">
        <f>I9356+J9356+K9356</f>
        <v>0</v>
      </c>
      <c r="M9356" s="12" t="str">
        <f t="shared" si="2183"/>
        <v/>
      </c>
      <c r="N9356" s="13"/>
    </row>
    <row r="9357" spans="1:14" hidden="1">
      <c r="A9357" s="23">
        <v>180</v>
      </c>
      <c r="B9357" s="292"/>
      <c r="C9357" s="285">
        <v>2190</v>
      </c>
      <c r="D9357" s="345" t="s">
        <v>212</v>
      </c>
      <c r="E9357" s="287">
        <f>F9357+G9357+H9357</f>
        <v>0</v>
      </c>
      <c r="F9357" s="173"/>
      <c r="G9357" s="174"/>
      <c r="H9357" s="1409"/>
      <c r="I9357" s="173"/>
      <c r="J9357" s="174"/>
      <c r="K9357" s="1409"/>
      <c r="L9357" s="287">
        <f>I9357+J9357+K9357</f>
        <v>0</v>
      </c>
      <c r="M9357" s="12" t="str">
        <f t="shared" si="2183"/>
        <v/>
      </c>
      <c r="N9357" s="13"/>
    </row>
    <row r="9358" spans="1:14" hidden="1">
      <c r="A9358" s="23">
        <v>185</v>
      </c>
      <c r="B9358" s="272">
        <v>2200</v>
      </c>
      <c r="C9358" s="1845" t="s">
        <v>213</v>
      </c>
      <c r="D9358" s="1846"/>
      <c r="E9358" s="310">
        <f t="shared" ref="E9358:L9358" si="2193">SUM(E9359:E9360)</f>
        <v>0</v>
      </c>
      <c r="F9358" s="274">
        <f t="shared" si="2193"/>
        <v>0</v>
      </c>
      <c r="G9358" s="275">
        <f t="shared" si="2193"/>
        <v>0</v>
      </c>
      <c r="H9358" s="276">
        <f>SUM(H9359:H9360)</f>
        <v>0</v>
      </c>
      <c r="I9358" s="274">
        <f t="shared" si="2193"/>
        <v>0</v>
      </c>
      <c r="J9358" s="275">
        <f t="shared" si="2193"/>
        <v>0</v>
      </c>
      <c r="K9358" s="276">
        <f t="shared" si="2193"/>
        <v>0</v>
      </c>
      <c r="L9358" s="310">
        <f t="shared" si="2193"/>
        <v>0</v>
      </c>
      <c r="M9358" s="12" t="str">
        <f t="shared" si="2183"/>
        <v/>
      </c>
      <c r="N9358" s="13"/>
    </row>
    <row r="9359" spans="1:14" hidden="1">
      <c r="A9359" s="23">
        <v>190</v>
      </c>
      <c r="B9359" s="292"/>
      <c r="C9359" s="279">
        <v>2221</v>
      </c>
      <c r="D9359" s="280" t="s">
        <v>299</v>
      </c>
      <c r="E9359" s="281">
        <f>F9359+G9359+H9359</f>
        <v>0</v>
      </c>
      <c r="F9359" s="152">
        <v>0</v>
      </c>
      <c r="G9359" s="153">
        <v>0</v>
      </c>
      <c r="H9359" s="1406">
        <v>0</v>
      </c>
      <c r="I9359" s="152">
        <v>0</v>
      </c>
      <c r="J9359" s="153">
        <v>0</v>
      </c>
      <c r="K9359" s="1406">
        <v>0</v>
      </c>
      <c r="L9359" s="281">
        <f>I9359+J9359+K9359</f>
        <v>0</v>
      </c>
      <c r="M9359" s="12" t="str">
        <f t="shared" si="2183"/>
        <v/>
      </c>
      <c r="N9359" s="13"/>
    </row>
    <row r="9360" spans="1:14" hidden="1">
      <c r="A9360" s="23">
        <v>200</v>
      </c>
      <c r="B9360" s="292"/>
      <c r="C9360" s="285">
        <v>2224</v>
      </c>
      <c r="D9360" s="286" t="s">
        <v>214</v>
      </c>
      <c r="E9360" s="287">
        <f>F9360+G9360+H9360</f>
        <v>0</v>
      </c>
      <c r="F9360" s="173">
        <v>0</v>
      </c>
      <c r="G9360" s="174">
        <v>0</v>
      </c>
      <c r="H9360" s="1409">
        <v>0</v>
      </c>
      <c r="I9360" s="173">
        <v>0</v>
      </c>
      <c r="J9360" s="174">
        <v>0</v>
      </c>
      <c r="K9360" s="1409">
        <v>0</v>
      </c>
      <c r="L9360" s="287">
        <f>I9360+J9360+K9360</f>
        <v>0</v>
      </c>
      <c r="M9360" s="12" t="str">
        <f t="shared" si="2183"/>
        <v/>
      </c>
      <c r="N9360" s="13"/>
    </row>
    <row r="9361" spans="1:14" hidden="1">
      <c r="A9361" s="23">
        <v>200</v>
      </c>
      <c r="B9361" s="272">
        <v>2500</v>
      </c>
      <c r="C9361" s="1845" t="s">
        <v>215</v>
      </c>
      <c r="D9361" s="1846"/>
      <c r="E9361" s="310">
        <f>F9361+G9361+H9361</f>
        <v>0</v>
      </c>
      <c r="F9361" s="1410"/>
      <c r="G9361" s="1411"/>
      <c r="H9361" s="1412"/>
      <c r="I9361" s="1410"/>
      <c r="J9361" s="1411"/>
      <c r="K9361" s="1412"/>
      <c r="L9361" s="310">
        <f>I9361+J9361+K9361</f>
        <v>0</v>
      </c>
      <c r="M9361" s="12" t="str">
        <f t="shared" si="2183"/>
        <v/>
      </c>
      <c r="N9361" s="13"/>
    </row>
    <row r="9362" spans="1:14" hidden="1">
      <c r="A9362" s="23">
        <v>205</v>
      </c>
      <c r="B9362" s="272">
        <v>2600</v>
      </c>
      <c r="C9362" s="1849" t="s">
        <v>216</v>
      </c>
      <c r="D9362" s="1850"/>
      <c r="E9362" s="310">
        <f>F9362+G9362+H9362</f>
        <v>0</v>
      </c>
      <c r="F9362" s="1410"/>
      <c r="G9362" s="1411"/>
      <c r="H9362" s="1412"/>
      <c r="I9362" s="1410"/>
      <c r="J9362" s="1411"/>
      <c r="K9362" s="1412"/>
      <c r="L9362" s="310">
        <f>I9362+J9362+K9362</f>
        <v>0</v>
      </c>
      <c r="M9362" s="12" t="str">
        <f t="shared" si="2183"/>
        <v/>
      </c>
      <c r="N9362" s="13"/>
    </row>
    <row r="9363" spans="1:14" hidden="1">
      <c r="A9363" s="23">
        <v>210</v>
      </c>
      <c r="B9363" s="272">
        <v>2700</v>
      </c>
      <c r="C9363" s="1849" t="s">
        <v>217</v>
      </c>
      <c r="D9363" s="1850"/>
      <c r="E9363" s="310">
        <f>F9363+G9363+H9363</f>
        <v>0</v>
      </c>
      <c r="F9363" s="1410"/>
      <c r="G9363" s="1411"/>
      <c r="H9363" s="1412"/>
      <c r="I9363" s="1410"/>
      <c r="J9363" s="1411"/>
      <c r="K9363" s="1412"/>
      <c r="L9363" s="310">
        <f>I9363+J9363+K9363</f>
        <v>0</v>
      </c>
      <c r="M9363" s="12" t="str">
        <f t="shared" si="2183"/>
        <v/>
      </c>
      <c r="N9363" s="13"/>
    </row>
    <row r="9364" spans="1:14" ht="36" hidden="1" customHeight="1">
      <c r="A9364" s="23">
        <v>215</v>
      </c>
      <c r="B9364" s="272">
        <v>2800</v>
      </c>
      <c r="C9364" s="1849" t="s">
        <v>1643</v>
      </c>
      <c r="D9364" s="1850"/>
      <c r="E9364" s="310">
        <f t="shared" ref="E9364:L9364" si="2194">SUM(E9365:E9367)</f>
        <v>0</v>
      </c>
      <c r="F9364" s="274">
        <f t="shared" si="2194"/>
        <v>0</v>
      </c>
      <c r="G9364" s="275">
        <f t="shared" si="2194"/>
        <v>0</v>
      </c>
      <c r="H9364" s="276">
        <f>SUM(H9365:H9367)</f>
        <v>0</v>
      </c>
      <c r="I9364" s="274">
        <f t="shared" si="2194"/>
        <v>0</v>
      </c>
      <c r="J9364" s="275">
        <f t="shared" si="2194"/>
        <v>0</v>
      </c>
      <c r="K9364" s="276">
        <f t="shared" si="2194"/>
        <v>0</v>
      </c>
      <c r="L9364" s="310">
        <f t="shared" si="2194"/>
        <v>0</v>
      </c>
      <c r="M9364" s="12" t="str">
        <f t="shared" si="2183"/>
        <v/>
      </c>
      <c r="N9364" s="13"/>
    </row>
    <row r="9365" spans="1:14" hidden="1">
      <c r="A9365" s="22">
        <v>220</v>
      </c>
      <c r="B9365" s="292"/>
      <c r="C9365" s="279">
        <v>2810</v>
      </c>
      <c r="D9365" s="340" t="s">
        <v>2078</v>
      </c>
      <c r="E9365" s="281">
        <f>F9365+G9365+H9365</f>
        <v>0</v>
      </c>
      <c r="F9365" s="152"/>
      <c r="G9365" s="153"/>
      <c r="H9365" s="1406"/>
      <c r="I9365" s="152"/>
      <c r="J9365" s="153"/>
      <c r="K9365" s="1406"/>
      <c r="L9365" s="281">
        <f>I9365+J9365+K9365</f>
        <v>0</v>
      </c>
      <c r="M9365" s="12" t="str">
        <f t="shared" si="2183"/>
        <v/>
      </c>
      <c r="N9365" s="13"/>
    </row>
    <row r="9366" spans="1:14" hidden="1">
      <c r="A9366" s="23">
        <v>225</v>
      </c>
      <c r="B9366" s="341"/>
      <c r="C9366" s="293">
        <v>2820</v>
      </c>
      <c r="D9366" s="342" t="s">
        <v>2079</v>
      </c>
      <c r="E9366" s="295">
        <f>F9366+G9366+H9366</f>
        <v>0</v>
      </c>
      <c r="F9366" s="158"/>
      <c r="G9366" s="159"/>
      <c r="H9366" s="1408"/>
      <c r="I9366" s="158"/>
      <c r="J9366" s="159"/>
      <c r="K9366" s="1408"/>
      <c r="L9366" s="295">
        <f>I9366+J9366+K9366</f>
        <v>0</v>
      </c>
      <c r="M9366" s="12" t="str">
        <f t="shared" si="2183"/>
        <v/>
      </c>
      <c r="N9366" s="13"/>
    </row>
    <row r="9367" spans="1:14" ht="31.5" hidden="1">
      <c r="A9367" s="23">
        <v>230</v>
      </c>
      <c r="B9367" s="292"/>
      <c r="C9367" s="285">
        <v>2890</v>
      </c>
      <c r="D9367" s="343" t="s">
        <v>2080</v>
      </c>
      <c r="E9367" s="287">
        <f>F9367+G9367+H9367</f>
        <v>0</v>
      </c>
      <c r="F9367" s="173"/>
      <c r="G9367" s="174"/>
      <c r="H9367" s="1409"/>
      <c r="I9367" s="173"/>
      <c r="J9367" s="174"/>
      <c r="K9367" s="1409"/>
      <c r="L9367" s="287">
        <f>I9367+J9367+K9367</f>
        <v>0</v>
      </c>
      <c r="M9367" s="12" t="str">
        <f t="shared" si="2183"/>
        <v/>
      </c>
      <c r="N9367" s="13"/>
    </row>
    <row r="9368" spans="1:14" hidden="1">
      <c r="A9368" s="23">
        <v>245</v>
      </c>
      <c r="B9368" s="272">
        <v>2900</v>
      </c>
      <c r="C9368" s="1845" t="s">
        <v>218</v>
      </c>
      <c r="D9368" s="1846"/>
      <c r="E9368" s="310">
        <f>SUM(E9369:E9376)</f>
        <v>0</v>
      </c>
      <c r="F9368" s="274">
        <f>SUM(F9369:F9376)</f>
        <v>0</v>
      </c>
      <c r="G9368" s="274">
        <f t="shared" ref="G9368:L9368" si="2195">SUM(G9369:G9376)</f>
        <v>0</v>
      </c>
      <c r="H9368" s="274">
        <f t="shared" si="2195"/>
        <v>0</v>
      </c>
      <c r="I9368" s="274">
        <f t="shared" si="2195"/>
        <v>0</v>
      </c>
      <c r="J9368" s="274">
        <f t="shared" si="2195"/>
        <v>0</v>
      </c>
      <c r="K9368" s="274">
        <f t="shared" si="2195"/>
        <v>0</v>
      </c>
      <c r="L9368" s="274">
        <f t="shared" si="2195"/>
        <v>0</v>
      </c>
      <c r="M9368" s="12" t="str">
        <f t="shared" si="2183"/>
        <v/>
      </c>
      <c r="N9368" s="13"/>
    </row>
    <row r="9369" spans="1:14" hidden="1">
      <c r="A9369" s="22">
        <v>220</v>
      </c>
      <c r="B9369" s="346"/>
      <c r="C9369" s="279">
        <v>2910</v>
      </c>
      <c r="D9369" s="347" t="s">
        <v>1935</v>
      </c>
      <c r="E9369" s="281">
        <f>F9369+G9369+H9369</f>
        <v>0</v>
      </c>
      <c r="F9369" s="152">
        <v>0</v>
      </c>
      <c r="G9369" s="153"/>
      <c r="H9369" s="1406"/>
      <c r="I9369" s="152">
        <v>0</v>
      </c>
      <c r="J9369" s="153"/>
      <c r="K9369" s="1406"/>
      <c r="L9369" s="281">
        <f>I9369+J9369+K9369</f>
        <v>0</v>
      </c>
      <c r="M9369" s="12" t="str">
        <f t="shared" si="2183"/>
        <v/>
      </c>
      <c r="N9369" s="13"/>
    </row>
    <row r="9370" spans="1:14" hidden="1">
      <c r="A9370" s="23">
        <v>225</v>
      </c>
      <c r="B9370" s="346"/>
      <c r="C9370" s="279">
        <v>2920</v>
      </c>
      <c r="D9370" s="347" t="s">
        <v>219</v>
      </c>
      <c r="E9370" s="281">
        <f t="shared" ref="E9370:E9376" si="2196">F9370+G9370+H9370</f>
        <v>0</v>
      </c>
      <c r="F9370" s="152"/>
      <c r="G9370" s="153"/>
      <c r="H9370" s="1406"/>
      <c r="I9370" s="152"/>
      <c r="J9370" s="153"/>
      <c r="K9370" s="1406"/>
      <c r="L9370" s="281">
        <f t="shared" ref="L9370:L9376" si="2197">I9370+J9370+K9370</f>
        <v>0</v>
      </c>
      <c r="M9370" s="12" t="str">
        <f t="shared" si="2183"/>
        <v/>
      </c>
      <c r="N9370" s="13"/>
    </row>
    <row r="9371" spans="1:14" ht="31.5" hidden="1">
      <c r="A9371" s="23">
        <v>230</v>
      </c>
      <c r="B9371" s="346"/>
      <c r="C9371" s="324">
        <v>2969</v>
      </c>
      <c r="D9371" s="348" t="s">
        <v>220</v>
      </c>
      <c r="E9371" s="326">
        <f t="shared" si="2196"/>
        <v>0</v>
      </c>
      <c r="F9371" s="445"/>
      <c r="G9371" s="446"/>
      <c r="H9371" s="1413"/>
      <c r="I9371" s="445"/>
      <c r="J9371" s="446"/>
      <c r="K9371" s="1413"/>
      <c r="L9371" s="326">
        <f t="shared" si="2197"/>
        <v>0</v>
      </c>
      <c r="M9371" s="12" t="str">
        <f t="shared" si="2183"/>
        <v/>
      </c>
      <c r="N9371" s="13"/>
    </row>
    <row r="9372" spans="1:14" ht="31.5" hidden="1">
      <c r="A9372" s="23">
        <v>235</v>
      </c>
      <c r="B9372" s="346"/>
      <c r="C9372" s="349">
        <v>2970</v>
      </c>
      <c r="D9372" s="350" t="s">
        <v>221</v>
      </c>
      <c r="E9372" s="351">
        <f t="shared" si="2196"/>
        <v>0</v>
      </c>
      <c r="F9372" s="624"/>
      <c r="G9372" s="625"/>
      <c r="H9372" s="1414"/>
      <c r="I9372" s="624"/>
      <c r="J9372" s="625"/>
      <c r="K9372" s="1414"/>
      <c r="L9372" s="351">
        <f t="shared" si="2197"/>
        <v>0</v>
      </c>
      <c r="M9372" s="12" t="str">
        <f t="shared" si="2183"/>
        <v/>
      </c>
      <c r="N9372" s="13"/>
    </row>
    <row r="9373" spans="1:14" hidden="1">
      <c r="A9373" s="23">
        <v>240</v>
      </c>
      <c r="B9373" s="346"/>
      <c r="C9373" s="333">
        <v>2989</v>
      </c>
      <c r="D9373" s="355" t="s">
        <v>222</v>
      </c>
      <c r="E9373" s="335">
        <f t="shared" si="2196"/>
        <v>0</v>
      </c>
      <c r="F9373" s="589"/>
      <c r="G9373" s="590"/>
      <c r="H9373" s="1415"/>
      <c r="I9373" s="589"/>
      <c r="J9373" s="590"/>
      <c r="K9373" s="1415"/>
      <c r="L9373" s="335">
        <f t="shared" si="2197"/>
        <v>0</v>
      </c>
      <c r="M9373" s="12" t="str">
        <f t="shared" si="2183"/>
        <v/>
      </c>
      <c r="N9373" s="13"/>
    </row>
    <row r="9374" spans="1:14" hidden="1">
      <c r="A9374" s="23">
        <v>245</v>
      </c>
      <c r="B9374" s="292"/>
      <c r="C9374" s="318">
        <v>2990</v>
      </c>
      <c r="D9374" s="356" t="s">
        <v>1954</v>
      </c>
      <c r="E9374" s="320">
        <f>F9374+G9374+H9374</f>
        <v>0</v>
      </c>
      <c r="F9374" s="450"/>
      <c r="G9374" s="451"/>
      <c r="H9374" s="1416"/>
      <c r="I9374" s="450"/>
      <c r="J9374" s="451"/>
      <c r="K9374" s="1416"/>
      <c r="L9374" s="320">
        <f>I9374+J9374+K9374</f>
        <v>0</v>
      </c>
      <c r="M9374" s="12" t="str">
        <f t="shared" si="2183"/>
        <v/>
      </c>
      <c r="N9374" s="13"/>
    </row>
    <row r="9375" spans="1:14" hidden="1">
      <c r="A9375" s="22">
        <v>250</v>
      </c>
      <c r="B9375" s="292"/>
      <c r="C9375" s="318">
        <v>2991</v>
      </c>
      <c r="D9375" s="356" t="s">
        <v>223</v>
      </c>
      <c r="E9375" s="320">
        <f t="shared" si="2196"/>
        <v>0</v>
      </c>
      <c r="F9375" s="450"/>
      <c r="G9375" s="451"/>
      <c r="H9375" s="1416"/>
      <c r="I9375" s="450"/>
      <c r="J9375" s="451"/>
      <c r="K9375" s="1416"/>
      <c r="L9375" s="320">
        <f t="shared" si="2197"/>
        <v>0</v>
      </c>
      <c r="M9375" s="12" t="str">
        <f t="shared" si="2183"/>
        <v/>
      </c>
      <c r="N9375" s="13"/>
    </row>
    <row r="9376" spans="1:14" hidden="1">
      <c r="A9376" s="23">
        <v>255</v>
      </c>
      <c r="B9376" s="292"/>
      <c r="C9376" s="285">
        <v>2992</v>
      </c>
      <c r="D9376" s="357" t="s">
        <v>224</v>
      </c>
      <c r="E9376" s="287">
        <f t="shared" si="2196"/>
        <v>0</v>
      </c>
      <c r="F9376" s="173"/>
      <c r="G9376" s="174"/>
      <c r="H9376" s="1409"/>
      <c r="I9376" s="173"/>
      <c r="J9376" s="174"/>
      <c r="K9376" s="1409"/>
      <c r="L9376" s="287">
        <f t="shared" si="2197"/>
        <v>0</v>
      </c>
      <c r="M9376" s="12" t="str">
        <f t="shared" si="2183"/>
        <v/>
      </c>
      <c r="N9376" s="13"/>
    </row>
    <row r="9377" spans="1:14" hidden="1">
      <c r="A9377" s="23">
        <v>265</v>
      </c>
      <c r="B9377" s="272">
        <v>3300</v>
      </c>
      <c r="C9377" s="358" t="s">
        <v>1985</v>
      </c>
      <c r="D9377" s="1760"/>
      <c r="E9377" s="310">
        <f t="shared" ref="E9377:L9377" si="2198">SUM(E9378:E9382)</f>
        <v>0</v>
      </c>
      <c r="F9377" s="274">
        <f t="shared" si="2198"/>
        <v>0</v>
      </c>
      <c r="G9377" s="275">
        <f t="shared" si="2198"/>
        <v>0</v>
      </c>
      <c r="H9377" s="276">
        <f t="shared" si="2198"/>
        <v>0</v>
      </c>
      <c r="I9377" s="274">
        <f t="shared" si="2198"/>
        <v>0</v>
      </c>
      <c r="J9377" s="275">
        <f t="shared" si="2198"/>
        <v>0</v>
      </c>
      <c r="K9377" s="276">
        <f t="shared" si="2198"/>
        <v>0</v>
      </c>
      <c r="L9377" s="310">
        <f t="shared" si="2198"/>
        <v>0</v>
      </c>
      <c r="M9377" s="12" t="str">
        <f t="shared" ref="M9377:M9430" si="2199">(IF($E9377&lt;&gt;0,$M$2,IF($L9377&lt;&gt;0,$M$2,"")))</f>
        <v/>
      </c>
      <c r="N9377" s="13"/>
    </row>
    <row r="9378" spans="1:14" hidden="1">
      <c r="A9378" s="22">
        <v>270</v>
      </c>
      <c r="B9378" s="291"/>
      <c r="C9378" s="279">
        <v>3301</v>
      </c>
      <c r="D9378" s="359" t="s">
        <v>225</v>
      </c>
      <c r="E9378" s="281">
        <f t="shared" ref="E9378:E9385" si="2200">F9378+G9378+H9378</f>
        <v>0</v>
      </c>
      <c r="F9378" s="482">
        <v>0</v>
      </c>
      <c r="G9378" s="483">
        <v>0</v>
      </c>
      <c r="H9378" s="154">
        <v>0</v>
      </c>
      <c r="I9378" s="482">
        <v>0</v>
      </c>
      <c r="J9378" s="483">
        <v>0</v>
      </c>
      <c r="K9378" s="154">
        <v>0</v>
      </c>
      <c r="L9378" s="281">
        <f t="shared" ref="L9378:L9385" si="2201">I9378+J9378+K9378</f>
        <v>0</v>
      </c>
      <c r="M9378" s="12" t="str">
        <f t="shared" si="2199"/>
        <v/>
      </c>
      <c r="N9378" s="13"/>
    </row>
    <row r="9379" spans="1:14" hidden="1">
      <c r="A9379" s="22">
        <v>290</v>
      </c>
      <c r="B9379" s="291"/>
      <c r="C9379" s="293">
        <v>3302</v>
      </c>
      <c r="D9379" s="360" t="s">
        <v>701</v>
      </c>
      <c r="E9379" s="295">
        <f t="shared" si="2200"/>
        <v>0</v>
      </c>
      <c r="F9379" s="484">
        <v>0</v>
      </c>
      <c r="G9379" s="485">
        <v>0</v>
      </c>
      <c r="H9379" s="160">
        <v>0</v>
      </c>
      <c r="I9379" s="484">
        <v>0</v>
      </c>
      <c r="J9379" s="485">
        <v>0</v>
      </c>
      <c r="K9379" s="160">
        <v>0</v>
      </c>
      <c r="L9379" s="295">
        <f t="shared" si="2201"/>
        <v>0</v>
      </c>
      <c r="M9379" s="12" t="str">
        <f t="shared" si="2199"/>
        <v/>
      </c>
      <c r="N9379" s="13"/>
    </row>
    <row r="9380" spans="1:14" hidden="1">
      <c r="A9380" s="39">
        <v>320</v>
      </c>
      <c r="B9380" s="291"/>
      <c r="C9380" s="293">
        <v>3304</v>
      </c>
      <c r="D9380" s="360" t="s">
        <v>226</v>
      </c>
      <c r="E9380" s="295">
        <f t="shared" si="2200"/>
        <v>0</v>
      </c>
      <c r="F9380" s="484">
        <v>0</v>
      </c>
      <c r="G9380" s="485">
        <v>0</v>
      </c>
      <c r="H9380" s="160">
        <v>0</v>
      </c>
      <c r="I9380" s="484">
        <v>0</v>
      </c>
      <c r="J9380" s="485">
        <v>0</v>
      </c>
      <c r="K9380" s="160">
        <v>0</v>
      </c>
      <c r="L9380" s="295">
        <f t="shared" si="2201"/>
        <v>0</v>
      </c>
      <c r="M9380" s="12" t="str">
        <f t="shared" si="2199"/>
        <v/>
      </c>
      <c r="N9380" s="13"/>
    </row>
    <row r="9381" spans="1:14" ht="47.25" hidden="1">
      <c r="A9381" s="22">
        <v>330</v>
      </c>
      <c r="B9381" s="291"/>
      <c r="C9381" s="285">
        <v>3306</v>
      </c>
      <c r="D9381" s="361" t="s">
        <v>2081</v>
      </c>
      <c r="E9381" s="295">
        <f t="shared" si="2200"/>
        <v>0</v>
      </c>
      <c r="F9381" s="484">
        <v>0</v>
      </c>
      <c r="G9381" s="485">
        <v>0</v>
      </c>
      <c r="H9381" s="160">
        <v>0</v>
      </c>
      <c r="I9381" s="484">
        <v>0</v>
      </c>
      <c r="J9381" s="485">
        <v>0</v>
      </c>
      <c r="K9381" s="160">
        <v>0</v>
      </c>
      <c r="L9381" s="295">
        <f t="shared" si="2201"/>
        <v>0</v>
      </c>
      <c r="M9381" s="12" t="str">
        <f t="shared" si="2199"/>
        <v/>
      </c>
      <c r="N9381" s="13"/>
    </row>
    <row r="9382" spans="1:14" hidden="1">
      <c r="A9382" s="23">
        <v>225</v>
      </c>
      <c r="B9382" s="291"/>
      <c r="C9382" s="285">
        <v>3307</v>
      </c>
      <c r="D9382" s="361" t="s">
        <v>1996</v>
      </c>
      <c r="E9382" s="287">
        <f t="shared" si="2200"/>
        <v>0</v>
      </c>
      <c r="F9382" s="486">
        <v>0</v>
      </c>
      <c r="G9382" s="487">
        <v>0</v>
      </c>
      <c r="H9382" s="175">
        <v>0</v>
      </c>
      <c r="I9382" s="486">
        <v>0</v>
      </c>
      <c r="J9382" s="487">
        <v>0</v>
      </c>
      <c r="K9382" s="175">
        <v>0</v>
      </c>
      <c r="L9382" s="287">
        <f t="shared" si="2201"/>
        <v>0</v>
      </c>
      <c r="M9382" s="12" t="str">
        <f t="shared" si="2199"/>
        <v/>
      </c>
      <c r="N9382" s="13"/>
    </row>
    <row r="9383" spans="1:14" hidden="1">
      <c r="A9383" s="23">
        <v>230</v>
      </c>
      <c r="B9383" s="272">
        <v>3900</v>
      </c>
      <c r="C9383" s="1845" t="s">
        <v>227</v>
      </c>
      <c r="D9383" s="1846"/>
      <c r="E9383" s="310">
        <f t="shared" si="2200"/>
        <v>0</v>
      </c>
      <c r="F9383" s="1458">
        <v>0</v>
      </c>
      <c r="G9383" s="1459">
        <v>0</v>
      </c>
      <c r="H9383" s="1460">
        <v>0</v>
      </c>
      <c r="I9383" s="1458">
        <v>0</v>
      </c>
      <c r="J9383" s="1459">
        <v>0</v>
      </c>
      <c r="K9383" s="1460">
        <v>0</v>
      </c>
      <c r="L9383" s="310">
        <f t="shared" si="2201"/>
        <v>0</v>
      </c>
      <c r="M9383" s="12" t="str">
        <f t="shared" si="2199"/>
        <v/>
      </c>
      <c r="N9383" s="13"/>
    </row>
    <row r="9384" spans="1:14" hidden="1">
      <c r="A9384" s="23">
        <v>245</v>
      </c>
      <c r="B9384" s="272">
        <v>4000</v>
      </c>
      <c r="C9384" s="1845" t="s">
        <v>228</v>
      </c>
      <c r="D9384" s="1846"/>
      <c r="E9384" s="310">
        <f t="shared" si="2200"/>
        <v>0</v>
      </c>
      <c r="F9384" s="1410">
        <v>0</v>
      </c>
      <c r="G9384" s="1411">
        <v>0</v>
      </c>
      <c r="H9384" s="1412">
        <v>0</v>
      </c>
      <c r="I9384" s="1410">
        <v>0</v>
      </c>
      <c r="J9384" s="1411">
        <v>0</v>
      </c>
      <c r="K9384" s="1412">
        <v>0</v>
      </c>
      <c r="L9384" s="310">
        <f t="shared" si="2201"/>
        <v>0</v>
      </c>
      <c r="M9384" s="12" t="str">
        <f t="shared" si="2199"/>
        <v/>
      </c>
      <c r="N9384" s="13"/>
    </row>
    <row r="9385" spans="1:14" hidden="1">
      <c r="A9385" s="22">
        <v>350</v>
      </c>
      <c r="B9385" s="272">
        <v>4100</v>
      </c>
      <c r="C9385" s="1845" t="s">
        <v>229</v>
      </c>
      <c r="D9385" s="1846"/>
      <c r="E9385" s="310">
        <f t="shared" si="2200"/>
        <v>0</v>
      </c>
      <c r="F9385" s="1459">
        <v>0</v>
      </c>
      <c r="G9385" s="1459">
        <v>0</v>
      </c>
      <c r="H9385" s="1460">
        <v>0</v>
      </c>
      <c r="I9385" s="1606">
        <v>0</v>
      </c>
      <c r="J9385" s="1459">
        <v>0</v>
      </c>
      <c r="K9385" s="1459">
        <v>0</v>
      </c>
      <c r="L9385" s="310">
        <f t="shared" si="2201"/>
        <v>0</v>
      </c>
      <c r="M9385" s="12" t="str">
        <f t="shared" si="2199"/>
        <v/>
      </c>
      <c r="N9385" s="13"/>
    </row>
    <row r="9386" spans="1:14" hidden="1">
      <c r="A9386" s="23">
        <v>355</v>
      </c>
      <c r="B9386" s="272">
        <v>4200</v>
      </c>
      <c r="C9386" s="1845" t="s">
        <v>230</v>
      </c>
      <c r="D9386" s="1846"/>
      <c r="E9386" s="310">
        <f t="shared" ref="E9386:L9386" si="2202">SUM(E9387:E9392)</f>
        <v>0</v>
      </c>
      <c r="F9386" s="274">
        <f t="shared" si="2202"/>
        <v>0</v>
      </c>
      <c r="G9386" s="275">
        <f t="shared" si="2202"/>
        <v>0</v>
      </c>
      <c r="H9386" s="276">
        <f>SUM(H9387:H9392)</f>
        <v>0</v>
      </c>
      <c r="I9386" s="274">
        <f t="shared" si="2202"/>
        <v>0</v>
      </c>
      <c r="J9386" s="275">
        <f t="shared" si="2202"/>
        <v>0</v>
      </c>
      <c r="K9386" s="276">
        <f t="shared" si="2202"/>
        <v>0</v>
      </c>
      <c r="L9386" s="310">
        <f t="shared" si="2202"/>
        <v>0</v>
      </c>
      <c r="M9386" s="12" t="str">
        <f t="shared" si="2199"/>
        <v/>
      </c>
      <c r="N9386" s="13"/>
    </row>
    <row r="9387" spans="1:14" hidden="1">
      <c r="A9387" s="23">
        <v>355</v>
      </c>
      <c r="B9387" s="362"/>
      <c r="C9387" s="279">
        <v>4201</v>
      </c>
      <c r="D9387" s="280" t="s">
        <v>231</v>
      </c>
      <c r="E9387" s="281">
        <f t="shared" ref="E9387:E9392" si="2203">F9387+G9387+H9387</f>
        <v>0</v>
      </c>
      <c r="F9387" s="152"/>
      <c r="G9387" s="153"/>
      <c r="H9387" s="1406"/>
      <c r="I9387" s="152"/>
      <c r="J9387" s="153"/>
      <c r="K9387" s="1406"/>
      <c r="L9387" s="281">
        <f t="shared" ref="L9387:L9392" si="2204">I9387+J9387+K9387</f>
        <v>0</v>
      </c>
      <c r="M9387" s="12" t="str">
        <f t="shared" si="2199"/>
        <v/>
      </c>
      <c r="N9387" s="13"/>
    </row>
    <row r="9388" spans="1:14" hidden="1">
      <c r="A9388" s="23">
        <v>375</v>
      </c>
      <c r="B9388" s="362"/>
      <c r="C9388" s="293">
        <v>4202</v>
      </c>
      <c r="D9388" s="363" t="s">
        <v>232</v>
      </c>
      <c r="E9388" s="295">
        <f t="shared" si="2203"/>
        <v>0</v>
      </c>
      <c r="F9388" s="158"/>
      <c r="G9388" s="159"/>
      <c r="H9388" s="1408"/>
      <c r="I9388" s="158"/>
      <c r="J9388" s="159"/>
      <c r="K9388" s="1408"/>
      <c r="L9388" s="295">
        <f t="shared" si="2204"/>
        <v>0</v>
      </c>
      <c r="M9388" s="12" t="str">
        <f t="shared" si="2199"/>
        <v/>
      </c>
      <c r="N9388" s="13"/>
    </row>
    <row r="9389" spans="1:14" hidden="1">
      <c r="A9389" s="23">
        <v>380</v>
      </c>
      <c r="B9389" s="362"/>
      <c r="C9389" s="293">
        <v>4214</v>
      </c>
      <c r="D9389" s="363" t="s">
        <v>233</v>
      </c>
      <c r="E9389" s="295">
        <f t="shared" si="2203"/>
        <v>0</v>
      </c>
      <c r="F9389" s="158">
        <v>0</v>
      </c>
      <c r="G9389" s="159">
        <v>0</v>
      </c>
      <c r="H9389" s="1408">
        <v>0</v>
      </c>
      <c r="I9389" s="158">
        <v>0</v>
      </c>
      <c r="J9389" s="159">
        <v>0</v>
      </c>
      <c r="K9389" s="1408">
        <v>0</v>
      </c>
      <c r="L9389" s="295">
        <f t="shared" si="2204"/>
        <v>0</v>
      </c>
      <c r="M9389" s="12" t="str">
        <f t="shared" si="2199"/>
        <v/>
      </c>
      <c r="N9389" s="13"/>
    </row>
    <row r="9390" spans="1:14" hidden="1">
      <c r="A9390" s="23">
        <v>385</v>
      </c>
      <c r="B9390" s="362"/>
      <c r="C9390" s="293">
        <v>4217</v>
      </c>
      <c r="D9390" s="363" t="s">
        <v>234</v>
      </c>
      <c r="E9390" s="295">
        <f t="shared" si="2203"/>
        <v>0</v>
      </c>
      <c r="F9390" s="158"/>
      <c r="G9390" s="159"/>
      <c r="H9390" s="1408"/>
      <c r="I9390" s="158"/>
      <c r="J9390" s="159"/>
      <c r="K9390" s="1408"/>
      <c r="L9390" s="295">
        <f t="shared" si="2204"/>
        <v>0</v>
      </c>
      <c r="M9390" s="12" t="str">
        <f t="shared" si="2199"/>
        <v/>
      </c>
      <c r="N9390" s="13"/>
    </row>
    <row r="9391" spans="1:14" hidden="1">
      <c r="A9391" s="23">
        <v>390</v>
      </c>
      <c r="B9391" s="362"/>
      <c r="C9391" s="293">
        <v>4218</v>
      </c>
      <c r="D9391" s="294" t="s">
        <v>235</v>
      </c>
      <c r="E9391" s="295">
        <f t="shared" si="2203"/>
        <v>0</v>
      </c>
      <c r="F9391" s="158"/>
      <c r="G9391" s="159"/>
      <c r="H9391" s="1408"/>
      <c r="I9391" s="158"/>
      <c r="J9391" s="159"/>
      <c r="K9391" s="1408"/>
      <c r="L9391" s="295">
        <f t="shared" si="2204"/>
        <v>0</v>
      </c>
      <c r="M9391" s="12" t="str">
        <f t="shared" si="2199"/>
        <v/>
      </c>
      <c r="N9391" s="13"/>
    </row>
    <row r="9392" spans="1:14" hidden="1">
      <c r="A9392" s="23">
        <v>390</v>
      </c>
      <c r="B9392" s="362"/>
      <c r="C9392" s="285">
        <v>4219</v>
      </c>
      <c r="D9392" s="343" t="s">
        <v>236</v>
      </c>
      <c r="E9392" s="287">
        <f t="shared" si="2203"/>
        <v>0</v>
      </c>
      <c r="F9392" s="173">
        <v>0</v>
      </c>
      <c r="G9392" s="174">
        <v>0</v>
      </c>
      <c r="H9392" s="1409">
        <v>0</v>
      </c>
      <c r="I9392" s="173">
        <v>0</v>
      </c>
      <c r="J9392" s="174">
        <v>0</v>
      </c>
      <c r="K9392" s="1409">
        <v>0</v>
      </c>
      <c r="L9392" s="287">
        <f t="shared" si="2204"/>
        <v>0</v>
      </c>
      <c r="M9392" s="12" t="str">
        <f t="shared" si="2199"/>
        <v/>
      </c>
      <c r="N9392" s="13"/>
    </row>
    <row r="9393" spans="1:14" hidden="1">
      <c r="A9393" s="23">
        <v>395</v>
      </c>
      <c r="B9393" s="272">
        <v>4300</v>
      </c>
      <c r="C9393" s="1845" t="s">
        <v>1644</v>
      </c>
      <c r="D9393" s="1846"/>
      <c r="E9393" s="310">
        <f t="shared" ref="E9393:L9393" si="2205">SUM(E9394:E9396)</f>
        <v>0</v>
      </c>
      <c r="F9393" s="274">
        <f t="shared" si="2205"/>
        <v>0</v>
      </c>
      <c r="G9393" s="275">
        <f t="shared" si="2205"/>
        <v>0</v>
      </c>
      <c r="H9393" s="276">
        <f>SUM(H9394:H9396)</f>
        <v>0</v>
      </c>
      <c r="I9393" s="274">
        <f t="shared" si="2205"/>
        <v>0</v>
      </c>
      <c r="J9393" s="275">
        <f t="shared" si="2205"/>
        <v>0</v>
      </c>
      <c r="K9393" s="276">
        <f t="shared" si="2205"/>
        <v>0</v>
      </c>
      <c r="L9393" s="310">
        <f t="shared" si="2205"/>
        <v>0</v>
      </c>
      <c r="M9393" s="12" t="str">
        <f t="shared" si="2199"/>
        <v/>
      </c>
      <c r="N9393" s="13"/>
    </row>
    <row r="9394" spans="1:14" hidden="1">
      <c r="A9394" s="18">
        <v>397</v>
      </c>
      <c r="B9394" s="362"/>
      <c r="C9394" s="279">
        <v>4301</v>
      </c>
      <c r="D9394" s="311" t="s">
        <v>237</v>
      </c>
      <c r="E9394" s="281">
        <f t="shared" ref="E9394:E9399" si="2206">F9394+G9394+H9394</f>
        <v>0</v>
      </c>
      <c r="F9394" s="152">
        <v>0</v>
      </c>
      <c r="G9394" s="153">
        <v>0</v>
      </c>
      <c r="H9394" s="1406">
        <v>0</v>
      </c>
      <c r="I9394" s="152">
        <v>0</v>
      </c>
      <c r="J9394" s="153">
        <v>0</v>
      </c>
      <c r="K9394" s="1406">
        <v>0</v>
      </c>
      <c r="L9394" s="281">
        <f t="shared" ref="L9394:L9399" si="2207">I9394+J9394+K9394</f>
        <v>0</v>
      </c>
      <c r="M9394" s="12" t="str">
        <f t="shared" si="2199"/>
        <v/>
      </c>
      <c r="N9394" s="13"/>
    </row>
    <row r="9395" spans="1:14" hidden="1">
      <c r="A9395" s="14">
        <v>398</v>
      </c>
      <c r="B9395" s="362"/>
      <c r="C9395" s="293">
        <v>4302</v>
      </c>
      <c r="D9395" s="363" t="s">
        <v>238</v>
      </c>
      <c r="E9395" s="295">
        <f t="shared" si="2206"/>
        <v>0</v>
      </c>
      <c r="F9395" s="158"/>
      <c r="G9395" s="159"/>
      <c r="H9395" s="1408"/>
      <c r="I9395" s="158"/>
      <c r="J9395" s="159"/>
      <c r="K9395" s="1408"/>
      <c r="L9395" s="295">
        <f t="shared" si="2207"/>
        <v>0</v>
      </c>
      <c r="M9395" s="12" t="str">
        <f t="shared" si="2199"/>
        <v/>
      </c>
      <c r="N9395" s="13"/>
    </row>
    <row r="9396" spans="1:14" hidden="1">
      <c r="A9396" s="14">
        <v>399</v>
      </c>
      <c r="B9396" s="362"/>
      <c r="C9396" s="285">
        <v>4309</v>
      </c>
      <c r="D9396" s="301" t="s">
        <v>239</v>
      </c>
      <c r="E9396" s="287">
        <f t="shared" si="2206"/>
        <v>0</v>
      </c>
      <c r="F9396" s="173"/>
      <c r="G9396" s="174"/>
      <c r="H9396" s="1409"/>
      <c r="I9396" s="173"/>
      <c r="J9396" s="174"/>
      <c r="K9396" s="1409"/>
      <c r="L9396" s="287">
        <f t="shared" si="2207"/>
        <v>0</v>
      </c>
      <c r="M9396" s="12" t="str">
        <f t="shared" si="2199"/>
        <v/>
      </c>
      <c r="N9396" s="13"/>
    </row>
    <row r="9397" spans="1:14" hidden="1">
      <c r="A9397" s="14">
        <v>400</v>
      </c>
      <c r="B9397" s="272">
        <v>4400</v>
      </c>
      <c r="C9397" s="1845" t="s">
        <v>1641</v>
      </c>
      <c r="D9397" s="1846"/>
      <c r="E9397" s="310">
        <f t="shared" si="2206"/>
        <v>0</v>
      </c>
      <c r="F9397" s="1410">
        <v>0</v>
      </c>
      <c r="G9397" s="1411">
        <v>0</v>
      </c>
      <c r="H9397" s="1412">
        <v>0</v>
      </c>
      <c r="I9397" s="1410">
        <v>0</v>
      </c>
      <c r="J9397" s="1411">
        <v>0</v>
      </c>
      <c r="K9397" s="1412">
        <v>0</v>
      </c>
      <c r="L9397" s="310">
        <f t="shared" si="2207"/>
        <v>0</v>
      </c>
      <c r="M9397" s="12" t="str">
        <f t="shared" si="2199"/>
        <v/>
      </c>
      <c r="N9397" s="13"/>
    </row>
    <row r="9398" spans="1:14" hidden="1">
      <c r="A9398" s="14">
        <v>401</v>
      </c>
      <c r="B9398" s="272">
        <v>4500</v>
      </c>
      <c r="C9398" s="1845" t="s">
        <v>1642</v>
      </c>
      <c r="D9398" s="1846"/>
      <c r="E9398" s="310">
        <f t="shared" si="2206"/>
        <v>0</v>
      </c>
      <c r="F9398" s="1410">
        <v>0</v>
      </c>
      <c r="G9398" s="1411">
        <v>0</v>
      </c>
      <c r="H9398" s="1412">
        <v>0</v>
      </c>
      <c r="I9398" s="1410">
        <v>0</v>
      </c>
      <c r="J9398" s="1411">
        <v>0</v>
      </c>
      <c r="K9398" s="1412">
        <v>0</v>
      </c>
      <c r="L9398" s="310">
        <f t="shared" si="2207"/>
        <v>0</v>
      </c>
      <c r="M9398" s="12" t="str">
        <f t="shared" si="2199"/>
        <v/>
      </c>
      <c r="N9398" s="13"/>
    </row>
    <row r="9399" spans="1:14" hidden="1">
      <c r="A9399" s="40">
        <v>404</v>
      </c>
      <c r="B9399" s="272">
        <v>4600</v>
      </c>
      <c r="C9399" s="1849" t="s">
        <v>240</v>
      </c>
      <c r="D9399" s="1850"/>
      <c r="E9399" s="310">
        <f t="shared" si="2206"/>
        <v>0</v>
      </c>
      <c r="F9399" s="1410">
        <v>0</v>
      </c>
      <c r="G9399" s="1411">
        <v>0</v>
      </c>
      <c r="H9399" s="1412">
        <v>0</v>
      </c>
      <c r="I9399" s="1410">
        <v>0</v>
      </c>
      <c r="J9399" s="1411">
        <v>0</v>
      </c>
      <c r="K9399" s="1412">
        <v>0</v>
      </c>
      <c r="L9399" s="310">
        <f t="shared" si="2207"/>
        <v>0</v>
      </c>
      <c r="M9399" s="12" t="str">
        <f t="shared" si="2199"/>
        <v/>
      </c>
      <c r="N9399" s="13"/>
    </row>
    <row r="9400" spans="1:14" hidden="1">
      <c r="A9400" s="40">
        <v>404</v>
      </c>
      <c r="B9400" s="272">
        <v>4900</v>
      </c>
      <c r="C9400" s="1845" t="s">
        <v>266</v>
      </c>
      <c r="D9400" s="1846"/>
      <c r="E9400" s="310">
        <f t="shared" ref="E9400:L9400" si="2208">+E9401+E9402</f>
        <v>0</v>
      </c>
      <c r="F9400" s="274">
        <f t="shared" si="2208"/>
        <v>0</v>
      </c>
      <c r="G9400" s="275">
        <f t="shared" si="2208"/>
        <v>0</v>
      </c>
      <c r="H9400" s="276">
        <f>+H9401+H9402</f>
        <v>0</v>
      </c>
      <c r="I9400" s="274">
        <f t="shared" si="2208"/>
        <v>0</v>
      </c>
      <c r="J9400" s="275">
        <f t="shared" si="2208"/>
        <v>0</v>
      </c>
      <c r="K9400" s="276">
        <f t="shared" si="2208"/>
        <v>0</v>
      </c>
      <c r="L9400" s="310">
        <f t="shared" si="2208"/>
        <v>0</v>
      </c>
      <c r="M9400" s="12" t="str">
        <f t="shared" si="2199"/>
        <v/>
      </c>
      <c r="N9400" s="13"/>
    </row>
    <row r="9401" spans="1:14" hidden="1">
      <c r="A9401" s="22">
        <v>440</v>
      </c>
      <c r="B9401" s="362"/>
      <c r="C9401" s="279">
        <v>4901</v>
      </c>
      <c r="D9401" s="364" t="s">
        <v>267</v>
      </c>
      <c r="E9401" s="281">
        <f>F9401+G9401+H9401</f>
        <v>0</v>
      </c>
      <c r="F9401" s="152"/>
      <c r="G9401" s="153"/>
      <c r="H9401" s="1406"/>
      <c r="I9401" s="152"/>
      <c r="J9401" s="153"/>
      <c r="K9401" s="1406"/>
      <c r="L9401" s="281">
        <f>I9401+J9401+K9401</f>
        <v>0</v>
      </c>
      <c r="M9401" s="12" t="str">
        <f t="shared" si="2199"/>
        <v/>
      </c>
      <c r="N9401" s="13"/>
    </row>
    <row r="9402" spans="1:14" hidden="1">
      <c r="A9402" s="22">
        <v>450</v>
      </c>
      <c r="B9402" s="362"/>
      <c r="C9402" s="285">
        <v>4902</v>
      </c>
      <c r="D9402" s="301" t="s">
        <v>268</v>
      </c>
      <c r="E9402" s="287">
        <f>F9402+G9402+H9402</f>
        <v>0</v>
      </c>
      <c r="F9402" s="173"/>
      <c r="G9402" s="174"/>
      <c r="H9402" s="1409"/>
      <c r="I9402" s="173"/>
      <c r="J9402" s="174"/>
      <c r="K9402" s="1409"/>
      <c r="L9402" s="287">
        <f>I9402+J9402+K9402</f>
        <v>0</v>
      </c>
      <c r="M9402" s="12" t="str">
        <f t="shared" si="2199"/>
        <v/>
      </c>
      <c r="N9402" s="13"/>
    </row>
    <row r="9403" spans="1:14" hidden="1">
      <c r="A9403" s="22">
        <v>495</v>
      </c>
      <c r="B9403" s="365">
        <v>5100</v>
      </c>
      <c r="C9403" s="1843" t="s">
        <v>241</v>
      </c>
      <c r="D9403" s="1844"/>
      <c r="E9403" s="310">
        <f>F9403+G9403+H9403</f>
        <v>0</v>
      </c>
      <c r="F9403" s="1410">
        <v>0</v>
      </c>
      <c r="G9403" s="1411">
        <v>0</v>
      </c>
      <c r="H9403" s="1412">
        <v>0</v>
      </c>
      <c r="I9403" s="1410">
        <v>0</v>
      </c>
      <c r="J9403" s="1411">
        <v>0</v>
      </c>
      <c r="K9403" s="1412">
        <v>0</v>
      </c>
      <c r="L9403" s="310">
        <f>I9403+J9403+K9403</f>
        <v>0</v>
      </c>
      <c r="M9403" s="12" t="str">
        <f t="shared" si="2199"/>
        <v/>
      </c>
      <c r="N9403" s="13"/>
    </row>
    <row r="9404" spans="1:14" hidden="1">
      <c r="A9404" s="23">
        <v>500</v>
      </c>
      <c r="B9404" s="365">
        <v>5200</v>
      </c>
      <c r="C9404" s="1843" t="s">
        <v>242</v>
      </c>
      <c r="D9404" s="1844"/>
      <c r="E9404" s="310">
        <f t="shared" ref="E9404:L9404" si="2209">SUM(E9405:E9411)</f>
        <v>0</v>
      </c>
      <c r="F9404" s="274">
        <f t="shared" si="2209"/>
        <v>0</v>
      </c>
      <c r="G9404" s="275">
        <f t="shared" si="2209"/>
        <v>0</v>
      </c>
      <c r="H9404" s="276">
        <f>SUM(H9405:H9411)</f>
        <v>0</v>
      </c>
      <c r="I9404" s="274">
        <f t="shared" si="2209"/>
        <v>0</v>
      </c>
      <c r="J9404" s="275">
        <f t="shared" si="2209"/>
        <v>0</v>
      </c>
      <c r="K9404" s="276">
        <f t="shared" si="2209"/>
        <v>0</v>
      </c>
      <c r="L9404" s="310">
        <f t="shared" si="2209"/>
        <v>0</v>
      </c>
      <c r="M9404" s="12" t="str">
        <f t="shared" si="2199"/>
        <v/>
      </c>
      <c r="N9404" s="13"/>
    </row>
    <row r="9405" spans="1:14" hidden="1">
      <c r="A9405" s="23">
        <v>505</v>
      </c>
      <c r="B9405" s="366"/>
      <c r="C9405" s="367">
        <v>5201</v>
      </c>
      <c r="D9405" s="368" t="s">
        <v>243</v>
      </c>
      <c r="E9405" s="281">
        <f t="shared" ref="E9405:E9411" si="2210">F9405+G9405+H9405</f>
        <v>0</v>
      </c>
      <c r="F9405" s="152">
        <v>0</v>
      </c>
      <c r="G9405" s="153">
        <v>0</v>
      </c>
      <c r="H9405" s="1406">
        <v>0</v>
      </c>
      <c r="I9405" s="152">
        <v>0</v>
      </c>
      <c r="J9405" s="153">
        <v>0</v>
      </c>
      <c r="K9405" s="1406">
        <v>0</v>
      </c>
      <c r="L9405" s="281">
        <f t="shared" ref="L9405:L9411" si="2211">I9405+J9405+K9405</f>
        <v>0</v>
      </c>
      <c r="M9405" s="12" t="str">
        <f t="shared" si="2199"/>
        <v/>
      </c>
      <c r="N9405" s="13"/>
    </row>
    <row r="9406" spans="1:14" hidden="1">
      <c r="A9406" s="23">
        <v>510</v>
      </c>
      <c r="B9406" s="366"/>
      <c r="C9406" s="369">
        <v>5202</v>
      </c>
      <c r="D9406" s="370" t="s">
        <v>244</v>
      </c>
      <c r="E9406" s="295">
        <f t="shared" si="2210"/>
        <v>0</v>
      </c>
      <c r="F9406" s="158">
        <v>0</v>
      </c>
      <c r="G9406" s="159">
        <v>0</v>
      </c>
      <c r="H9406" s="1408">
        <v>0</v>
      </c>
      <c r="I9406" s="158">
        <v>0</v>
      </c>
      <c r="J9406" s="159">
        <v>0</v>
      </c>
      <c r="K9406" s="1408">
        <v>0</v>
      </c>
      <c r="L9406" s="295">
        <f t="shared" si="2211"/>
        <v>0</v>
      </c>
      <c r="M9406" s="12" t="str">
        <f t="shared" si="2199"/>
        <v/>
      </c>
      <c r="N9406" s="13"/>
    </row>
    <row r="9407" spans="1:14" hidden="1">
      <c r="A9407" s="23">
        <v>515</v>
      </c>
      <c r="B9407" s="366"/>
      <c r="C9407" s="369">
        <v>5203</v>
      </c>
      <c r="D9407" s="370" t="s">
        <v>608</v>
      </c>
      <c r="E9407" s="295">
        <f t="shared" si="2210"/>
        <v>0</v>
      </c>
      <c r="F9407" s="158">
        <v>0</v>
      </c>
      <c r="G9407" s="159">
        <v>0</v>
      </c>
      <c r="H9407" s="1408">
        <v>0</v>
      </c>
      <c r="I9407" s="158">
        <v>0</v>
      </c>
      <c r="J9407" s="159">
        <v>0</v>
      </c>
      <c r="K9407" s="1408">
        <v>0</v>
      </c>
      <c r="L9407" s="295">
        <f t="shared" si="2211"/>
        <v>0</v>
      </c>
      <c r="M9407" s="12" t="str">
        <f t="shared" si="2199"/>
        <v/>
      </c>
      <c r="N9407" s="13"/>
    </row>
    <row r="9408" spans="1:14" hidden="1">
      <c r="A9408" s="23">
        <v>520</v>
      </c>
      <c r="B9408" s="366"/>
      <c r="C9408" s="369">
        <v>5204</v>
      </c>
      <c r="D9408" s="370" t="s">
        <v>609</v>
      </c>
      <c r="E9408" s="295">
        <f t="shared" si="2210"/>
        <v>0</v>
      </c>
      <c r="F9408" s="158">
        <v>0</v>
      </c>
      <c r="G9408" s="159">
        <v>0</v>
      </c>
      <c r="H9408" s="1408">
        <v>0</v>
      </c>
      <c r="I9408" s="158">
        <v>0</v>
      </c>
      <c r="J9408" s="159">
        <v>0</v>
      </c>
      <c r="K9408" s="1408">
        <v>0</v>
      </c>
      <c r="L9408" s="295">
        <f t="shared" si="2211"/>
        <v>0</v>
      </c>
      <c r="M9408" s="12" t="str">
        <f t="shared" si="2199"/>
        <v/>
      </c>
      <c r="N9408" s="13"/>
    </row>
    <row r="9409" spans="1:14" hidden="1">
      <c r="A9409" s="23">
        <v>525</v>
      </c>
      <c r="B9409" s="366"/>
      <c r="C9409" s="369">
        <v>5205</v>
      </c>
      <c r="D9409" s="370" t="s">
        <v>610</v>
      </c>
      <c r="E9409" s="295">
        <f t="shared" si="2210"/>
        <v>0</v>
      </c>
      <c r="F9409" s="158">
        <v>0</v>
      </c>
      <c r="G9409" s="159">
        <v>0</v>
      </c>
      <c r="H9409" s="1408">
        <v>0</v>
      </c>
      <c r="I9409" s="158">
        <v>0</v>
      </c>
      <c r="J9409" s="159">
        <v>0</v>
      </c>
      <c r="K9409" s="1408">
        <v>0</v>
      </c>
      <c r="L9409" s="295">
        <f t="shared" si="2211"/>
        <v>0</v>
      </c>
      <c r="M9409" s="12" t="str">
        <f t="shared" si="2199"/>
        <v/>
      </c>
      <c r="N9409" s="13"/>
    </row>
    <row r="9410" spans="1:14" hidden="1">
      <c r="A9410" s="22">
        <v>635</v>
      </c>
      <c r="B9410" s="366"/>
      <c r="C9410" s="369">
        <v>5206</v>
      </c>
      <c r="D9410" s="370" t="s">
        <v>611</v>
      </c>
      <c r="E9410" s="295">
        <f t="shared" si="2210"/>
        <v>0</v>
      </c>
      <c r="F9410" s="158">
        <v>0</v>
      </c>
      <c r="G9410" s="159">
        <v>0</v>
      </c>
      <c r="H9410" s="1408">
        <v>0</v>
      </c>
      <c r="I9410" s="158">
        <v>0</v>
      </c>
      <c r="J9410" s="159">
        <v>0</v>
      </c>
      <c r="K9410" s="1408">
        <v>0</v>
      </c>
      <c r="L9410" s="295">
        <f t="shared" si="2211"/>
        <v>0</v>
      </c>
      <c r="M9410" s="12" t="str">
        <f t="shared" si="2199"/>
        <v/>
      </c>
      <c r="N9410" s="13"/>
    </row>
    <row r="9411" spans="1:14" hidden="1">
      <c r="A9411" s="23">
        <v>640</v>
      </c>
      <c r="B9411" s="366"/>
      <c r="C9411" s="371">
        <v>5219</v>
      </c>
      <c r="D9411" s="372" t="s">
        <v>612</v>
      </c>
      <c r="E9411" s="287">
        <f t="shared" si="2210"/>
        <v>0</v>
      </c>
      <c r="F9411" s="173">
        <v>0</v>
      </c>
      <c r="G9411" s="174">
        <v>0</v>
      </c>
      <c r="H9411" s="1409">
        <v>0</v>
      </c>
      <c r="I9411" s="173">
        <v>0</v>
      </c>
      <c r="J9411" s="174">
        <v>0</v>
      </c>
      <c r="K9411" s="1409">
        <v>0</v>
      </c>
      <c r="L9411" s="287">
        <f t="shared" si="2211"/>
        <v>0</v>
      </c>
      <c r="M9411" s="12" t="str">
        <f t="shared" si="2199"/>
        <v/>
      </c>
      <c r="N9411" s="13"/>
    </row>
    <row r="9412" spans="1:14" hidden="1">
      <c r="A9412" s="23">
        <v>645</v>
      </c>
      <c r="B9412" s="365">
        <v>5300</v>
      </c>
      <c r="C9412" s="1843" t="s">
        <v>613</v>
      </c>
      <c r="D9412" s="1844"/>
      <c r="E9412" s="310">
        <f t="shared" ref="E9412:L9412" si="2212">SUM(E9413:E9414)</f>
        <v>0</v>
      </c>
      <c r="F9412" s="274">
        <f t="shared" si="2212"/>
        <v>0</v>
      </c>
      <c r="G9412" s="275">
        <f t="shared" si="2212"/>
        <v>0</v>
      </c>
      <c r="H9412" s="276">
        <f>SUM(H9413:H9414)</f>
        <v>0</v>
      </c>
      <c r="I9412" s="274">
        <f t="shared" si="2212"/>
        <v>0</v>
      </c>
      <c r="J9412" s="275">
        <f t="shared" si="2212"/>
        <v>0</v>
      </c>
      <c r="K9412" s="276">
        <f t="shared" si="2212"/>
        <v>0</v>
      </c>
      <c r="L9412" s="310">
        <f t="shared" si="2212"/>
        <v>0</v>
      </c>
      <c r="M9412" s="12" t="str">
        <f t="shared" si="2199"/>
        <v/>
      </c>
      <c r="N9412" s="13"/>
    </row>
    <row r="9413" spans="1:14" hidden="1">
      <c r="A9413" s="23">
        <v>650</v>
      </c>
      <c r="B9413" s="366"/>
      <c r="C9413" s="367">
        <v>5301</v>
      </c>
      <c r="D9413" s="368" t="s">
        <v>300</v>
      </c>
      <c r="E9413" s="281">
        <f>F9413+G9413+H9413</f>
        <v>0</v>
      </c>
      <c r="F9413" s="152">
        <v>0</v>
      </c>
      <c r="G9413" s="153">
        <v>0</v>
      </c>
      <c r="H9413" s="1406">
        <v>0</v>
      </c>
      <c r="I9413" s="152">
        <v>0</v>
      </c>
      <c r="J9413" s="153">
        <v>0</v>
      </c>
      <c r="K9413" s="1406">
        <v>0</v>
      </c>
      <c r="L9413" s="281">
        <f>I9413+J9413+K9413</f>
        <v>0</v>
      </c>
      <c r="M9413" s="12" t="str">
        <f t="shared" si="2199"/>
        <v/>
      </c>
      <c r="N9413" s="13"/>
    </row>
    <row r="9414" spans="1:14" hidden="1">
      <c r="A9414" s="22">
        <v>655</v>
      </c>
      <c r="B9414" s="366"/>
      <c r="C9414" s="371">
        <v>5309</v>
      </c>
      <c r="D9414" s="372" t="s">
        <v>614</v>
      </c>
      <c r="E9414" s="287">
        <f>F9414+G9414+H9414</f>
        <v>0</v>
      </c>
      <c r="F9414" s="173">
        <v>0</v>
      </c>
      <c r="G9414" s="174">
        <v>0</v>
      </c>
      <c r="H9414" s="1409">
        <v>0</v>
      </c>
      <c r="I9414" s="173">
        <v>0</v>
      </c>
      <c r="J9414" s="174">
        <v>0</v>
      </c>
      <c r="K9414" s="1409">
        <v>0</v>
      </c>
      <c r="L9414" s="287">
        <f>I9414+J9414+K9414</f>
        <v>0</v>
      </c>
      <c r="M9414" s="12" t="str">
        <f t="shared" si="2199"/>
        <v/>
      </c>
      <c r="N9414" s="13"/>
    </row>
    <row r="9415" spans="1:14" hidden="1">
      <c r="A9415" s="22">
        <v>665</v>
      </c>
      <c r="B9415" s="365">
        <v>5400</v>
      </c>
      <c r="C9415" s="1843" t="s">
        <v>671</v>
      </c>
      <c r="D9415" s="1844"/>
      <c r="E9415" s="310">
        <f>F9415+G9415+H9415</f>
        <v>0</v>
      </c>
      <c r="F9415" s="1410"/>
      <c r="G9415" s="1411">
        <v>0</v>
      </c>
      <c r="H9415" s="1412">
        <v>0</v>
      </c>
      <c r="I9415" s="1410">
        <v>0</v>
      </c>
      <c r="J9415" s="1411"/>
      <c r="K9415" s="1412">
        <v>0</v>
      </c>
      <c r="L9415" s="310">
        <f>I9415+J9415+K9415</f>
        <v>0</v>
      </c>
      <c r="M9415" s="12" t="str">
        <f t="shared" si="2199"/>
        <v/>
      </c>
      <c r="N9415" s="13"/>
    </row>
    <row r="9416" spans="1:14" hidden="1">
      <c r="A9416" s="22">
        <v>675</v>
      </c>
      <c r="B9416" s="272">
        <v>5500</v>
      </c>
      <c r="C9416" s="1845" t="s">
        <v>672</v>
      </c>
      <c r="D9416" s="1846"/>
      <c r="E9416" s="310">
        <f t="shared" ref="E9416:L9416" si="2213">SUM(E9417:E9420)</f>
        <v>0</v>
      </c>
      <c r="F9416" s="274">
        <f t="shared" si="2213"/>
        <v>0</v>
      </c>
      <c r="G9416" s="275">
        <f t="shared" si="2213"/>
        <v>0</v>
      </c>
      <c r="H9416" s="276">
        <f>SUM(H9417:H9420)</f>
        <v>0</v>
      </c>
      <c r="I9416" s="274">
        <f t="shared" si="2213"/>
        <v>0</v>
      </c>
      <c r="J9416" s="275">
        <f t="shared" si="2213"/>
        <v>0</v>
      </c>
      <c r="K9416" s="276">
        <f t="shared" si="2213"/>
        <v>0</v>
      </c>
      <c r="L9416" s="310">
        <f t="shared" si="2213"/>
        <v>0</v>
      </c>
      <c r="M9416" s="12" t="str">
        <f t="shared" si="2199"/>
        <v/>
      </c>
      <c r="N9416" s="13"/>
    </row>
    <row r="9417" spans="1:14" hidden="1">
      <c r="A9417" s="22">
        <v>685</v>
      </c>
      <c r="B9417" s="362"/>
      <c r="C9417" s="279">
        <v>5501</v>
      </c>
      <c r="D9417" s="311" t="s">
        <v>673</v>
      </c>
      <c r="E9417" s="281">
        <f>F9417+G9417+H9417</f>
        <v>0</v>
      </c>
      <c r="F9417" s="152"/>
      <c r="G9417" s="153"/>
      <c r="H9417" s="1406"/>
      <c r="I9417" s="152"/>
      <c r="J9417" s="153"/>
      <c r="K9417" s="1406"/>
      <c r="L9417" s="281">
        <f>I9417+J9417+K9417</f>
        <v>0</v>
      </c>
      <c r="M9417" s="12" t="str">
        <f t="shared" si="2199"/>
        <v/>
      </c>
      <c r="N9417" s="13"/>
    </row>
    <row r="9418" spans="1:14" hidden="1">
      <c r="A9418" s="23">
        <v>690</v>
      </c>
      <c r="B9418" s="362"/>
      <c r="C9418" s="293">
        <v>5502</v>
      </c>
      <c r="D9418" s="294" t="s">
        <v>674</v>
      </c>
      <c r="E9418" s="295">
        <f>F9418+G9418+H9418</f>
        <v>0</v>
      </c>
      <c r="F9418" s="158"/>
      <c r="G9418" s="159"/>
      <c r="H9418" s="1408"/>
      <c r="I9418" s="158"/>
      <c r="J9418" s="159"/>
      <c r="K9418" s="1408"/>
      <c r="L9418" s="295">
        <f>I9418+J9418+K9418</f>
        <v>0</v>
      </c>
      <c r="M9418" s="12" t="str">
        <f t="shared" si="2199"/>
        <v/>
      </c>
      <c r="N9418" s="13"/>
    </row>
    <row r="9419" spans="1:14" hidden="1">
      <c r="A9419" s="23">
        <v>695</v>
      </c>
      <c r="B9419" s="362"/>
      <c r="C9419" s="293">
        <v>5503</v>
      </c>
      <c r="D9419" s="363" t="s">
        <v>675</v>
      </c>
      <c r="E9419" s="295">
        <f>F9419+G9419+H9419</f>
        <v>0</v>
      </c>
      <c r="F9419" s="158"/>
      <c r="G9419" s="159"/>
      <c r="H9419" s="1408"/>
      <c r="I9419" s="158"/>
      <c r="J9419" s="159"/>
      <c r="K9419" s="1408"/>
      <c r="L9419" s="295">
        <f>I9419+J9419+K9419</f>
        <v>0</v>
      </c>
      <c r="M9419" s="12" t="str">
        <f t="shared" si="2199"/>
        <v/>
      </c>
      <c r="N9419" s="13"/>
    </row>
    <row r="9420" spans="1:14" hidden="1">
      <c r="A9420" s="22">
        <v>700</v>
      </c>
      <c r="B9420" s="362"/>
      <c r="C9420" s="285">
        <v>5504</v>
      </c>
      <c r="D9420" s="339" t="s">
        <v>676</v>
      </c>
      <c r="E9420" s="287">
        <f>F9420+G9420+H9420</f>
        <v>0</v>
      </c>
      <c r="F9420" s="173"/>
      <c r="G9420" s="174"/>
      <c r="H9420" s="1409"/>
      <c r="I9420" s="173"/>
      <c r="J9420" s="174"/>
      <c r="K9420" s="1409"/>
      <c r="L9420" s="287">
        <f>I9420+J9420+K9420</f>
        <v>0</v>
      </c>
      <c r="M9420" s="12" t="str">
        <f t="shared" si="2199"/>
        <v/>
      </c>
      <c r="N9420" s="13"/>
    </row>
    <row r="9421" spans="1:14" hidden="1">
      <c r="A9421" s="22">
        <v>710</v>
      </c>
      <c r="B9421" s="365">
        <v>5700</v>
      </c>
      <c r="C9421" s="1847" t="s">
        <v>898</v>
      </c>
      <c r="D9421" s="1848"/>
      <c r="E9421" s="310">
        <f>SUM(E9422:E9424)</f>
        <v>0</v>
      </c>
      <c r="F9421" s="1458">
        <v>0</v>
      </c>
      <c r="G9421" s="1458">
        <v>0</v>
      </c>
      <c r="H9421" s="1458">
        <v>0</v>
      </c>
      <c r="I9421" s="1458">
        <v>0</v>
      </c>
      <c r="J9421" s="1458">
        <v>0</v>
      </c>
      <c r="K9421" s="1458">
        <v>0</v>
      </c>
      <c r="L9421" s="310">
        <f>SUM(L9422:L9424)</f>
        <v>0</v>
      </c>
      <c r="M9421" s="12" t="str">
        <f t="shared" si="2199"/>
        <v/>
      </c>
      <c r="N9421" s="13"/>
    </row>
    <row r="9422" spans="1:14" hidden="1">
      <c r="A9422" s="23">
        <v>715</v>
      </c>
      <c r="B9422" s="366"/>
      <c r="C9422" s="367">
        <v>5701</v>
      </c>
      <c r="D9422" s="368" t="s">
        <v>677</v>
      </c>
      <c r="E9422" s="281">
        <f>F9422+G9422+H9422</f>
        <v>0</v>
      </c>
      <c r="F9422" s="1459">
        <v>0</v>
      </c>
      <c r="G9422" s="1459">
        <v>0</v>
      </c>
      <c r="H9422" s="1460">
        <v>0</v>
      </c>
      <c r="I9422" s="1606">
        <v>0</v>
      </c>
      <c r="J9422" s="1459">
        <v>0</v>
      </c>
      <c r="K9422" s="1459">
        <v>0</v>
      </c>
      <c r="L9422" s="281">
        <f>I9422+J9422+K9422</f>
        <v>0</v>
      </c>
      <c r="M9422" s="12" t="str">
        <f t="shared" si="2199"/>
        <v/>
      </c>
      <c r="N9422" s="13"/>
    </row>
    <row r="9423" spans="1:14" hidden="1">
      <c r="A9423" s="23">
        <v>720</v>
      </c>
      <c r="B9423" s="366"/>
      <c r="C9423" s="373">
        <v>5702</v>
      </c>
      <c r="D9423" s="374" t="s">
        <v>678</v>
      </c>
      <c r="E9423" s="314">
        <f>F9423+G9423+H9423</f>
        <v>0</v>
      </c>
      <c r="F9423" s="1459">
        <v>0</v>
      </c>
      <c r="G9423" s="1459">
        <v>0</v>
      </c>
      <c r="H9423" s="1460">
        <v>0</v>
      </c>
      <c r="I9423" s="1606">
        <v>0</v>
      </c>
      <c r="J9423" s="1459">
        <v>0</v>
      </c>
      <c r="K9423" s="1459">
        <v>0</v>
      </c>
      <c r="L9423" s="314">
        <f>I9423+J9423+K9423</f>
        <v>0</v>
      </c>
      <c r="M9423" s="12" t="str">
        <f t="shared" si="2199"/>
        <v/>
      </c>
      <c r="N9423" s="13"/>
    </row>
    <row r="9424" spans="1:14" hidden="1">
      <c r="A9424" s="23">
        <v>725</v>
      </c>
      <c r="B9424" s="292"/>
      <c r="C9424" s="375">
        <v>4071</v>
      </c>
      <c r="D9424" s="376" t="s">
        <v>679</v>
      </c>
      <c r="E9424" s="377">
        <f>F9424+G9424+H9424</f>
        <v>0</v>
      </c>
      <c r="F9424" s="1459">
        <v>0</v>
      </c>
      <c r="G9424" s="1459">
        <v>0</v>
      </c>
      <c r="H9424" s="1460">
        <v>0</v>
      </c>
      <c r="I9424" s="1606">
        <v>0</v>
      </c>
      <c r="J9424" s="1459">
        <v>0</v>
      </c>
      <c r="K9424" s="1459">
        <v>0</v>
      </c>
      <c r="L9424" s="377">
        <f>I9424+J9424+K9424</f>
        <v>0</v>
      </c>
      <c r="M9424" s="12" t="str">
        <f t="shared" si="2199"/>
        <v/>
      </c>
      <c r="N9424" s="13"/>
    </row>
    <row r="9425" spans="1:14" hidden="1">
      <c r="A9425" s="23">
        <v>730</v>
      </c>
      <c r="B9425" s="571"/>
      <c r="C9425" s="1841" t="s">
        <v>680</v>
      </c>
      <c r="D9425" s="1842"/>
      <c r="E9425" s="1426"/>
      <c r="F9425" s="1426"/>
      <c r="G9425" s="1426"/>
      <c r="H9425" s="1426"/>
      <c r="I9425" s="1426"/>
      <c r="J9425" s="1426"/>
      <c r="K9425" s="1426"/>
      <c r="L9425" s="1427"/>
      <c r="M9425" s="12" t="str">
        <f t="shared" si="2199"/>
        <v/>
      </c>
      <c r="N9425" s="13"/>
    </row>
    <row r="9426" spans="1:14" hidden="1">
      <c r="A9426" s="23">
        <v>735</v>
      </c>
      <c r="B9426" s="381">
        <v>98</v>
      </c>
      <c r="C9426" s="1841" t="s">
        <v>680</v>
      </c>
      <c r="D9426" s="1842"/>
      <c r="E9426" s="382">
        <f>F9426+G9426+H9426</f>
        <v>0</v>
      </c>
      <c r="F9426" s="1417">
        <v>0</v>
      </c>
      <c r="G9426" s="1418">
        <v>0</v>
      </c>
      <c r="H9426" s="1419">
        <v>0</v>
      </c>
      <c r="I9426" s="1448">
        <v>0</v>
      </c>
      <c r="J9426" s="1449">
        <v>0</v>
      </c>
      <c r="K9426" s="1450">
        <v>0</v>
      </c>
      <c r="L9426" s="382">
        <f>I9426+J9426+K9426</f>
        <v>0</v>
      </c>
      <c r="M9426" s="12" t="str">
        <f t="shared" si="2199"/>
        <v/>
      </c>
      <c r="N9426" s="13"/>
    </row>
    <row r="9427" spans="1:14" hidden="1">
      <c r="A9427" s="23">
        <v>740</v>
      </c>
      <c r="B9427" s="1421"/>
      <c r="C9427" s="1422"/>
      <c r="D9427" s="1423"/>
      <c r="E9427" s="269"/>
      <c r="F9427" s="269"/>
      <c r="G9427" s="269"/>
      <c r="H9427" s="269"/>
      <c r="I9427" s="269"/>
      <c r="J9427" s="269"/>
      <c r="K9427" s="269"/>
      <c r="L9427" s="270"/>
      <c r="M9427" s="12" t="str">
        <f t="shared" si="2199"/>
        <v/>
      </c>
      <c r="N9427" s="73" t="str">
        <f>LEFT(C9309,1)</f>
        <v>9</v>
      </c>
    </row>
    <row r="9428" spans="1:14" hidden="1">
      <c r="A9428" s="23">
        <v>745</v>
      </c>
      <c r="B9428" s="1424"/>
      <c r="C9428" s="111"/>
      <c r="D9428" s="1425"/>
      <c r="E9428" s="218"/>
      <c r="F9428" s="218"/>
      <c r="G9428" s="218"/>
      <c r="H9428" s="218"/>
      <c r="I9428" s="218"/>
      <c r="J9428" s="218"/>
      <c r="K9428" s="218"/>
      <c r="L9428" s="389"/>
      <c r="M9428" s="7" t="str">
        <f t="shared" si="2199"/>
        <v/>
      </c>
    </row>
    <row r="9429" spans="1:14" hidden="1">
      <c r="A9429" s="22">
        <v>750</v>
      </c>
      <c r="B9429" s="1424"/>
      <c r="C9429" s="111"/>
      <c r="D9429" s="1425"/>
      <c r="E9429" s="218"/>
      <c r="F9429" s="218"/>
      <c r="G9429" s="218"/>
      <c r="H9429" s="218"/>
      <c r="I9429" s="218"/>
      <c r="J9429" s="218"/>
      <c r="K9429" s="218"/>
      <c r="L9429" s="389"/>
      <c r="M9429" s="7" t="str">
        <f t="shared" si="2199"/>
        <v/>
      </c>
    </row>
    <row r="9430" spans="1:14" ht="19.5" hidden="1" thickBot="1">
      <c r="A9430" s="23">
        <v>755</v>
      </c>
      <c r="B9430" s="1451"/>
      <c r="C9430" s="393" t="s">
        <v>726</v>
      </c>
      <c r="D9430" s="1420">
        <f>+B9430</f>
        <v>0</v>
      </c>
      <c r="E9430" s="395">
        <f t="shared" ref="E9430:L9430" si="2214">SUM(E9312,E9315,E9321,E9329,E9330,E9348,E9352,E9358,E9361,E9362,E9363,E9364,E9368,E9377,E9383,E9384,E9385,E9386,E9393,E9397,E9398,E9399,E9400,E9403,E9404,E9412,E9415,E9416,E9421)+E9426</f>
        <v>0</v>
      </c>
      <c r="F9430" s="396">
        <f t="shared" si="2214"/>
        <v>0</v>
      </c>
      <c r="G9430" s="397">
        <f t="shared" si="2214"/>
        <v>0</v>
      </c>
      <c r="H9430" s="398">
        <f t="shared" si="2214"/>
        <v>0</v>
      </c>
      <c r="I9430" s="396">
        <f t="shared" si="2214"/>
        <v>0</v>
      </c>
      <c r="J9430" s="397">
        <f t="shared" si="2214"/>
        <v>0</v>
      </c>
      <c r="K9430" s="398">
        <f t="shared" si="2214"/>
        <v>0</v>
      </c>
      <c r="L9430" s="395">
        <f t="shared" si="2214"/>
        <v>0</v>
      </c>
      <c r="M9430" s="1652" t="str">
        <f t="shared" si="2199"/>
        <v/>
      </c>
      <c r="N9430" s="65"/>
    </row>
    <row r="9431" spans="1:14" ht="18.75" hidden="1">
      <c r="A9431" s="23">
        <v>760</v>
      </c>
      <c r="B9431" s="79" t="s">
        <v>120</v>
      </c>
      <c r="C9431" s="1"/>
      <c r="L9431" s="6"/>
      <c r="M9431" s="1652" t="str">
        <f>(IF($E9430&lt;&gt;0,$M$2,IF($L9430&lt;&gt;0,$M$2,"")))</f>
        <v/>
      </c>
      <c r="N9431" s="65"/>
    </row>
    <row r="9432" spans="1:14" ht="18.75" hidden="1">
      <c r="A9432" s="22">
        <v>765</v>
      </c>
      <c r="B9432" s="1355"/>
      <c r="C9432" s="1355"/>
      <c r="D9432" s="1356"/>
      <c r="E9432" s="1355"/>
      <c r="F9432" s="1355"/>
      <c r="G9432" s="1355"/>
      <c r="H9432" s="1355"/>
      <c r="I9432" s="1355"/>
      <c r="J9432" s="1355"/>
      <c r="K9432" s="1355"/>
      <c r="L9432" s="1357"/>
      <c r="M9432" s="1652" t="str">
        <f>(IF($E9430&lt;&gt;0,$M$2,IF($L9430&lt;&gt;0,$M$2,"")))</f>
        <v/>
      </c>
      <c r="N9432" s="65"/>
    </row>
    <row r="9433" spans="1:14" ht="18.75" hidden="1">
      <c r="A9433" s="22">
        <v>775</v>
      </c>
      <c r="B9433" s="65"/>
      <c r="C9433" s="65"/>
      <c r="D9433" s="65"/>
      <c r="E9433" s="65"/>
      <c r="F9433" s="65"/>
      <c r="G9433" s="65"/>
      <c r="H9433" s="65"/>
      <c r="I9433" s="65"/>
      <c r="J9433" s="65"/>
      <c r="K9433" s="65"/>
      <c r="L9433" s="77"/>
      <c r="M9433" s="74" t="str">
        <f>(IF(E9430&lt;&gt;0,$G$2,IF(L9430&lt;&gt;0,$G$2,"")))</f>
        <v/>
      </c>
      <c r="N9433" s="65"/>
    </row>
    <row r="9434" spans="1:14" hidden="1">
      <c r="A9434" s="23">
        <v>780</v>
      </c>
      <c r="B9434" s="6"/>
      <c r="C9434" s="6"/>
      <c r="D9434" s="517"/>
      <c r="E9434" s="38"/>
      <c r="F9434" s="38"/>
      <c r="G9434" s="38"/>
      <c r="H9434" s="38"/>
      <c r="I9434" s="38"/>
      <c r="J9434" s="38"/>
      <c r="K9434" s="38"/>
      <c r="L9434" s="38"/>
      <c r="M9434" s="7" t="str">
        <f>(IF($E9570&lt;&gt;0,$M$2,IF($L9570&lt;&gt;0,$M$2,"")))</f>
        <v/>
      </c>
    </row>
    <row r="9435" spans="1:14" hidden="1">
      <c r="A9435" s="23">
        <v>785</v>
      </c>
      <c r="B9435" s="6"/>
      <c r="C9435" s="1353"/>
      <c r="D9435" s="1354"/>
      <c r="E9435" s="38"/>
      <c r="F9435" s="38"/>
      <c r="G9435" s="38"/>
      <c r="H9435" s="38"/>
      <c r="I9435" s="38"/>
      <c r="J9435" s="38"/>
      <c r="K9435" s="38"/>
      <c r="L9435" s="38"/>
      <c r="M9435" s="7" t="str">
        <f>(IF($E9570&lt;&gt;0,$M$2,IF($L9570&lt;&gt;0,$M$2,"")))</f>
        <v/>
      </c>
    </row>
    <row r="9436" spans="1:14" hidden="1">
      <c r="A9436" s="23">
        <v>790</v>
      </c>
      <c r="B9436" s="1865" t="str">
        <f>$B$7</f>
        <v>ОТЧЕТНИ ДАННИ ПО ЕБК ЗА ИЗПЪЛНЕНИЕТО НА БЮДЖЕТА</v>
      </c>
      <c r="C9436" s="1866"/>
      <c r="D9436" s="1866"/>
      <c r="E9436" s="242"/>
      <c r="F9436" s="242"/>
      <c r="G9436" s="237"/>
      <c r="H9436" s="237"/>
      <c r="I9436" s="237"/>
      <c r="J9436" s="237"/>
      <c r="K9436" s="237"/>
      <c r="L9436" s="237"/>
      <c r="M9436" s="7" t="str">
        <f>(IF($E9570&lt;&gt;0,$M$2,IF($L9570&lt;&gt;0,$M$2,"")))</f>
        <v/>
      </c>
    </row>
    <row r="9437" spans="1:14" hidden="1">
      <c r="A9437" s="23">
        <v>795</v>
      </c>
      <c r="B9437" s="228"/>
      <c r="C9437" s="391"/>
      <c r="D9437" s="400"/>
      <c r="E9437" s="406" t="s">
        <v>457</v>
      </c>
      <c r="F9437" s="406" t="s">
        <v>819</v>
      </c>
      <c r="G9437" s="237"/>
      <c r="H9437" s="1350" t="s">
        <v>1234</v>
      </c>
      <c r="I9437" s="1351"/>
      <c r="J9437" s="1352"/>
      <c r="K9437" s="237"/>
      <c r="L9437" s="237"/>
      <c r="M9437" s="7" t="str">
        <f>(IF($E9570&lt;&gt;0,$M$2,IF($L9570&lt;&gt;0,$M$2,"")))</f>
        <v/>
      </c>
    </row>
    <row r="9438" spans="1:14" ht="18.75" hidden="1">
      <c r="A9438" s="22">
        <v>805</v>
      </c>
      <c r="B9438" s="1867" t="str">
        <f>$B$9</f>
        <v>ДГ Радост Каблешково</v>
      </c>
      <c r="C9438" s="1868"/>
      <c r="D9438" s="1869"/>
      <c r="E9438" s="115">
        <f>$E$9</f>
        <v>45658</v>
      </c>
      <c r="F9438" s="226">
        <f>$F$9</f>
        <v>45747</v>
      </c>
      <c r="G9438" s="237"/>
      <c r="H9438" s="237"/>
      <c r="I9438" s="237"/>
      <c r="J9438" s="237"/>
      <c r="K9438" s="237"/>
      <c r="L9438" s="237"/>
      <c r="M9438" s="7" t="str">
        <f>(IF($E9570&lt;&gt;0,$M$2,IF($L9570&lt;&gt;0,$M$2,"")))</f>
        <v/>
      </c>
    </row>
    <row r="9439" spans="1:14" hidden="1">
      <c r="A9439" s="23">
        <v>810</v>
      </c>
      <c r="B9439" s="227" t="str">
        <f>$B$10</f>
        <v>(наименование на разпоредителя с бюджет)</v>
      </c>
      <c r="C9439" s="228"/>
      <c r="D9439" s="229"/>
      <c r="E9439" s="237"/>
      <c r="F9439" s="237"/>
      <c r="G9439" s="237"/>
      <c r="H9439" s="237"/>
      <c r="I9439" s="237"/>
      <c r="J9439" s="237"/>
      <c r="K9439" s="237"/>
      <c r="L9439" s="237"/>
      <c r="M9439" s="7" t="str">
        <f>(IF($E9570&lt;&gt;0,$M$2,IF($L9570&lt;&gt;0,$M$2,"")))</f>
        <v/>
      </c>
    </row>
    <row r="9440" spans="1:14" hidden="1">
      <c r="A9440" s="23">
        <v>815</v>
      </c>
      <c r="B9440" s="227"/>
      <c r="C9440" s="228"/>
      <c r="D9440" s="229"/>
      <c r="E9440" s="237"/>
      <c r="F9440" s="237"/>
      <c r="G9440" s="237"/>
      <c r="H9440" s="237"/>
      <c r="I9440" s="237"/>
      <c r="J9440" s="237"/>
      <c r="K9440" s="237"/>
      <c r="L9440" s="237"/>
      <c r="M9440" s="7" t="str">
        <f>(IF($E9570&lt;&gt;0,$M$2,IF($L9570&lt;&gt;0,$M$2,"")))</f>
        <v/>
      </c>
    </row>
    <row r="9441" spans="1:14" ht="19.5" hidden="1">
      <c r="A9441" s="28">
        <v>525</v>
      </c>
      <c r="B9441" s="1870" t="str">
        <f>$B$12</f>
        <v>Поморие</v>
      </c>
      <c r="C9441" s="1871"/>
      <c r="D9441" s="1872"/>
      <c r="E9441" s="410" t="s">
        <v>874</v>
      </c>
      <c r="F9441" s="1348" t="str">
        <f>$F$12</f>
        <v>5207</v>
      </c>
      <c r="G9441" s="237"/>
      <c r="H9441" s="237"/>
      <c r="I9441" s="237"/>
      <c r="J9441" s="237"/>
      <c r="K9441" s="237"/>
      <c r="L9441" s="237"/>
      <c r="M9441" s="7" t="str">
        <f>(IF($E9570&lt;&gt;0,$M$2,IF($L9570&lt;&gt;0,$M$2,"")))</f>
        <v/>
      </c>
    </row>
    <row r="9442" spans="1:14" hidden="1">
      <c r="A9442" s="22">
        <v>820</v>
      </c>
      <c r="B9442" s="233" t="str">
        <f>$B$13</f>
        <v>(наименование на първостепенния разпоредител с бюджет)</v>
      </c>
      <c r="C9442" s="228"/>
      <c r="D9442" s="229"/>
      <c r="E9442" s="1349"/>
      <c r="F9442" s="242"/>
      <c r="G9442" s="237"/>
      <c r="H9442" s="237"/>
      <c r="I9442" s="237"/>
      <c r="J9442" s="237"/>
      <c r="K9442" s="237"/>
      <c r="L9442" s="237"/>
      <c r="M9442" s="7" t="str">
        <f>(IF($E9570&lt;&gt;0,$M$2,IF($L9570&lt;&gt;0,$M$2,"")))</f>
        <v/>
      </c>
    </row>
    <row r="9443" spans="1:14" ht="19.5" hidden="1">
      <c r="A9443" s="23">
        <v>821</v>
      </c>
      <c r="B9443" s="236"/>
      <c r="C9443" s="237"/>
      <c r="D9443" s="124" t="s">
        <v>875</v>
      </c>
      <c r="E9443" s="238">
        <f>$E$15</f>
        <v>0</v>
      </c>
      <c r="F9443" s="414" t="str">
        <f>$F$15</f>
        <v>БЮДЖЕТ</v>
      </c>
      <c r="G9443" s="218"/>
      <c r="H9443" s="218"/>
      <c r="I9443" s="218"/>
      <c r="J9443" s="218"/>
      <c r="K9443" s="218"/>
      <c r="L9443" s="218"/>
      <c r="M9443" s="7" t="str">
        <f>(IF($E9570&lt;&gt;0,$M$2,IF($L9570&lt;&gt;0,$M$2,"")))</f>
        <v/>
      </c>
    </row>
    <row r="9444" spans="1:14" hidden="1">
      <c r="A9444" s="23">
        <v>822</v>
      </c>
      <c r="B9444" s="228"/>
      <c r="C9444" s="391"/>
      <c r="D9444" s="400"/>
      <c r="E9444" s="237"/>
      <c r="F9444" s="409"/>
      <c r="G9444" s="409"/>
      <c r="H9444" s="409"/>
      <c r="I9444" s="409"/>
      <c r="J9444" s="409"/>
      <c r="K9444" s="409"/>
      <c r="L9444" s="1365" t="s">
        <v>458</v>
      </c>
      <c r="M9444" s="7" t="str">
        <f>(IF($E9570&lt;&gt;0,$M$2,IF($L9570&lt;&gt;0,$M$2,"")))</f>
        <v/>
      </c>
    </row>
    <row r="9445" spans="1:14" ht="24.95" hidden="1" customHeight="1">
      <c r="A9445" s="23">
        <v>823</v>
      </c>
      <c r="B9445" s="247"/>
      <c r="C9445" s="248"/>
      <c r="D9445" s="249" t="s">
        <v>698</v>
      </c>
      <c r="E9445" s="1853" t="str">
        <f>CONCATENATE("Уточнен план ",$C$3)</f>
        <v>Уточнен план 2025</v>
      </c>
      <c r="F9445" s="1854"/>
      <c r="G9445" s="1854"/>
      <c r="H9445" s="1855"/>
      <c r="I9445" s="1856" t="str">
        <f>CONCATENATE("Отчет ",$C$3)</f>
        <v>Отчет 2025</v>
      </c>
      <c r="J9445" s="1857"/>
      <c r="K9445" s="1857"/>
      <c r="L9445" s="1858"/>
      <c r="M9445" s="7" t="str">
        <f>(IF($E9570&lt;&gt;0,$M$2,IF($L9570&lt;&gt;0,$M$2,"")))</f>
        <v/>
      </c>
    </row>
    <row r="9446" spans="1:14" ht="54.95" hidden="1" customHeight="1" thickBot="1">
      <c r="A9446" s="23">
        <v>825</v>
      </c>
      <c r="B9446" s="250" t="s">
        <v>62</v>
      </c>
      <c r="C9446" s="251" t="s">
        <v>459</v>
      </c>
      <c r="D9446" s="252" t="s">
        <v>699</v>
      </c>
      <c r="E9446" s="1391" t="str">
        <f>$E$20</f>
        <v>Уточнен план                Общо</v>
      </c>
      <c r="F9446" s="1395" t="str">
        <f>$F$20</f>
        <v>държавни дейности</v>
      </c>
      <c r="G9446" s="1396" t="str">
        <f>$G$20</f>
        <v>местни дейности</v>
      </c>
      <c r="H9446" s="1397" t="str">
        <f>$H$20</f>
        <v>дофинансиране</v>
      </c>
      <c r="I9446" s="253" t="str">
        <f>$I$20</f>
        <v>държавни дейности -ОТЧЕТ</v>
      </c>
      <c r="J9446" s="254" t="str">
        <f>$J$20</f>
        <v>местни дейности - ОТЧЕТ</v>
      </c>
      <c r="K9446" s="255" t="str">
        <f>$K$20</f>
        <v>дофинансиране - ОТЧЕТ</v>
      </c>
      <c r="L9446" s="1570" t="str">
        <f>$L$20</f>
        <v>ОТЧЕТ                                    ОБЩО</v>
      </c>
      <c r="M9446" s="7" t="str">
        <f>(IF($E9570&lt;&gt;0,$M$2,IF($L9570&lt;&gt;0,$M$2,"")))</f>
        <v/>
      </c>
    </row>
    <row r="9447" spans="1:14" ht="18.75" hidden="1">
      <c r="A9447" s="23"/>
      <c r="B9447" s="258"/>
      <c r="C9447" s="259"/>
      <c r="D9447" s="260" t="s">
        <v>728</v>
      </c>
      <c r="E9447" s="1442" t="str">
        <f>$E$21</f>
        <v>(1)</v>
      </c>
      <c r="F9447" s="143" t="str">
        <f>$F$21</f>
        <v>(2)</v>
      </c>
      <c r="G9447" s="144" t="str">
        <f>$G$21</f>
        <v>(3)</v>
      </c>
      <c r="H9447" s="145" t="str">
        <f>$H$21</f>
        <v>(4)</v>
      </c>
      <c r="I9447" s="261" t="str">
        <f>$I$21</f>
        <v>(5)</v>
      </c>
      <c r="J9447" s="262" t="str">
        <f>$J$21</f>
        <v>(6)</v>
      </c>
      <c r="K9447" s="263" t="str">
        <f>$K$21</f>
        <v>(7)</v>
      </c>
      <c r="L9447" s="264" t="str">
        <f>$L$21</f>
        <v>(8)</v>
      </c>
      <c r="M9447" s="7" t="str">
        <f>(IF($E9570&lt;&gt;0,$M$2,IF($L9570&lt;&gt;0,$M$2,"")))</f>
        <v/>
      </c>
    </row>
    <row r="9448" spans="1:14" hidden="1">
      <c r="A9448" s="23"/>
      <c r="B9448" s="1439"/>
      <c r="C9448" s="1540" t="e">
        <f>VLOOKUP(D9448,OP_LIST2,2,FALSE)</f>
        <v>#N/A</v>
      </c>
      <c r="D9448" s="1445"/>
      <c r="E9448" s="389"/>
      <c r="F9448" s="1429"/>
      <c r="G9448" s="1430"/>
      <c r="H9448" s="1431"/>
      <c r="I9448" s="1429"/>
      <c r="J9448" s="1430"/>
      <c r="K9448" s="1431"/>
      <c r="L9448" s="1428"/>
      <c r="M9448" s="7" t="str">
        <f>(IF($E9570&lt;&gt;0,$M$2,IF($L9570&lt;&gt;0,$M$2,"")))</f>
        <v/>
      </c>
    </row>
    <row r="9449" spans="1:14" hidden="1">
      <c r="A9449" s="23"/>
      <c r="B9449" s="1608" t="s">
        <v>2003</v>
      </c>
      <c r="C9449" s="1446">
        <f>VLOOKUP(D9450,EBK_DEIN2,2,FALSE)</f>
        <v>5562</v>
      </c>
      <c r="D9449" s="1445" t="s">
        <v>777</v>
      </c>
      <c r="E9449" s="389"/>
      <c r="F9449" s="1432"/>
      <c r="G9449" s="1433"/>
      <c r="H9449" s="1434"/>
      <c r="I9449" s="1432"/>
      <c r="J9449" s="1433"/>
      <c r="K9449" s="1434"/>
      <c r="L9449" s="1428"/>
      <c r="M9449" s="7" t="str">
        <f>(IF($E9570&lt;&gt;0,$M$2,IF($L9570&lt;&gt;0,$M$2,"")))</f>
        <v/>
      </c>
    </row>
    <row r="9450" spans="1:14" hidden="1">
      <c r="A9450" s="23"/>
      <c r="B9450" s="1438"/>
      <c r="C9450" s="1531">
        <f>+C9449</f>
        <v>5562</v>
      </c>
      <c r="D9450" s="1440" t="s">
        <v>1992</v>
      </c>
      <c r="E9450" s="389"/>
      <c r="F9450" s="1432"/>
      <c r="G9450" s="1433"/>
      <c r="H9450" s="1434"/>
      <c r="I9450" s="1432"/>
      <c r="J9450" s="1433"/>
      <c r="K9450" s="1434"/>
      <c r="L9450" s="1428"/>
      <c r="M9450" s="7" t="str">
        <f>(IF($E9570&lt;&gt;0,$M$2,IF($L9570&lt;&gt;0,$M$2,"")))</f>
        <v/>
      </c>
    </row>
    <row r="9451" spans="1:14" hidden="1">
      <c r="A9451" s="23"/>
      <c r="B9451" s="1443"/>
      <c r="C9451" s="1441"/>
      <c r="D9451" s="1444" t="s">
        <v>700</v>
      </c>
      <c r="E9451" s="389"/>
      <c r="F9451" s="1435"/>
      <c r="G9451" s="1436"/>
      <c r="H9451" s="1437"/>
      <c r="I9451" s="1435"/>
      <c r="J9451" s="1436"/>
      <c r="K9451" s="1437"/>
      <c r="L9451" s="1428"/>
      <c r="M9451" s="7" t="str">
        <f>(IF($E9570&lt;&gt;0,$M$2,IF($L9570&lt;&gt;0,$M$2,"")))</f>
        <v/>
      </c>
    </row>
    <row r="9452" spans="1:14" hidden="1">
      <c r="A9452" s="23"/>
      <c r="B9452" s="272">
        <v>100</v>
      </c>
      <c r="C9452" s="1859" t="s">
        <v>729</v>
      </c>
      <c r="D9452" s="1860"/>
      <c r="E9452" s="273">
        <f t="shared" ref="E9452:L9452" si="2215">SUM(E9453:E9454)</f>
        <v>0</v>
      </c>
      <c r="F9452" s="274">
        <f t="shared" si="2215"/>
        <v>0</v>
      </c>
      <c r="G9452" s="275">
        <f t="shared" si="2215"/>
        <v>0</v>
      </c>
      <c r="H9452" s="276">
        <f>SUM(H9453:H9454)</f>
        <v>0</v>
      </c>
      <c r="I9452" s="274">
        <f t="shared" si="2215"/>
        <v>0</v>
      </c>
      <c r="J9452" s="275">
        <f t="shared" si="2215"/>
        <v>0</v>
      </c>
      <c r="K9452" s="276">
        <f t="shared" si="2215"/>
        <v>0</v>
      </c>
      <c r="L9452" s="273">
        <f t="shared" si="2215"/>
        <v>0</v>
      </c>
      <c r="M9452" s="12" t="str">
        <f>(IF($E9452&lt;&gt;0,$M$2,IF($L9452&lt;&gt;0,$M$2,"")))</f>
        <v/>
      </c>
      <c r="N9452" s="13"/>
    </row>
    <row r="9453" spans="1:14" hidden="1">
      <c r="A9453" s="23"/>
      <c r="B9453" s="278"/>
      <c r="C9453" s="279">
        <v>101</v>
      </c>
      <c r="D9453" s="280" t="s">
        <v>730</v>
      </c>
      <c r="E9453" s="281">
        <f>F9453+G9453+H9453</f>
        <v>0</v>
      </c>
      <c r="F9453" s="152">
        <v>0</v>
      </c>
      <c r="G9453" s="153">
        <v>0</v>
      </c>
      <c r="H9453" s="1406">
        <v>0</v>
      </c>
      <c r="I9453" s="152">
        <v>0</v>
      </c>
      <c r="J9453" s="153">
        <v>0</v>
      </c>
      <c r="K9453" s="1406">
        <v>0</v>
      </c>
      <c r="L9453" s="281">
        <f>I9453+J9453+K9453</f>
        <v>0</v>
      </c>
      <c r="M9453" s="12" t="str">
        <f t="shared" ref="M9453:M9516" si="2216">(IF($E9453&lt;&gt;0,$M$2,IF($L9453&lt;&gt;0,$M$2,"")))</f>
        <v/>
      </c>
      <c r="N9453" s="13"/>
    </row>
    <row r="9454" spans="1:14" hidden="1">
      <c r="A9454" s="10"/>
      <c r="B9454" s="278"/>
      <c r="C9454" s="285">
        <v>102</v>
      </c>
      <c r="D9454" s="286" t="s">
        <v>731</v>
      </c>
      <c r="E9454" s="287">
        <f>F9454+G9454+H9454</f>
        <v>0</v>
      </c>
      <c r="F9454" s="173">
        <v>0</v>
      </c>
      <c r="G9454" s="174">
        <v>0</v>
      </c>
      <c r="H9454" s="1409">
        <v>0</v>
      </c>
      <c r="I9454" s="173">
        <v>0</v>
      </c>
      <c r="J9454" s="174">
        <v>0</v>
      </c>
      <c r="K9454" s="1409">
        <v>0</v>
      </c>
      <c r="L9454" s="287">
        <f>I9454+J9454+K9454</f>
        <v>0</v>
      </c>
      <c r="M9454" s="12" t="str">
        <f t="shared" si="2216"/>
        <v/>
      </c>
      <c r="N9454" s="13"/>
    </row>
    <row r="9455" spans="1:14" hidden="1">
      <c r="A9455" s="10"/>
      <c r="B9455" s="272">
        <v>200</v>
      </c>
      <c r="C9455" s="1851" t="s">
        <v>732</v>
      </c>
      <c r="D9455" s="1852"/>
      <c r="E9455" s="273">
        <f t="shared" ref="E9455:L9455" si="2217">SUM(E9456:E9460)</f>
        <v>0</v>
      </c>
      <c r="F9455" s="274">
        <f t="shared" si="2217"/>
        <v>0</v>
      </c>
      <c r="G9455" s="275">
        <f t="shared" si="2217"/>
        <v>0</v>
      </c>
      <c r="H9455" s="276">
        <f>SUM(H9456:H9460)</f>
        <v>0</v>
      </c>
      <c r="I9455" s="274">
        <f t="shared" si="2217"/>
        <v>0</v>
      </c>
      <c r="J9455" s="275">
        <f t="shared" si="2217"/>
        <v>0</v>
      </c>
      <c r="K9455" s="276">
        <f t="shared" si="2217"/>
        <v>0</v>
      </c>
      <c r="L9455" s="273">
        <f t="shared" si="2217"/>
        <v>0</v>
      </c>
      <c r="M9455" s="12" t="str">
        <f t="shared" si="2216"/>
        <v/>
      </c>
      <c r="N9455" s="13"/>
    </row>
    <row r="9456" spans="1:14" hidden="1">
      <c r="A9456" s="10"/>
      <c r="B9456" s="291"/>
      <c r="C9456" s="279">
        <v>201</v>
      </c>
      <c r="D9456" s="280" t="s">
        <v>733</v>
      </c>
      <c r="E9456" s="281">
        <f>F9456+G9456+H9456</f>
        <v>0</v>
      </c>
      <c r="F9456" s="152">
        <v>0</v>
      </c>
      <c r="G9456" s="153">
        <v>0</v>
      </c>
      <c r="H9456" s="1406">
        <v>0</v>
      </c>
      <c r="I9456" s="152">
        <v>0</v>
      </c>
      <c r="J9456" s="153">
        <v>0</v>
      </c>
      <c r="K9456" s="1406">
        <v>0</v>
      </c>
      <c r="L9456" s="281">
        <f>I9456+J9456+K9456</f>
        <v>0</v>
      </c>
      <c r="M9456" s="12" t="str">
        <f t="shared" si="2216"/>
        <v/>
      </c>
      <c r="N9456" s="13"/>
    </row>
    <row r="9457" spans="1:14" hidden="1">
      <c r="A9457" s="10"/>
      <c r="B9457" s="292"/>
      <c r="C9457" s="293">
        <v>202</v>
      </c>
      <c r="D9457" s="294" t="s">
        <v>734</v>
      </c>
      <c r="E9457" s="295">
        <f>F9457+G9457+H9457</f>
        <v>0</v>
      </c>
      <c r="F9457" s="158">
        <v>0</v>
      </c>
      <c r="G9457" s="159">
        <v>0</v>
      </c>
      <c r="H9457" s="1408">
        <v>0</v>
      </c>
      <c r="I9457" s="158">
        <v>0</v>
      </c>
      <c r="J9457" s="159">
        <v>0</v>
      </c>
      <c r="K9457" s="1408">
        <v>0</v>
      </c>
      <c r="L9457" s="295">
        <f>I9457+J9457+K9457</f>
        <v>0</v>
      </c>
      <c r="M9457" s="12" t="str">
        <f t="shared" si="2216"/>
        <v/>
      </c>
      <c r="N9457" s="13"/>
    </row>
    <row r="9458" spans="1:14" ht="31.5" hidden="1">
      <c r="A9458" s="10"/>
      <c r="B9458" s="299"/>
      <c r="C9458" s="293">
        <v>205</v>
      </c>
      <c r="D9458" s="294" t="s">
        <v>585</v>
      </c>
      <c r="E9458" s="295">
        <f>F9458+G9458+H9458</f>
        <v>0</v>
      </c>
      <c r="F9458" s="158">
        <v>0</v>
      </c>
      <c r="G9458" s="159">
        <v>0</v>
      </c>
      <c r="H9458" s="1408">
        <v>0</v>
      </c>
      <c r="I9458" s="158">
        <v>0</v>
      </c>
      <c r="J9458" s="159">
        <v>0</v>
      </c>
      <c r="K9458" s="1408">
        <v>0</v>
      </c>
      <c r="L9458" s="295">
        <f>I9458+J9458+K9458</f>
        <v>0</v>
      </c>
      <c r="M9458" s="12" t="str">
        <f t="shared" si="2216"/>
        <v/>
      </c>
      <c r="N9458" s="13"/>
    </row>
    <row r="9459" spans="1:14" hidden="1">
      <c r="A9459" s="10"/>
      <c r="B9459" s="299"/>
      <c r="C9459" s="293">
        <v>208</v>
      </c>
      <c r="D9459" s="300" t="s">
        <v>586</v>
      </c>
      <c r="E9459" s="295">
        <f>F9459+G9459+H9459</f>
        <v>0</v>
      </c>
      <c r="F9459" s="158">
        <v>0</v>
      </c>
      <c r="G9459" s="159">
        <v>0</v>
      </c>
      <c r="H9459" s="1408">
        <v>0</v>
      </c>
      <c r="I9459" s="158">
        <v>0</v>
      </c>
      <c r="J9459" s="159">
        <v>0</v>
      </c>
      <c r="K9459" s="1408">
        <v>0</v>
      </c>
      <c r="L9459" s="295">
        <f>I9459+J9459+K9459</f>
        <v>0</v>
      </c>
      <c r="M9459" s="12" t="str">
        <f t="shared" si="2216"/>
        <v/>
      </c>
      <c r="N9459" s="13"/>
    </row>
    <row r="9460" spans="1:14" hidden="1">
      <c r="A9460" s="10"/>
      <c r="B9460" s="291"/>
      <c r="C9460" s="285">
        <v>209</v>
      </c>
      <c r="D9460" s="301" t="s">
        <v>587</v>
      </c>
      <c r="E9460" s="287">
        <f>F9460+G9460+H9460</f>
        <v>0</v>
      </c>
      <c r="F9460" s="173">
        <v>0</v>
      </c>
      <c r="G9460" s="174">
        <v>0</v>
      </c>
      <c r="H9460" s="1409">
        <v>0</v>
      </c>
      <c r="I9460" s="173">
        <v>0</v>
      </c>
      <c r="J9460" s="174">
        <v>0</v>
      </c>
      <c r="K9460" s="1409">
        <v>0</v>
      </c>
      <c r="L9460" s="287">
        <f>I9460+J9460+K9460</f>
        <v>0</v>
      </c>
      <c r="M9460" s="12" t="str">
        <f t="shared" si="2216"/>
        <v/>
      </c>
      <c r="N9460" s="13"/>
    </row>
    <row r="9461" spans="1:14" hidden="1">
      <c r="A9461" s="10"/>
      <c r="B9461" s="272">
        <v>500</v>
      </c>
      <c r="C9461" s="1861" t="s">
        <v>188</v>
      </c>
      <c r="D9461" s="1862"/>
      <c r="E9461" s="273">
        <f t="shared" ref="E9461:L9461" si="2218">SUM(E9462:E9468)</f>
        <v>0</v>
      </c>
      <c r="F9461" s="274">
        <f t="shared" si="2218"/>
        <v>0</v>
      </c>
      <c r="G9461" s="275">
        <f t="shared" si="2218"/>
        <v>0</v>
      </c>
      <c r="H9461" s="276">
        <f>SUM(H9462:H9468)</f>
        <v>0</v>
      </c>
      <c r="I9461" s="274">
        <f t="shared" si="2218"/>
        <v>0</v>
      </c>
      <c r="J9461" s="275">
        <f t="shared" si="2218"/>
        <v>0</v>
      </c>
      <c r="K9461" s="276">
        <f t="shared" si="2218"/>
        <v>0</v>
      </c>
      <c r="L9461" s="273">
        <f t="shared" si="2218"/>
        <v>0</v>
      </c>
      <c r="M9461" s="12" t="str">
        <f t="shared" si="2216"/>
        <v/>
      </c>
      <c r="N9461" s="13"/>
    </row>
    <row r="9462" spans="1:14" ht="18" hidden="1" customHeight="1">
      <c r="A9462" s="10"/>
      <c r="B9462" s="291"/>
      <c r="C9462" s="302">
        <v>551</v>
      </c>
      <c r="D9462" s="303" t="s">
        <v>189</v>
      </c>
      <c r="E9462" s="281">
        <f t="shared" ref="E9462:E9469" si="2219">F9462+G9462+H9462</f>
        <v>0</v>
      </c>
      <c r="F9462" s="152">
        <v>0</v>
      </c>
      <c r="G9462" s="153">
        <v>0</v>
      </c>
      <c r="H9462" s="1406">
        <v>0</v>
      </c>
      <c r="I9462" s="152">
        <v>0</v>
      </c>
      <c r="J9462" s="153">
        <v>0</v>
      </c>
      <c r="K9462" s="1406">
        <v>0</v>
      </c>
      <c r="L9462" s="281">
        <f t="shared" ref="L9462:L9469" si="2220">I9462+J9462+K9462</f>
        <v>0</v>
      </c>
      <c r="M9462" s="12" t="str">
        <f t="shared" si="2216"/>
        <v/>
      </c>
      <c r="N9462" s="13"/>
    </row>
    <row r="9463" spans="1:14" hidden="1">
      <c r="A9463" s="10"/>
      <c r="B9463" s="291"/>
      <c r="C9463" s="304">
        <v>552</v>
      </c>
      <c r="D9463" s="305" t="s">
        <v>893</v>
      </c>
      <c r="E9463" s="295">
        <f t="shared" si="2219"/>
        <v>0</v>
      </c>
      <c r="F9463" s="158">
        <v>0</v>
      </c>
      <c r="G9463" s="159">
        <v>0</v>
      </c>
      <c r="H9463" s="1408">
        <v>0</v>
      </c>
      <c r="I9463" s="158">
        <v>0</v>
      </c>
      <c r="J9463" s="159">
        <v>0</v>
      </c>
      <c r="K9463" s="1408">
        <v>0</v>
      </c>
      <c r="L9463" s="295">
        <f t="shared" si="2220"/>
        <v>0</v>
      </c>
      <c r="M9463" s="12" t="str">
        <f t="shared" si="2216"/>
        <v/>
      </c>
      <c r="N9463" s="13"/>
    </row>
    <row r="9464" spans="1:14" hidden="1">
      <c r="A9464" s="10"/>
      <c r="B9464" s="306"/>
      <c r="C9464" s="304">
        <v>558</v>
      </c>
      <c r="D9464" s="307" t="s">
        <v>855</v>
      </c>
      <c r="E9464" s="295">
        <f>F9464+G9464+H9464</f>
        <v>0</v>
      </c>
      <c r="F9464" s="484">
        <v>0</v>
      </c>
      <c r="G9464" s="485">
        <v>0</v>
      </c>
      <c r="H9464" s="160">
        <v>0</v>
      </c>
      <c r="I9464" s="484">
        <v>0</v>
      </c>
      <c r="J9464" s="485">
        <v>0</v>
      </c>
      <c r="K9464" s="160">
        <v>0</v>
      </c>
      <c r="L9464" s="295">
        <f>I9464+J9464+K9464</f>
        <v>0</v>
      </c>
      <c r="M9464" s="12" t="str">
        <f t="shared" si="2216"/>
        <v/>
      </c>
      <c r="N9464" s="13"/>
    </row>
    <row r="9465" spans="1:14" hidden="1">
      <c r="A9465" s="10"/>
      <c r="B9465" s="306"/>
      <c r="C9465" s="304">
        <v>560</v>
      </c>
      <c r="D9465" s="307" t="s">
        <v>190</v>
      </c>
      <c r="E9465" s="295">
        <f t="shared" si="2219"/>
        <v>0</v>
      </c>
      <c r="F9465" s="158">
        <v>0</v>
      </c>
      <c r="G9465" s="159">
        <v>0</v>
      </c>
      <c r="H9465" s="1408">
        <v>0</v>
      </c>
      <c r="I9465" s="158">
        <v>0</v>
      </c>
      <c r="J9465" s="159">
        <v>0</v>
      </c>
      <c r="K9465" s="1408">
        <v>0</v>
      </c>
      <c r="L9465" s="295">
        <f t="shared" si="2220"/>
        <v>0</v>
      </c>
      <c r="M9465" s="12" t="str">
        <f t="shared" si="2216"/>
        <v/>
      </c>
      <c r="N9465" s="13"/>
    </row>
    <row r="9466" spans="1:14" hidden="1">
      <c r="A9466" s="10"/>
      <c r="B9466" s="306"/>
      <c r="C9466" s="304">
        <v>580</v>
      </c>
      <c r="D9466" s="305" t="s">
        <v>191</v>
      </c>
      <c r="E9466" s="295">
        <f t="shared" si="2219"/>
        <v>0</v>
      </c>
      <c r="F9466" s="158">
        <v>0</v>
      </c>
      <c r="G9466" s="159">
        <v>0</v>
      </c>
      <c r="H9466" s="1408">
        <v>0</v>
      </c>
      <c r="I9466" s="158">
        <v>0</v>
      </c>
      <c r="J9466" s="159">
        <v>0</v>
      </c>
      <c r="K9466" s="1408">
        <v>0</v>
      </c>
      <c r="L9466" s="295">
        <f t="shared" si="2220"/>
        <v>0</v>
      </c>
      <c r="M9466" s="12" t="str">
        <f t="shared" si="2216"/>
        <v/>
      </c>
      <c r="N9466" s="13"/>
    </row>
    <row r="9467" spans="1:14" hidden="1">
      <c r="A9467" s="10"/>
      <c r="B9467" s="291"/>
      <c r="C9467" s="304">
        <v>588</v>
      </c>
      <c r="D9467" s="305" t="s">
        <v>857</v>
      </c>
      <c r="E9467" s="295">
        <f>F9467+G9467+H9467</f>
        <v>0</v>
      </c>
      <c r="F9467" s="484">
        <v>0</v>
      </c>
      <c r="G9467" s="485">
        <v>0</v>
      </c>
      <c r="H9467" s="160">
        <v>0</v>
      </c>
      <c r="I9467" s="484">
        <v>0</v>
      </c>
      <c r="J9467" s="485">
        <v>0</v>
      </c>
      <c r="K9467" s="160">
        <v>0</v>
      </c>
      <c r="L9467" s="295">
        <f>I9467+J9467+K9467</f>
        <v>0</v>
      </c>
      <c r="M9467" s="12" t="str">
        <f t="shared" si="2216"/>
        <v/>
      </c>
      <c r="N9467" s="13"/>
    </row>
    <row r="9468" spans="1:14" ht="31.5" hidden="1">
      <c r="A9468" s="10"/>
      <c r="B9468" s="291"/>
      <c r="C9468" s="308">
        <v>590</v>
      </c>
      <c r="D9468" s="309" t="s">
        <v>192</v>
      </c>
      <c r="E9468" s="287">
        <f t="shared" si="2219"/>
        <v>0</v>
      </c>
      <c r="F9468" s="173"/>
      <c r="G9468" s="174"/>
      <c r="H9468" s="1409"/>
      <c r="I9468" s="173"/>
      <c r="J9468" s="174"/>
      <c r="K9468" s="1409"/>
      <c r="L9468" s="287">
        <f t="shared" si="2220"/>
        <v>0</v>
      </c>
      <c r="M9468" s="12" t="str">
        <f t="shared" si="2216"/>
        <v/>
      </c>
      <c r="N9468" s="13"/>
    </row>
    <row r="9469" spans="1:14" hidden="1">
      <c r="A9469" s="22">
        <v>5</v>
      </c>
      <c r="B9469" s="272">
        <v>800</v>
      </c>
      <c r="C9469" s="1863" t="s">
        <v>193</v>
      </c>
      <c r="D9469" s="1864"/>
      <c r="E9469" s="310">
        <f t="shared" si="2219"/>
        <v>0</v>
      </c>
      <c r="F9469" s="1410"/>
      <c r="G9469" s="1411"/>
      <c r="H9469" s="1412"/>
      <c r="I9469" s="1410"/>
      <c r="J9469" s="1411"/>
      <c r="K9469" s="1412"/>
      <c r="L9469" s="310">
        <f t="shared" si="2220"/>
        <v>0</v>
      </c>
      <c r="M9469" s="12" t="str">
        <f t="shared" si="2216"/>
        <v/>
      </c>
      <c r="N9469" s="13"/>
    </row>
    <row r="9470" spans="1:14" hidden="1">
      <c r="A9470" s="23">
        <v>10</v>
      </c>
      <c r="B9470" s="272">
        <v>1000</v>
      </c>
      <c r="C9470" s="1851" t="s">
        <v>194</v>
      </c>
      <c r="D9470" s="1852"/>
      <c r="E9470" s="310">
        <f t="shared" ref="E9470:L9470" si="2221">SUM(E9471:E9487)</f>
        <v>0</v>
      </c>
      <c r="F9470" s="274">
        <f t="shared" si="2221"/>
        <v>0</v>
      </c>
      <c r="G9470" s="275">
        <f t="shared" si="2221"/>
        <v>0</v>
      </c>
      <c r="H9470" s="276">
        <f>SUM(H9471:H9487)</f>
        <v>0</v>
      </c>
      <c r="I9470" s="274">
        <f t="shared" si="2221"/>
        <v>0</v>
      </c>
      <c r="J9470" s="275">
        <f t="shared" si="2221"/>
        <v>0</v>
      </c>
      <c r="K9470" s="276">
        <f t="shared" si="2221"/>
        <v>0</v>
      </c>
      <c r="L9470" s="310">
        <f t="shared" si="2221"/>
        <v>0</v>
      </c>
      <c r="M9470" s="12" t="str">
        <f t="shared" si="2216"/>
        <v/>
      </c>
      <c r="N9470" s="13"/>
    </row>
    <row r="9471" spans="1:14" hidden="1">
      <c r="A9471" s="23">
        <v>15</v>
      </c>
      <c r="B9471" s="292"/>
      <c r="C9471" s="279">
        <v>1011</v>
      </c>
      <c r="D9471" s="311" t="s">
        <v>195</v>
      </c>
      <c r="E9471" s="281">
        <f t="shared" ref="E9471:E9487" si="2222">F9471+G9471+H9471</f>
        <v>0</v>
      </c>
      <c r="F9471" s="152">
        <v>0</v>
      </c>
      <c r="G9471" s="153">
        <v>0</v>
      </c>
      <c r="H9471" s="1406">
        <v>0</v>
      </c>
      <c r="I9471" s="152">
        <v>0</v>
      </c>
      <c r="J9471" s="153">
        <v>0</v>
      </c>
      <c r="K9471" s="1406">
        <v>0</v>
      </c>
      <c r="L9471" s="281">
        <f t="shared" ref="L9471:L9487" si="2223">I9471+J9471+K9471</f>
        <v>0</v>
      </c>
      <c r="M9471" s="12" t="str">
        <f t="shared" si="2216"/>
        <v/>
      </c>
      <c r="N9471" s="13"/>
    </row>
    <row r="9472" spans="1:14" hidden="1">
      <c r="A9472" s="22">
        <v>35</v>
      </c>
      <c r="B9472" s="292"/>
      <c r="C9472" s="293">
        <v>1012</v>
      </c>
      <c r="D9472" s="294" t="s">
        <v>196</v>
      </c>
      <c r="E9472" s="295">
        <f t="shared" si="2222"/>
        <v>0</v>
      </c>
      <c r="F9472" s="158">
        <v>0</v>
      </c>
      <c r="G9472" s="159">
        <v>0</v>
      </c>
      <c r="H9472" s="1408">
        <v>0</v>
      </c>
      <c r="I9472" s="158">
        <v>0</v>
      </c>
      <c r="J9472" s="159">
        <v>0</v>
      </c>
      <c r="K9472" s="1408">
        <v>0</v>
      </c>
      <c r="L9472" s="295">
        <f t="shared" si="2223"/>
        <v>0</v>
      </c>
      <c r="M9472" s="12" t="str">
        <f t="shared" si="2216"/>
        <v/>
      </c>
      <c r="N9472" s="13"/>
    </row>
    <row r="9473" spans="1:14" hidden="1">
      <c r="A9473" s="23">
        <v>40</v>
      </c>
      <c r="B9473" s="292"/>
      <c r="C9473" s="293">
        <v>1013</v>
      </c>
      <c r="D9473" s="294" t="s">
        <v>197</v>
      </c>
      <c r="E9473" s="295">
        <f t="shared" si="2222"/>
        <v>0</v>
      </c>
      <c r="F9473" s="158">
        <v>0</v>
      </c>
      <c r="G9473" s="159">
        <v>0</v>
      </c>
      <c r="H9473" s="1408">
        <v>0</v>
      </c>
      <c r="I9473" s="158">
        <v>0</v>
      </c>
      <c r="J9473" s="159">
        <v>0</v>
      </c>
      <c r="K9473" s="1408">
        <v>0</v>
      </c>
      <c r="L9473" s="295">
        <f t="shared" si="2223"/>
        <v>0</v>
      </c>
      <c r="M9473" s="12" t="str">
        <f t="shared" si="2216"/>
        <v/>
      </c>
      <c r="N9473" s="13"/>
    </row>
    <row r="9474" spans="1:14" hidden="1">
      <c r="A9474" s="23">
        <v>45</v>
      </c>
      <c r="B9474" s="292"/>
      <c r="C9474" s="293">
        <v>1014</v>
      </c>
      <c r="D9474" s="294" t="s">
        <v>198</v>
      </c>
      <c r="E9474" s="295">
        <f t="shared" si="2222"/>
        <v>0</v>
      </c>
      <c r="F9474" s="158">
        <v>0</v>
      </c>
      <c r="G9474" s="159">
        <v>0</v>
      </c>
      <c r="H9474" s="1408">
        <v>0</v>
      </c>
      <c r="I9474" s="158">
        <v>0</v>
      </c>
      <c r="J9474" s="159">
        <v>0</v>
      </c>
      <c r="K9474" s="1408">
        <v>0</v>
      </c>
      <c r="L9474" s="295">
        <f t="shared" si="2223"/>
        <v>0</v>
      </c>
      <c r="M9474" s="12" t="str">
        <f t="shared" si="2216"/>
        <v/>
      </c>
      <c r="N9474" s="13"/>
    </row>
    <row r="9475" spans="1:14" hidden="1">
      <c r="A9475" s="23">
        <v>50</v>
      </c>
      <c r="B9475" s="292"/>
      <c r="C9475" s="293">
        <v>1015</v>
      </c>
      <c r="D9475" s="294" t="s">
        <v>199</v>
      </c>
      <c r="E9475" s="295">
        <f t="shared" si="2222"/>
        <v>0</v>
      </c>
      <c r="F9475" s="158">
        <v>0</v>
      </c>
      <c r="G9475" s="159">
        <v>0</v>
      </c>
      <c r="H9475" s="1408">
        <v>0</v>
      </c>
      <c r="I9475" s="158">
        <v>0</v>
      </c>
      <c r="J9475" s="159">
        <v>0</v>
      </c>
      <c r="K9475" s="1408">
        <v>0</v>
      </c>
      <c r="L9475" s="295">
        <f t="shared" si="2223"/>
        <v>0</v>
      </c>
      <c r="M9475" s="12" t="str">
        <f t="shared" si="2216"/>
        <v/>
      </c>
      <c r="N9475" s="13"/>
    </row>
    <row r="9476" spans="1:14" hidden="1">
      <c r="A9476" s="23">
        <v>55</v>
      </c>
      <c r="B9476" s="292"/>
      <c r="C9476" s="312">
        <v>1016</v>
      </c>
      <c r="D9476" s="313" t="s">
        <v>200</v>
      </c>
      <c r="E9476" s="314">
        <f t="shared" si="2222"/>
        <v>0</v>
      </c>
      <c r="F9476" s="164">
        <v>0</v>
      </c>
      <c r="G9476" s="165">
        <v>0</v>
      </c>
      <c r="H9476" s="1407">
        <v>0</v>
      </c>
      <c r="I9476" s="164">
        <v>0</v>
      </c>
      <c r="J9476" s="165">
        <v>0</v>
      </c>
      <c r="K9476" s="1407">
        <v>0</v>
      </c>
      <c r="L9476" s="314">
        <f t="shared" si="2223"/>
        <v>0</v>
      </c>
      <c r="M9476" s="12" t="str">
        <f t="shared" si="2216"/>
        <v/>
      </c>
      <c r="N9476" s="13"/>
    </row>
    <row r="9477" spans="1:14" hidden="1">
      <c r="A9477" s="23">
        <v>60</v>
      </c>
      <c r="B9477" s="278"/>
      <c r="C9477" s="318">
        <v>1020</v>
      </c>
      <c r="D9477" s="319" t="s">
        <v>201</v>
      </c>
      <c r="E9477" s="320">
        <f t="shared" si="2222"/>
        <v>0</v>
      </c>
      <c r="F9477" s="450">
        <v>0</v>
      </c>
      <c r="G9477" s="451">
        <v>0</v>
      </c>
      <c r="H9477" s="1416">
        <v>0</v>
      </c>
      <c r="I9477" s="450">
        <v>0</v>
      </c>
      <c r="J9477" s="451">
        <v>0</v>
      </c>
      <c r="K9477" s="1416">
        <v>0</v>
      </c>
      <c r="L9477" s="320">
        <f t="shared" si="2223"/>
        <v>0</v>
      </c>
      <c r="M9477" s="12" t="str">
        <f t="shared" si="2216"/>
        <v/>
      </c>
      <c r="N9477" s="13"/>
    </row>
    <row r="9478" spans="1:14" hidden="1">
      <c r="A9478" s="22">
        <v>65</v>
      </c>
      <c r="B9478" s="292"/>
      <c r="C9478" s="324">
        <v>1030</v>
      </c>
      <c r="D9478" s="325" t="s">
        <v>202</v>
      </c>
      <c r="E9478" s="326">
        <f t="shared" si="2222"/>
        <v>0</v>
      </c>
      <c r="F9478" s="445">
        <v>0</v>
      </c>
      <c r="G9478" s="446">
        <v>0</v>
      </c>
      <c r="H9478" s="1413">
        <v>0</v>
      </c>
      <c r="I9478" s="445">
        <v>0</v>
      </c>
      <c r="J9478" s="446">
        <v>0</v>
      </c>
      <c r="K9478" s="1413">
        <v>0</v>
      </c>
      <c r="L9478" s="326">
        <f t="shared" si="2223"/>
        <v>0</v>
      </c>
      <c r="M9478" s="12" t="str">
        <f t="shared" si="2216"/>
        <v/>
      </c>
      <c r="N9478" s="13"/>
    </row>
    <row r="9479" spans="1:14" hidden="1">
      <c r="A9479" s="23">
        <v>70</v>
      </c>
      <c r="B9479" s="292"/>
      <c r="C9479" s="318">
        <v>1051</v>
      </c>
      <c r="D9479" s="331" t="s">
        <v>203</v>
      </c>
      <c r="E9479" s="320">
        <f t="shared" si="2222"/>
        <v>0</v>
      </c>
      <c r="F9479" s="450">
        <v>0</v>
      </c>
      <c r="G9479" s="451">
        <v>0</v>
      </c>
      <c r="H9479" s="1416">
        <v>0</v>
      </c>
      <c r="I9479" s="450">
        <v>0</v>
      </c>
      <c r="J9479" s="451">
        <v>0</v>
      </c>
      <c r="K9479" s="1416">
        <v>0</v>
      </c>
      <c r="L9479" s="320">
        <f t="shared" si="2223"/>
        <v>0</v>
      </c>
      <c r="M9479" s="12" t="str">
        <f t="shared" si="2216"/>
        <v/>
      </c>
      <c r="N9479" s="13"/>
    </row>
    <row r="9480" spans="1:14" hidden="1">
      <c r="A9480" s="23">
        <v>75</v>
      </c>
      <c r="B9480" s="292"/>
      <c r="C9480" s="293">
        <v>1052</v>
      </c>
      <c r="D9480" s="294" t="s">
        <v>204</v>
      </c>
      <c r="E9480" s="295">
        <f t="shared" si="2222"/>
        <v>0</v>
      </c>
      <c r="F9480" s="158">
        <v>0</v>
      </c>
      <c r="G9480" s="159">
        <v>0</v>
      </c>
      <c r="H9480" s="1408">
        <v>0</v>
      </c>
      <c r="I9480" s="158">
        <v>0</v>
      </c>
      <c r="J9480" s="159">
        <v>0</v>
      </c>
      <c r="K9480" s="1408">
        <v>0</v>
      </c>
      <c r="L9480" s="295">
        <f t="shared" si="2223"/>
        <v>0</v>
      </c>
      <c r="M9480" s="12" t="str">
        <f t="shared" si="2216"/>
        <v/>
      </c>
      <c r="N9480" s="13"/>
    </row>
    <row r="9481" spans="1:14" hidden="1">
      <c r="A9481" s="23">
        <v>80</v>
      </c>
      <c r="B9481" s="292"/>
      <c r="C9481" s="324">
        <v>1053</v>
      </c>
      <c r="D9481" s="325" t="s">
        <v>858</v>
      </c>
      <c r="E9481" s="326">
        <f t="shared" si="2222"/>
        <v>0</v>
      </c>
      <c r="F9481" s="445"/>
      <c r="G9481" s="446"/>
      <c r="H9481" s="1413"/>
      <c r="I9481" s="445"/>
      <c r="J9481" s="446"/>
      <c r="K9481" s="1413"/>
      <c r="L9481" s="326">
        <f t="shared" si="2223"/>
        <v>0</v>
      </c>
      <c r="M9481" s="12" t="str">
        <f t="shared" si="2216"/>
        <v/>
      </c>
      <c r="N9481" s="13"/>
    </row>
    <row r="9482" spans="1:14" hidden="1">
      <c r="A9482" s="23">
        <v>80</v>
      </c>
      <c r="B9482" s="292"/>
      <c r="C9482" s="318">
        <v>1062</v>
      </c>
      <c r="D9482" s="319" t="s">
        <v>205</v>
      </c>
      <c r="E9482" s="320">
        <f t="shared" si="2222"/>
        <v>0</v>
      </c>
      <c r="F9482" s="450">
        <v>0</v>
      </c>
      <c r="G9482" s="451">
        <v>0</v>
      </c>
      <c r="H9482" s="1416">
        <v>0</v>
      </c>
      <c r="I9482" s="450">
        <v>0</v>
      </c>
      <c r="J9482" s="451">
        <v>0</v>
      </c>
      <c r="K9482" s="1416">
        <v>0</v>
      </c>
      <c r="L9482" s="320">
        <f t="shared" si="2223"/>
        <v>0</v>
      </c>
      <c r="M9482" s="12" t="str">
        <f t="shared" si="2216"/>
        <v/>
      </c>
      <c r="N9482" s="13"/>
    </row>
    <row r="9483" spans="1:14" hidden="1">
      <c r="A9483" s="23">
        <v>85</v>
      </c>
      <c r="B9483" s="292"/>
      <c r="C9483" s="324">
        <v>1063</v>
      </c>
      <c r="D9483" s="332" t="s">
        <v>786</v>
      </c>
      <c r="E9483" s="326">
        <f t="shared" si="2222"/>
        <v>0</v>
      </c>
      <c r="F9483" s="445">
        <v>0</v>
      </c>
      <c r="G9483" s="446">
        <v>0</v>
      </c>
      <c r="H9483" s="1413">
        <v>0</v>
      </c>
      <c r="I9483" s="445">
        <v>0</v>
      </c>
      <c r="J9483" s="446">
        <v>0</v>
      </c>
      <c r="K9483" s="1413">
        <v>0</v>
      </c>
      <c r="L9483" s="326">
        <f t="shared" si="2223"/>
        <v>0</v>
      </c>
      <c r="M9483" s="12" t="str">
        <f t="shared" si="2216"/>
        <v/>
      </c>
      <c r="N9483" s="13"/>
    </row>
    <row r="9484" spans="1:14" hidden="1">
      <c r="A9484" s="23">
        <v>90</v>
      </c>
      <c r="B9484" s="292"/>
      <c r="C9484" s="333">
        <v>1069</v>
      </c>
      <c r="D9484" s="334" t="s">
        <v>206</v>
      </c>
      <c r="E9484" s="335">
        <f t="shared" si="2222"/>
        <v>0</v>
      </c>
      <c r="F9484" s="589">
        <v>0</v>
      </c>
      <c r="G9484" s="590">
        <v>0</v>
      </c>
      <c r="H9484" s="1415">
        <v>0</v>
      </c>
      <c r="I9484" s="589">
        <v>0</v>
      </c>
      <c r="J9484" s="590">
        <v>0</v>
      </c>
      <c r="K9484" s="1415">
        <v>0</v>
      </c>
      <c r="L9484" s="335">
        <f t="shared" si="2223"/>
        <v>0</v>
      </c>
      <c r="M9484" s="12" t="str">
        <f t="shared" si="2216"/>
        <v/>
      </c>
      <c r="N9484" s="13"/>
    </row>
    <row r="9485" spans="1:14" hidden="1">
      <c r="A9485" s="23">
        <v>90</v>
      </c>
      <c r="B9485" s="278"/>
      <c r="C9485" s="318">
        <v>1091</v>
      </c>
      <c r="D9485" s="331" t="s">
        <v>894</v>
      </c>
      <c r="E9485" s="320">
        <f t="shared" si="2222"/>
        <v>0</v>
      </c>
      <c r="F9485" s="450">
        <v>0</v>
      </c>
      <c r="G9485" s="451">
        <v>0</v>
      </c>
      <c r="H9485" s="1416">
        <v>0</v>
      </c>
      <c r="I9485" s="450">
        <v>0</v>
      </c>
      <c r="J9485" s="451">
        <v>0</v>
      </c>
      <c r="K9485" s="1416">
        <v>0</v>
      </c>
      <c r="L9485" s="320">
        <f t="shared" si="2223"/>
        <v>0</v>
      </c>
      <c r="M9485" s="12" t="str">
        <f t="shared" si="2216"/>
        <v/>
      </c>
      <c r="N9485" s="13"/>
    </row>
    <row r="9486" spans="1:14" hidden="1">
      <c r="A9486" s="22">
        <v>115</v>
      </c>
      <c r="B9486" s="292"/>
      <c r="C9486" s="293">
        <v>1092</v>
      </c>
      <c r="D9486" s="294" t="s">
        <v>298</v>
      </c>
      <c r="E9486" s="295">
        <f t="shared" si="2222"/>
        <v>0</v>
      </c>
      <c r="F9486" s="158">
        <v>0</v>
      </c>
      <c r="G9486" s="159">
        <v>0</v>
      </c>
      <c r="H9486" s="1408">
        <v>0</v>
      </c>
      <c r="I9486" s="158">
        <v>0</v>
      </c>
      <c r="J9486" s="159">
        <v>0</v>
      </c>
      <c r="K9486" s="1408">
        <v>0</v>
      </c>
      <c r="L9486" s="295">
        <f t="shared" si="2223"/>
        <v>0</v>
      </c>
      <c r="M9486" s="12" t="str">
        <f t="shared" si="2216"/>
        <v/>
      </c>
      <c r="N9486" s="13"/>
    </row>
    <row r="9487" spans="1:14" hidden="1">
      <c r="A9487" s="22">
        <v>125</v>
      </c>
      <c r="B9487" s="292"/>
      <c r="C9487" s="285">
        <v>1098</v>
      </c>
      <c r="D9487" s="339" t="s">
        <v>207</v>
      </c>
      <c r="E9487" s="287">
        <f t="shared" si="2222"/>
        <v>0</v>
      </c>
      <c r="F9487" s="173">
        <v>0</v>
      </c>
      <c r="G9487" s="174">
        <v>0</v>
      </c>
      <c r="H9487" s="1409">
        <v>0</v>
      </c>
      <c r="I9487" s="173">
        <v>0</v>
      </c>
      <c r="J9487" s="174">
        <v>0</v>
      </c>
      <c r="K9487" s="1409">
        <v>0</v>
      </c>
      <c r="L9487" s="287">
        <f t="shared" si="2223"/>
        <v>0</v>
      </c>
      <c r="M9487" s="12" t="str">
        <f t="shared" si="2216"/>
        <v/>
      </c>
      <c r="N9487" s="13"/>
    </row>
    <row r="9488" spans="1:14" hidden="1">
      <c r="A9488" s="23">
        <v>130</v>
      </c>
      <c r="B9488" s="272">
        <v>1900</v>
      </c>
      <c r="C9488" s="1845" t="s">
        <v>265</v>
      </c>
      <c r="D9488" s="1846"/>
      <c r="E9488" s="310">
        <f t="shared" ref="E9488:L9488" si="2224">SUM(E9489:E9491)</f>
        <v>0</v>
      </c>
      <c r="F9488" s="274">
        <f t="shared" si="2224"/>
        <v>0</v>
      </c>
      <c r="G9488" s="275">
        <f t="shared" si="2224"/>
        <v>0</v>
      </c>
      <c r="H9488" s="276">
        <f>SUM(H9489:H9491)</f>
        <v>0</v>
      </c>
      <c r="I9488" s="274">
        <f t="shared" si="2224"/>
        <v>0</v>
      </c>
      <c r="J9488" s="275">
        <f t="shared" si="2224"/>
        <v>0</v>
      </c>
      <c r="K9488" s="276">
        <f t="shared" si="2224"/>
        <v>0</v>
      </c>
      <c r="L9488" s="310">
        <f t="shared" si="2224"/>
        <v>0</v>
      </c>
      <c r="M9488" s="12" t="str">
        <f t="shared" si="2216"/>
        <v/>
      </c>
      <c r="N9488" s="13"/>
    </row>
    <row r="9489" spans="1:14" hidden="1">
      <c r="A9489" s="23">
        <v>135</v>
      </c>
      <c r="B9489" s="292"/>
      <c r="C9489" s="279">
        <v>1901</v>
      </c>
      <c r="D9489" s="340" t="s">
        <v>895</v>
      </c>
      <c r="E9489" s="281">
        <f>F9489+G9489+H9489</f>
        <v>0</v>
      </c>
      <c r="F9489" s="152">
        <v>0</v>
      </c>
      <c r="G9489" s="153">
        <v>0</v>
      </c>
      <c r="H9489" s="1406">
        <v>0</v>
      </c>
      <c r="I9489" s="152">
        <v>0</v>
      </c>
      <c r="J9489" s="153">
        <v>0</v>
      </c>
      <c r="K9489" s="1406">
        <v>0</v>
      </c>
      <c r="L9489" s="281">
        <f>I9489+J9489+K9489</f>
        <v>0</v>
      </c>
      <c r="M9489" s="12" t="str">
        <f t="shared" si="2216"/>
        <v/>
      </c>
      <c r="N9489" s="13"/>
    </row>
    <row r="9490" spans="1:14" hidden="1">
      <c r="A9490" s="23">
        <v>140</v>
      </c>
      <c r="B9490" s="341"/>
      <c r="C9490" s="293">
        <v>1981</v>
      </c>
      <c r="D9490" s="342" t="s">
        <v>896</v>
      </c>
      <c r="E9490" s="295">
        <f>F9490+G9490+H9490</f>
        <v>0</v>
      </c>
      <c r="F9490" s="158">
        <v>0</v>
      </c>
      <c r="G9490" s="159">
        <v>0</v>
      </c>
      <c r="H9490" s="1408">
        <v>0</v>
      </c>
      <c r="I9490" s="158">
        <v>0</v>
      </c>
      <c r="J9490" s="159">
        <v>0</v>
      </c>
      <c r="K9490" s="1408">
        <v>0</v>
      </c>
      <c r="L9490" s="295">
        <f>I9490+J9490+K9490</f>
        <v>0</v>
      </c>
      <c r="M9490" s="12" t="str">
        <f t="shared" si="2216"/>
        <v/>
      </c>
      <c r="N9490" s="13"/>
    </row>
    <row r="9491" spans="1:14" hidden="1">
      <c r="A9491" s="23">
        <v>145</v>
      </c>
      <c r="B9491" s="292"/>
      <c r="C9491" s="285">
        <v>1991</v>
      </c>
      <c r="D9491" s="343" t="s">
        <v>897</v>
      </c>
      <c r="E9491" s="287">
        <f>F9491+G9491+H9491</f>
        <v>0</v>
      </c>
      <c r="F9491" s="173"/>
      <c r="G9491" s="174">
        <v>0</v>
      </c>
      <c r="H9491" s="1409">
        <v>0</v>
      </c>
      <c r="I9491" s="173"/>
      <c r="J9491" s="174">
        <v>0</v>
      </c>
      <c r="K9491" s="1409">
        <v>0</v>
      </c>
      <c r="L9491" s="287">
        <f>I9491+J9491+K9491</f>
        <v>0</v>
      </c>
      <c r="M9491" s="12" t="str">
        <f t="shared" si="2216"/>
        <v/>
      </c>
      <c r="N9491" s="13"/>
    </row>
    <row r="9492" spans="1:14" hidden="1">
      <c r="A9492" s="23">
        <v>150</v>
      </c>
      <c r="B9492" s="272">
        <v>2100</v>
      </c>
      <c r="C9492" s="1845" t="s">
        <v>707</v>
      </c>
      <c r="D9492" s="1846"/>
      <c r="E9492" s="310">
        <f t="shared" ref="E9492:L9492" si="2225">SUM(E9493:E9497)</f>
        <v>0</v>
      </c>
      <c r="F9492" s="274">
        <f t="shared" si="2225"/>
        <v>0</v>
      </c>
      <c r="G9492" s="275">
        <f t="shared" si="2225"/>
        <v>0</v>
      </c>
      <c r="H9492" s="276">
        <f>SUM(H9493:H9497)</f>
        <v>0</v>
      </c>
      <c r="I9492" s="274">
        <f t="shared" si="2225"/>
        <v>0</v>
      </c>
      <c r="J9492" s="275">
        <f t="shared" si="2225"/>
        <v>0</v>
      </c>
      <c r="K9492" s="276">
        <f t="shared" si="2225"/>
        <v>0</v>
      </c>
      <c r="L9492" s="310">
        <f t="shared" si="2225"/>
        <v>0</v>
      </c>
      <c r="M9492" s="12" t="str">
        <f t="shared" si="2216"/>
        <v/>
      </c>
      <c r="N9492" s="13"/>
    </row>
    <row r="9493" spans="1:14" hidden="1">
      <c r="A9493" s="23">
        <v>155</v>
      </c>
      <c r="B9493" s="292"/>
      <c r="C9493" s="279">
        <v>2110</v>
      </c>
      <c r="D9493" s="344" t="s">
        <v>208</v>
      </c>
      <c r="E9493" s="281">
        <f>F9493+G9493+H9493</f>
        <v>0</v>
      </c>
      <c r="F9493" s="152">
        <v>0</v>
      </c>
      <c r="G9493" s="153">
        <v>0</v>
      </c>
      <c r="H9493" s="1406">
        <v>0</v>
      </c>
      <c r="I9493" s="152">
        <v>0</v>
      </c>
      <c r="J9493" s="153">
        <v>0</v>
      </c>
      <c r="K9493" s="1406">
        <v>0</v>
      </c>
      <c r="L9493" s="281">
        <f>I9493+J9493+K9493</f>
        <v>0</v>
      </c>
      <c r="M9493" s="12" t="str">
        <f t="shared" si="2216"/>
        <v/>
      </c>
      <c r="N9493" s="13"/>
    </row>
    <row r="9494" spans="1:14" hidden="1">
      <c r="A9494" s="23">
        <v>160</v>
      </c>
      <c r="B9494" s="341"/>
      <c r="C9494" s="293">
        <v>2120</v>
      </c>
      <c r="D9494" s="300" t="s">
        <v>209</v>
      </c>
      <c r="E9494" s="295">
        <f>F9494+G9494+H9494</f>
        <v>0</v>
      </c>
      <c r="F9494" s="158">
        <v>0</v>
      </c>
      <c r="G9494" s="159">
        <v>0</v>
      </c>
      <c r="H9494" s="1408">
        <v>0</v>
      </c>
      <c r="I9494" s="158">
        <v>0</v>
      </c>
      <c r="J9494" s="159">
        <v>0</v>
      </c>
      <c r="K9494" s="1408">
        <v>0</v>
      </c>
      <c r="L9494" s="295">
        <f>I9494+J9494+K9494</f>
        <v>0</v>
      </c>
      <c r="M9494" s="12" t="str">
        <f t="shared" si="2216"/>
        <v/>
      </c>
      <c r="N9494" s="13"/>
    </row>
    <row r="9495" spans="1:14" hidden="1">
      <c r="A9495" s="23">
        <v>165</v>
      </c>
      <c r="B9495" s="341"/>
      <c r="C9495" s="293">
        <v>2125</v>
      </c>
      <c r="D9495" s="300" t="s">
        <v>210</v>
      </c>
      <c r="E9495" s="295">
        <f>F9495+G9495+H9495</f>
        <v>0</v>
      </c>
      <c r="F9495" s="484">
        <v>0</v>
      </c>
      <c r="G9495" s="485">
        <v>0</v>
      </c>
      <c r="H9495" s="160">
        <v>0</v>
      </c>
      <c r="I9495" s="484">
        <v>0</v>
      </c>
      <c r="J9495" s="485">
        <v>0</v>
      </c>
      <c r="K9495" s="160">
        <v>0</v>
      </c>
      <c r="L9495" s="295">
        <f>I9495+J9495+K9495</f>
        <v>0</v>
      </c>
      <c r="M9495" s="12" t="str">
        <f t="shared" si="2216"/>
        <v/>
      </c>
      <c r="N9495" s="13"/>
    </row>
    <row r="9496" spans="1:14" hidden="1">
      <c r="A9496" s="23">
        <v>175</v>
      </c>
      <c r="B9496" s="291"/>
      <c r="C9496" s="293">
        <v>2140</v>
      </c>
      <c r="D9496" s="300" t="s">
        <v>211</v>
      </c>
      <c r="E9496" s="295">
        <f>F9496+G9496+H9496</f>
        <v>0</v>
      </c>
      <c r="F9496" s="484">
        <v>0</v>
      </c>
      <c r="G9496" s="485">
        <v>0</v>
      </c>
      <c r="H9496" s="160">
        <v>0</v>
      </c>
      <c r="I9496" s="484">
        <v>0</v>
      </c>
      <c r="J9496" s="485">
        <v>0</v>
      </c>
      <c r="K9496" s="160">
        <v>0</v>
      </c>
      <c r="L9496" s="295">
        <f>I9496+J9496+K9496</f>
        <v>0</v>
      </c>
      <c r="M9496" s="12" t="str">
        <f t="shared" si="2216"/>
        <v/>
      </c>
      <c r="N9496" s="13"/>
    </row>
    <row r="9497" spans="1:14" hidden="1">
      <c r="A9497" s="23">
        <v>180</v>
      </c>
      <c r="B9497" s="292"/>
      <c r="C9497" s="285">
        <v>2190</v>
      </c>
      <c r="D9497" s="345" t="s">
        <v>212</v>
      </c>
      <c r="E9497" s="287">
        <f>F9497+G9497+H9497</f>
        <v>0</v>
      </c>
      <c r="F9497" s="173"/>
      <c r="G9497" s="174"/>
      <c r="H9497" s="1409"/>
      <c r="I9497" s="173"/>
      <c r="J9497" s="174"/>
      <c r="K9497" s="1409"/>
      <c r="L9497" s="287">
        <f>I9497+J9497+K9497</f>
        <v>0</v>
      </c>
      <c r="M9497" s="12" t="str">
        <f t="shared" si="2216"/>
        <v/>
      </c>
      <c r="N9497" s="13"/>
    </row>
    <row r="9498" spans="1:14" hidden="1">
      <c r="A9498" s="23">
        <v>185</v>
      </c>
      <c r="B9498" s="272">
        <v>2200</v>
      </c>
      <c r="C9498" s="1845" t="s">
        <v>213</v>
      </c>
      <c r="D9498" s="1846"/>
      <c r="E9498" s="310">
        <f t="shared" ref="E9498:L9498" si="2226">SUM(E9499:E9500)</f>
        <v>0</v>
      </c>
      <c r="F9498" s="274">
        <f t="shared" si="2226"/>
        <v>0</v>
      </c>
      <c r="G9498" s="275">
        <f t="shared" si="2226"/>
        <v>0</v>
      </c>
      <c r="H9498" s="276">
        <f>SUM(H9499:H9500)</f>
        <v>0</v>
      </c>
      <c r="I9498" s="274">
        <f t="shared" si="2226"/>
        <v>0</v>
      </c>
      <c r="J9498" s="275">
        <f t="shared" si="2226"/>
        <v>0</v>
      </c>
      <c r="K9498" s="276">
        <f t="shared" si="2226"/>
        <v>0</v>
      </c>
      <c r="L9498" s="310">
        <f t="shared" si="2226"/>
        <v>0</v>
      </c>
      <c r="M9498" s="12" t="str">
        <f t="shared" si="2216"/>
        <v/>
      </c>
      <c r="N9498" s="13"/>
    </row>
    <row r="9499" spans="1:14" hidden="1">
      <c r="A9499" s="23">
        <v>190</v>
      </c>
      <c r="B9499" s="292"/>
      <c r="C9499" s="279">
        <v>2221</v>
      </c>
      <c r="D9499" s="280" t="s">
        <v>299</v>
      </c>
      <c r="E9499" s="281">
        <f>F9499+G9499+H9499</f>
        <v>0</v>
      </c>
      <c r="F9499" s="152">
        <v>0</v>
      </c>
      <c r="G9499" s="153">
        <v>0</v>
      </c>
      <c r="H9499" s="1406">
        <v>0</v>
      </c>
      <c r="I9499" s="152">
        <v>0</v>
      </c>
      <c r="J9499" s="153">
        <v>0</v>
      </c>
      <c r="K9499" s="1406">
        <v>0</v>
      </c>
      <c r="L9499" s="281">
        <f>I9499+J9499+K9499</f>
        <v>0</v>
      </c>
      <c r="M9499" s="12" t="str">
        <f t="shared" si="2216"/>
        <v/>
      </c>
      <c r="N9499" s="13"/>
    </row>
    <row r="9500" spans="1:14" hidden="1">
      <c r="A9500" s="23">
        <v>200</v>
      </c>
      <c r="B9500" s="292"/>
      <c r="C9500" s="285">
        <v>2224</v>
      </c>
      <c r="D9500" s="286" t="s">
        <v>214</v>
      </c>
      <c r="E9500" s="287">
        <f>F9500+G9500+H9500</f>
        <v>0</v>
      </c>
      <c r="F9500" s="173"/>
      <c r="G9500" s="174"/>
      <c r="H9500" s="1409"/>
      <c r="I9500" s="173"/>
      <c r="J9500" s="174"/>
      <c r="K9500" s="1409"/>
      <c r="L9500" s="287">
        <f>I9500+J9500+K9500</f>
        <v>0</v>
      </c>
      <c r="M9500" s="12" t="str">
        <f t="shared" si="2216"/>
        <v/>
      </c>
      <c r="N9500" s="13"/>
    </row>
    <row r="9501" spans="1:14" hidden="1">
      <c r="A9501" s="23">
        <v>200</v>
      </c>
      <c r="B9501" s="272">
        <v>2500</v>
      </c>
      <c r="C9501" s="1845" t="s">
        <v>215</v>
      </c>
      <c r="D9501" s="1846"/>
      <c r="E9501" s="310">
        <f>F9501+G9501+H9501</f>
        <v>0</v>
      </c>
      <c r="F9501" s="1410"/>
      <c r="G9501" s="1411"/>
      <c r="H9501" s="1412"/>
      <c r="I9501" s="1410"/>
      <c r="J9501" s="1411"/>
      <c r="K9501" s="1412"/>
      <c r="L9501" s="310">
        <f>I9501+J9501+K9501</f>
        <v>0</v>
      </c>
      <c r="M9501" s="12" t="str">
        <f t="shared" si="2216"/>
        <v/>
      </c>
      <c r="N9501" s="13"/>
    </row>
    <row r="9502" spans="1:14" hidden="1">
      <c r="A9502" s="23">
        <v>205</v>
      </c>
      <c r="B9502" s="272">
        <v>2600</v>
      </c>
      <c r="C9502" s="1849" t="s">
        <v>216</v>
      </c>
      <c r="D9502" s="1850"/>
      <c r="E9502" s="310">
        <f>F9502+G9502+H9502</f>
        <v>0</v>
      </c>
      <c r="F9502" s="1410"/>
      <c r="G9502" s="1411"/>
      <c r="H9502" s="1412"/>
      <c r="I9502" s="1410"/>
      <c r="J9502" s="1411"/>
      <c r="K9502" s="1412"/>
      <c r="L9502" s="310">
        <f>I9502+J9502+K9502</f>
        <v>0</v>
      </c>
      <c r="M9502" s="12" t="str">
        <f t="shared" si="2216"/>
        <v/>
      </c>
      <c r="N9502" s="13"/>
    </row>
    <row r="9503" spans="1:14" hidden="1">
      <c r="A9503" s="23">
        <v>210</v>
      </c>
      <c r="B9503" s="272">
        <v>2700</v>
      </c>
      <c r="C9503" s="1849" t="s">
        <v>217</v>
      </c>
      <c r="D9503" s="1850"/>
      <c r="E9503" s="310">
        <f>F9503+G9503+H9503</f>
        <v>0</v>
      </c>
      <c r="F9503" s="1410">
        <v>0</v>
      </c>
      <c r="G9503" s="1411">
        <v>0</v>
      </c>
      <c r="H9503" s="1412">
        <v>0</v>
      </c>
      <c r="I9503" s="1410">
        <v>0</v>
      </c>
      <c r="J9503" s="1411">
        <v>0</v>
      </c>
      <c r="K9503" s="1412">
        <v>0</v>
      </c>
      <c r="L9503" s="310">
        <f>I9503+J9503+K9503</f>
        <v>0</v>
      </c>
      <c r="M9503" s="12" t="str">
        <f t="shared" si="2216"/>
        <v/>
      </c>
      <c r="N9503" s="13"/>
    </row>
    <row r="9504" spans="1:14" ht="36" hidden="1" customHeight="1">
      <c r="A9504" s="23">
        <v>215</v>
      </c>
      <c r="B9504" s="272">
        <v>2800</v>
      </c>
      <c r="C9504" s="1849" t="s">
        <v>1643</v>
      </c>
      <c r="D9504" s="1850"/>
      <c r="E9504" s="310">
        <f t="shared" ref="E9504:L9504" si="2227">SUM(E9505:E9507)</f>
        <v>0</v>
      </c>
      <c r="F9504" s="274">
        <f t="shared" si="2227"/>
        <v>0</v>
      </c>
      <c r="G9504" s="275">
        <f t="shared" si="2227"/>
        <v>0</v>
      </c>
      <c r="H9504" s="276">
        <f>SUM(H9505:H9507)</f>
        <v>0</v>
      </c>
      <c r="I9504" s="274">
        <f t="shared" si="2227"/>
        <v>0</v>
      </c>
      <c r="J9504" s="275">
        <f t="shared" si="2227"/>
        <v>0</v>
      </c>
      <c r="K9504" s="276">
        <f t="shared" si="2227"/>
        <v>0</v>
      </c>
      <c r="L9504" s="310">
        <f t="shared" si="2227"/>
        <v>0</v>
      </c>
      <c r="M9504" s="12" t="str">
        <f t="shared" si="2216"/>
        <v/>
      </c>
      <c r="N9504" s="13"/>
    </row>
    <row r="9505" spans="1:14" hidden="1">
      <c r="A9505" s="22">
        <v>220</v>
      </c>
      <c r="B9505" s="292"/>
      <c r="C9505" s="279">
        <v>2810</v>
      </c>
      <c r="D9505" s="340" t="s">
        <v>2078</v>
      </c>
      <c r="E9505" s="281">
        <f>F9505+G9505+H9505</f>
        <v>0</v>
      </c>
      <c r="F9505" s="152"/>
      <c r="G9505" s="153"/>
      <c r="H9505" s="1406"/>
      <c r="I9505" s="152"/>
      <c r="J9505" s="153"/>
      <c r="K9505" s="1406"/>
      <c r="L9505" s="281">
        <f>I9505+J9505+K9505</f>
        <v>0</v>
      </c>
      <c r="M9505" s="12" t="str">
        <f t="shared" si="2216"/>
        <v/>
      </c>
      <c r="N9505" s="13"/>
    </row>
    <row r="9506" spans="1:14" hidden="1">
      <c r="A9506" s="23">
        <v>225</v>
      </c>
      <c r="B9506" s="341"/>
      <c r="C9506" s="293">
        <v>2820</v>
      </c>
      <c r="D9506" s="342" t="s">
        <v>2079</v>
      </c>
      <c r="E9506" s="295">
        <f>F9506+G9506+H9506</f>
        <v>0</v>
      </c>
      <c r="F9506" s="158"/>
      <c r="G9506" s="159"/>
      <c r="H9506" s="1408"/>
      <c r="I9506" s="158"/>
      <c r="J9506" s="159"/>
      <c r="K9506" s="1408"/>
      <c r="L9506" s="295">
        <f>I9506+J9506+K9506</f>
        <v>0</v>
      </c>
      <c r="M9506" s="12" t="str">
        <f t="shared" si="2216"/>
        <v/>
      </c>
      <c r="N9506" s="13"/>
    </row>
    <row r="9507" spans="1:14" ht="31.5" hidden="1">
      <c r="A9507" s="23">
        <v>230</v>
      </c>
      <c r="B9507" s="292"/>
      <c r="C9507" s="285">
        <v>2890</v>
      </c>
      <c r="D9507" s="343" t="s">
        <v>2080</v>
      </c>
      <c r="E9507" s="287">
        <f>F9507+G9507+H9507</f>
        <v>0</v>
      </c>
      <c r="F9507" s="173"/>
      <c r="G9507" s="174"/>
      <c r="H9507" s="1409"/>
      <c r="I9507" s="173"/>
      <c r="J9507" s="174"/>
      <c r="K9507" s="1409"/>
      <c r="L9507" s="287">
        <f>I9507+J9507+K9507</f>
        <v>0</v>
      </c>
      <c r="M9507" s="12" t="str">
        <f t="shared" si="2216"/>
        <v/>
      </c>
      <c r="N9507" s="13"/>
    </row>
    <row r="9508" spans="1:14" hidden="1">
      <c r="A9508" s="23">
        <v>245</v>
      </c>
      <c r="B9508" s="272">
        <v>2900</v>
      </c>
      <c r="C9508" s="1845" t="s">
        <v>218</v>
      </c>
      <c r="D9508" s="1846"/>
      <c r="E9508" s="310">
        <f>SUM(E9509:E9516)</f>
        <v>0</v>
      </c>
      <c r="F9508" s="274">
        <f>SUM(F9509:F9516)</f>
        <v>0</v>
      </c>
      <c r="G9508" s="274">
        <f t="shared" ref="G9508:L9508" si="2228">SUM(G9509:G9516)</f>
        <v>0</v>
      </c>
      <c r="H9508" s="274">
        <f t="shared" si="2228"/>
        <v>0</v>
      </c>
      <c r="I9508" s="274">
        <f t="shared" si="2228"/>
        <v>0</v>
      </c>
      <c r="J9508" s="274">
        <f t="shared" si="2228"/>
        <v>0</v>
      </c>
      <c r="K9508" s="274">
        <f t="shared" si="2228"/>
        <v>0</v>
      </c>
      <c r="L9508" s="274">
        <f t="shared" si="2228"/>
        <v>0</v>
      </c>
      <c r="M9508" s="12" t="str">
        <f t="shared" si="2216"/>
        <v/>
      </c>
      <c r="N9508" s="13"/>
    </row>
    <row r="9509" spans="1:14" hidden="1">
      <c r="A9509" s="22">
        <v>220</v>
      </c>
      <c r="B9509" s="346"/>
      <c r="C9509" s="279">
        <v>2910</v>
      </c>
      <c r="D9509" s="347" t="s">
        <v>1935</v>
      </c>
      <c r="E9509" s="281">
        <f>F9509+G9509+H9509</f>
        <v>0</v>
      </c>
      <c r="F9509" s="152">
        <v>0</v>
      </c>
      <c r="G9509" s="153"/>
      <c r="H9509" s="1406"/>
      <c r="I9509" s="152">
        <v>0</v>
      </c>
      <c r="J9509" s="153"/>
      <c r="K9509" s="1406"/>
      <c r="L9509" s="281">
        <f>I9509+J9509+K9509</f>
        <v>0</v>
      </c>
      <c r="M9509" s="12" t="str">
        <f t="shared" si="2216"/>
        <v/>
      </c>
      <c r="N9509" s="13"/>
    </row>
    <row r="9510" spans="1:14" hidden="1">
      <c r="A9510" s="23">
        <v>225</v>
      </c>
      <c r="B9510" s="346"/>
      <c r="C9510" s="279">
        <v>2920</v>
      </c>
      <c r="D9510" s="347" t="s">
        <v>219</v>
      </c>
      <c r="E9510" s="281">
        <f t="shared" ref="E9510:E9516" si="2229">F9510+G9510+H9510</f>
        <v>0</v>
      </c>
      <c r="F9510" s="152"/>
      <c r="G9510" s="153"/>
      <c r="H9510" s="1406"/>
      <c r="I9510" s="152"/>
      <c r="J9510" s="153"/>
      <c r="K9510" s="1406"/>
      <c r="L9510" s="281">
        <f t="shared" ref="L9510:L9516" si="2230">I9510+J9510+K9510</f>
        <v>0</v>
      </c>
      <c r="M9510" s="12" t="str">
        <f t="shared" si="2216"/>
        <v/>
      </c>
      <c r="N9510" s="13"/>
    </row>
    <row r="9511" spans="1:14" ht="31.5" hidden="1">
      <c r="A9511" s="23">
        <v>230</v>
      </c>
      <c r="B9511" s="346"/>
      <c r="C9511" s="324">
        <v>2969</v>
      </c>
      <c r="D9511" s="348" t="s">
        <v>220</v>
      </c>
      <c r="E9511" s="326">
        <f t="shared" si="2229"/>
        <v>0</v>
      </c>
      <c r="F9511" s="445"/>
      <c r="G9511" s="446"/>
      <c r="H9511" s="1413"/>
      <c r="I9511" s="445"/>
      <c r="J9511" s="446"/>
      <c r="K9511" s="1413"/>
      <c r="L9511" s="326">
        <f t="shared" si="2230"/>
        <v>0</v>
      </c>
      <c r="M9511" s="12" t="str">
        <f t="shared" si="2216"/>
        <v/>
      </c>
      <c r="N9511" s="13"/>
    </row>
    <row r="9512" spans="1:14" ht="31.5" hidden="1">
      <c r="A9512" s="23">
        <v>235</v>
      </c>
      <c r="B9512" s="346"/>
      <c r="C9512" s="349">
        <v>2970</v>
      </c>
      <c r="D9512" s="350" t="s">
        <v>221</v>
      </c>
      <c r="E9512" s="351">
        <f t="shared" si="2229"/>
        <v>0</v>
      </c>
      <c r="F9512" s="624"/>
      <c r="G9512" s="625"/>
      <c r="H9512" s="1414"/>
      <c r="I9512" s="624"/>
      <c r="J9512" s="625"/>
      <c r="K9512" s="1414"/>
      <c r="L9512" s="351">
        <f t="shared" si="2230"/>
        <v>0</v>
      </c>
      <c r="M9512" s="12" t="str">
        <f t="shared" si="2216"/>
        <v/>
      </c>
      <c r="N9512" s="13"/>
    </row>
    <row r="9513" spans="1:14" hidden="1">
      <c r="A9513" s="23">
        <v>240</v>
      </c>
      <c r="B9513" s="346"/>
      <c r="C9513" s="333">
        <v>2989</v>
      </c>
      <c r="D9513" s="355" t="s">
        <v>222</v>
      </c>
      <c r="E9513" s="335">
        <f t="shared" si="2229"/>
        <v>0</v>
      </c>
      <c r="F9513" s="589"/>
      <c r="G9513" s="590"/>
      <c r="H9513" s="1415"/>
      <c r="I9513" s="589"/>
      <c r="J9513" s="590"/>
      <c r="K9513" s="1415"/>
      <c r="L9513" s="335">
        <f t="shared" si="2230"/>
        <v>0</v>
      </c>
      <c r="M9513" s="12" t="str">
        <f t="shared" si="2216"/>
        <v/>
      </c>
      <c r="N9513" s="13"/>
    </row>
    <row r="9514" spans="1:14" hidden="1">
      <c r="A9514" s="23">
        <v>245</v>
      </c>
      <c r="B9514" s="292"/>
      <c r="C9514" s="318">
        <v>2990</v>
      </c>
      <c r="D9514" s="356" t="s">
        <v>1954</v>
      </c>
      <c r="E9514" s="320">
        <f>F9514+G9514+H9514</f>
        <v>0</v>
      </c>
      <c r="F9514" s="450"/>
      <c r="G9514" s="451"/>
      <c r="H9514" s="1416"/>
      <c r="I9514" s="450"/>
      <c r="J9514" s="451"/>
      <c r="K9514" s="1416"/>
      <c r="L9514" s="320">
        <f>I9514+J9514+K9514</f>
        <v>0</v>
      </c>
      <c r="M9514" s="12" t="str">
        <f t="shared" si="2216"/>
        <v/>
      </c>
      <c r="N9514" s="13"/>
    </row>
    <row r="9515" spans="1:14" hidden="1">
      <c r="A9515" s="22">
        <v>250</v>
      </c>
      <c r="B9515" s="292"/>
      <c r="C9515" s="318">
        <v>2991</v>
      </c>
      <c r="D9515" s="356" t="s">
        <v>223</v>
      </c>
      <c r="E9515" s="320">
        <f t="shared" si="2229"/>
        <v>0</v>
      </c>
      <c r="F9515" s="450">
        <v>0</v>
      </c>
      <c r="G9515" s="451">
        <v>0</v>
      </c>
      <c r="H9515" s="1416">
        <v>0</v>
      </c>
      <c r="I9515" s="450">
        <v>0</v>
      </c>
      <c r="J9515" s="451">
        <v>0</v>
      </c>
      <c r="K9515" s="1416">
        <v>0</v>
      </c>
      <c r="L9515" s="320">
        <f t="shared" si="2230"/>
        <v>0</v>
      </c>
      <c r="M9515" s="12" t="str">
        <f t="shared" si="2216"/>
        <v/>
      </c>
      <c r="N9515" s="13"/>
    </row>
    <row r="9516" spans="1:14" hidden="1">
      <c r="A9516" s="23">
        <v>255</v>
      </c>
      <c r="B9516" s="292"/>
      <c r="C9516" s="285">
        <v>2992</v>
      </c>
      <c r="D9516" s="357" t="s">
        <v>224</v>
      </c>
      <c r="E9516" s="287">
        <f t="shared" si="2229"/>
        <v>0</v>
      </c>
      <c r="F9516" s="173"/>
      <c r="G9516" s="174"/>
      <c r="H9516" s="1409"/>
      <c r="I9516" s="173"/>
      <c r="J9516" s="174"/>
      <c r="K9516" s="1409"/>
      <c r="L9516" s="287">
        <f t="shared" si="2230"/>
        <v>0</v>
      </c>
      <c r="M9516" s="12" t="str">
        <f t="shared" si="2216"/>
        <v/>
      </c>
      <c r="N9516" s="13"/>
    </row>
    <row r="9517" spans="1:14" hidden="1">
      <c r="A9517" s="23">
        <v>265</v>
      </c>
      <c r="B9517" s="272">
        <v>3300</v>
      </c>
      <c r="C9517" s="358" t="s">
        <v>1985</v>
      </c>
      <c r="D9517" s="1760"/>
      <c r="E9517" s="310">
        <f t="shared" ref="E9517:L9517" si="2231">SUM(E9518:E9522)</f>
        <v>0</v>
      </c>
      <c r="F9517" s="274">
        <f t="shared" si="2231"/>
        <v>0</v>
      </c>
      <c r="G9517" s="275">
        <f t="shared" si="2231"/>
        <v>0</v>
      </c>
      <c r="H9517" s="276">
        <f t="shared" si="2231"/>
        <v>0</v>
      </c>
      <c r="I9517" s="274">
        <f t="shared" si="2231"/>
        <v>0</v>
      </c>
      <c r="J9517" s="275">
        <f t="shared" si="2231"/>
        <v>0</v>
      </c>
      <c r="K9517" s="276">
        <f t="shared" si="2231"/>
        <v>0</v>
      </c>
      <c r="L9517" s="310">
        <f t="shared" si="2231"/>
        <v>0</v>
      </c>
      <c r="M9517" s="12" t="str">
        <f t="shared" ref="M9517:M9570" si="2232">(IF($E9517&lt;&gt;0,$M$2,IF($L9517&lt;&gt;0,$M$2,"")))</f>
        <v/>
      </c>
      <c r="N9517" s="13"/>
    </row>
    <row r="9518" spans="1:14" hidden="1">
      <c r="A9518" s="22">
        <v>270</v>
      </c>
      <c r="B9518" s="291"/>
      <c r="C9518" s="279">
        <v>3301</v>
      </c>
      <c r="D9518" s="359" t="s">
        <v>225</v>
      </c>
      <c r="E9518" s="281">
        <f t="shared" ref="E9518:E9525" si="2233">F9518+G9518+H9518</f>
        <v>0</v>
      </c>
      <c r="F9518" s="482">
        <v>0</v>
      </c>
      <c r="G9518" s="483">
        <v>0</v>
      </c>
      <c r="H9518" s="154">
        <v>0</v>
      </c>
      <c r="I9518" s="482">
        <v>0</v>
      </c>
      <c r="J9518" s="483">
        <v>0</v>
      </c>
      <c r="K9518" s="154">
        <v>0</v>
      </c>
      <c r="L9518" s="281">
        <f t="shared" ref="L9518:L9525" si="2234">I9518+J9518+K9518</f>
        <v>0</v>
      </c>
      <c r="M9518" s="12" t="str">
        <f t="shared" si="2232"/>
        <v/>
      </c>
      <c r="N9518" s="13"/>
    </row>
    <row r="9519" spans="1:14" hidden="1">
      <c r="A9519" s="22">
        <v>290</v>
      </c>
      <c r="B9519" s="291"/>
      <c r="C9519" s="293">
        <v>3302</v>
      </c>
      <c r="D9519" s="360" t="s">
        <v>701</v>
      </c>
      <c r="E9519" s="295">
        <f t="shared" si="2233"/>
        <v>0</v>
      </c>
      <c r="F9519" s="484">
        <v>0</v>
      </c>
      <c r="G9519" s="485">
        <v>0</v>
      </c>
      <c r="H9519" s="160">
        <v>0</v>
      </c>
      <c r="I9519" s="484">
        <v>0</v>
      </c>
      <c r="J9519" s="485">
        <v>0</v>
      </c>
      <c r="K9519" s="160">
        <v>0</v>
      </c>
      <c r="L9519" s="295">
        <f t="shared" si="2234"/>
        <v>0</v>
      </c>
      <c r="M9519" s="12" t="str">
        <f t="shared" si="2232"/>
        <v/>
      </c>
      <c r="N9519" s="13"/>
    </row>
    <row r="9520" spans="1:14" hidden="1">
      <c r="A9520" s="39">
        <v>320</v>
      </c>
      <c r="B9520" s="291"/>
      <c r="C9520" s="293">
        <v>3304</v>
      </c>
      <c r="D9520" s="360" t="s">
        <v>226</v>
      </c>
      <c r="E9520" s="295">
        <f t="shared" si="2233"/>
        <v>0</v>
      </c>
      <c r="F9520" s="484">
        <v>0</v>
      </c>
      <c r="G9520" s="485">
        <v>0</v>
      </c>
      <c r="H9520" s="160">
        <v>0</v>
      </c>
      <c r="I9520" s="484">
        <v>0</v>
      </c>
      <c r="J9520" s="485">
        <v>0</v>
      </c>
      <c r="K9520" s="160">
        <v>0</v>
      </c>
      <c r="L9520" s="295">
        <f t="shared" si="2234"/>
        <v>0</v>
      </c>
      <c r="M9520" s="12" t="str">
        <f t="shared" si="2232"/>
        <v/>
      </c>
      <c r="N9520" s="13"/>
    </row>
    <row r="9521" spans="1:14" ht="47.25" hidden="1">
      <c r="A9521" s="22">
        <v>330</v>
      </c>
      <c r="B9521" s="291"/>
      <c r="C9521" s="285">
        <v>3306</v>
      </c>
      <c r="D9521" s="361" t="s">
        <v>2081</v>
      </c>
      <c r="E9521" s="295">
        <f t="shared" si="2233"/>
        <v>0</v>
      </c>
      <c r="F9521" s="484">
        <v>0</v>
      </c>
      <c r="G9521" s="485">
        <v>0</v>
      </c>
      <c r="H9521" s="160">
        <v>0</v>
      </c>
      <c r="I9521" s="484">
        <v>0</v>
      </c>
      <c r="J9521" s="485">
        <v>0</v>
      </c>
      <c r="K9521" s="160">
        <v>0</v>
      </c>
      <c r="L9521" s="295">
        <f t="shared" si="2234"/>
        <v>0</v>
      </c>
      <c r="M9521" s="12" t="str">
        <f t="shared" si="2232"/>
        <v/>
      </c>
      <c r="N9521" s="13"/>
    </row>
    <row r="9522" spans="1:14" hidden="1">
      <c r="A9522" s="23">
        <v>225</v>
      </c>
      <c r="B9522" s="291"/>
      <c r="C9522" s="285">
        <v>3307</v>
      </c>
      <c r="D9522" s="361" t="s">
        <v>1996</v>
      </c>
      <c r="E9522" s="287">
        <f t="shared" si="2233"/>
        <v>0</v>
      </c>
      <c r="F9522" s="486">
        <v>0</v>
      </c>
      <c r="G9522" s="487">
        <v>0</v>
      </c>
      <c r="H9522" s="175">
        <v>0</v>
      </c>
      <c r="I9522" s="486">
        <v>0</v>
      </c>
      <c r="J9522" s="487">
        <v>0</v>
      </c>
      <c r="K9522" s="175">
        <v>0</v>
      </c>
      <c r="L9522" s="287">
        <f t="shared" si="2234"/>
        <v>0</v>
      </c>
      <c r="M9522" s="12" t="str">
        <f t="shared" si="2232"/>
        <v/>
      </c>
      <c r="N9522" s="13"/>
    </row>
    <row r="9523" spans="1:14" hidden="1">
      <c r="A9523" s="23">
        <v>230</v>
      </c>
      <c r="B9523" s="272">
        <v>3900</v>
      </c>
      <c r="C9523" s="1845" t="s">
        <v>227</v>
      </c>
      <c r="D9523" s="1846"/>
      <c r="E9523" s="310">
        <f t="shared" si="2233"/>
        <v>0</v>
      </c>
      <c r="F9523" s="1458">
        <v>0</v>
      </c>
      <c r="G9523" s="1459">
        <v>0</v>
      </c>
      <c r="H9523" s="1460">
        <v>0</v>
      </c>
      <c r="I9523" s="1458">
        <v>0</v>
      </c>
      <c r="J9523" s="1459">
        <v>0</v>
      </c>
      <c r="K9523" s="1460">
        <v>0</v>
      </c>
      <c r="L9523" s="310">
        <f t="shared" si="2234"/>
        <v>0</v>
      </c>
      <c r="M9523" s="12" t="str">
        <f t="shared" si="2232"/>
        <v/>
      </c>
      <c r="N9523" s="13"/>
    </row>
    <row r="9524" spans="1:14" hidden="1">
      <c r="A9524" s="23">
        <v>245</v>
      </c>
      <c r="B9524" s="272">
        <v>4000</v>
      </c>
      <c r="C9524" s="1845" t="s">
        <v>228</v>
      </c>
      <c r="D9524" s="1846"/>
      <c r="E9524" s="310">
        <f t="shared" si="2233"/>
        <v>0</v>
      </c>
      <c r="F9524" s="1410">
        <v>0</v>
      </c>
      <c r="G9524" s="1411">
        <v>0</v>
      </c>
      <c r="H9524" s="1412">
        <v>0</v>
      </c>
      <c r="I9524" s="1410">
        <v>0</v>
      </c>
      <c r="J9524" s="1411">
        <v>0</v>
      </c>
      <c r="K9524" s="1412">
        <v>0</v>
      </c>
      <c r="L9524" s="310">
        <f t="shared" si="2234"/>
        <v>0</v>
      </c>
      <c r="M9524" s="12" t="str">
        <f t="shared" si="2232"/>
        <v/>
      </c>
      <c r="N9524" s="13"/>
    </row>
    <row r="9525" spans="1:14" hidden="1">
      <c r="A9525" s="22">
        <v>350</v>
      </c>
      <c r="B9525" s="272">
        <v>4100</v>
      </c>
      <c r="C9525" s="1845" t="s">
        <v>229</v>
      </c>
      <c r="D9525" s="1846"/>
      <c r="E9525" s="310">
        <f t="shared" si="2233"/>
        <v>0</v>
      </c>
      <c r="F9525" s="1459">
        <v>0</v>
      </c>
      <c r="G9525" s="1459">
        <v>0</v>
      </c>
      <c r="H9525" s="1460">
        <v>0</v>
      </c>
      <c r="I9525" s="1606">
        <v>0</v>
      </c>
      <c r="J9525" s="1459">
        <v>0</v>
      </c>
      <c r="K9525" s="1459">
        <v>0</v>
      </c>
      <c r="L9525" s="310">
        <f t="shared" si="2234"/>
        <v>0</v>
      </c>
      <c r="M9525" s="12" t="str">
        <f t="shared" si="2232"/>
        <v/>
      </c>
      <c r="N9525" s="13"/>
    </row>
    <row r="9526" spans="1:14" hidden="1">
      <c r="A9526" s="23">
        <v>355</v>
      </c>
      <c r="B9526" s="272">
        <v>4200</v>
      </c>
      <c r="C9526" s="1845" t="s">
        <v>230</v>
      </c>
      <c r="D9526" s="1846"/>
      <c r="E9526" s="310">
        <f t="shared" ref="E9526:L9526" si="2235">SUM(E9527:E9532)</f>
        <v>0</v>
      </c>
      <c r="F9526" s="274">
        <f t="shared" si="2235"/>
        <v>0</v>
      </c>
      <c r="G9526" s="275">
        <f t="shared" si="2235"/>
        <v>0</v>
      </c>
      <c r="H9526" s="276">
        <f>SUM(H9527:H9532)</f>
        <v>0</v>
      </c>
      <c r="I9526" s="274">
        <f t="shared" si="2235"/>
        <v>0</v>
      </c>
      <c r="J9526" s="275">
        <f t="shared" si="2235"/>
        <v>0</v>
      </c>
      <c r="K9526" s="276">
        <f t="shared" si="2235"/>
        <v>0</v>
      </c>
      <c r="L9526" s="310">
        <f t="shared" si="2235"/>
        <v>0</v>
      </c>
      <c r="M9526" s="12" t="str">
        <f t="shared" si="2232"/>
        <v/>
      </c>
      <c r="N9526" s="13"/>
    </row>
    <row r="9527" spans="1:14" hidden="1">
      <c r="A9527" s="23">
        <v>355</v>
      </c>
      <c r="B9527" s="362"/>
      <c r="C9527" s="279">
        <v>4201</v>
      </c>
      <c r="D9527" s="280" t="s">
        <v>231</v>
      </c>
      <c r="E9527" s="281">
        <f t="shared" ref="E9527:E9532" si="2236">F9527+G9527+H9527</f>
        <v>0</v>
      </c>
      <c r="F9527" s="152"/>
      <c r="G9527" s="153"/>
      <c r="H9527" s="1406"/>
      <c r="I9527" s="152"/>
      <c r="J9527" s="153"/>
      <c r="K9527" s="1406"/>
      <c r="L9527" s="281">
        <f t="shared" ref="L9527:L9532" si="2237">I9527+J9527+K9527</f>
        <v>0</v>
      </c>
      <c r="M9527" s="12" t="str">
        <f t="shared" si="2232"/>
        <v/>
      </c>
      <c r="N9527" s="13"/>
    </row>
    <row r="9528" spans="1:14" hidden="1">
      <c r="A9528" s="23">
        <v>375</v>
      </c>
      <c r="B9528" s="362"/>
      <c r="C9528" s="293">
        <v>4202</v>
      </c>
      <c r="D9528" s="363" t="s">
        <v>232</v>
      </c>
      <c r="E9528" s="295">
        <f t="shared" si="2236"/>
        <v>0</v>
      </c>
      <c r="F9528" s="158"/>
      <c r="G9528" s="159"/>
      <c r="H9528" s="1408"/>
      <c r="I9528" s="158"/>
      <c r="J9528" s="159"/>
      <c r="K9528" s="1408"/>
      <c r="L9528" s="295">
        <f t="shared" si="2237"/>
        <v>0</v>
      </c>
      <c r="M9528" s="12" t="str">
        <f t="shared" si="2232"/>
        <v/>
      </c>
      <c r="N9528" s="13"/>
    </row>
    <row r="9529" spans="1:14" hidden="1">
      <c r="A9529" s="23">
        <v>380</v>
      </c>
      <c r="B9529" s="362"/>
      <c r="C9529" s="293">
        <v>4214</v>
      </c>
      <c r="D9529" s="363" t="s">
        <v>233</v>
      </c>
      <c r="E9529" s="295">
        <f t="shared" si="2236"/>
        <v>0</v>
      </c>
      <c r="F9529" s="158">
        <v>0</v>
      </c>
      <c r="G9529" s="159">
        <v>0</v>
      </c>
      <c r="H9529" s="1408">
        <v>0</v>
      </c>
      <c r="I9529" s="158">
        <v>0</v>
      </c>
      <c r="J9529" s="159">
        <v>0</v>
      </c>
      <c r="K9529" s="1408">
        <v>0</v>
      </c>
      <c r="L9529" s="295">
        <f t="shared" si="2237"/>
        <v>0</v>
      </c>
      <c r="M9529" s="12" t="str">
        <f t="shared" si="2232"/>
        <v/>
      </c>
      <c r="N9529" s="13"/>
    </row>
    <row r="9530" spans="1:14" hidden="1">
      <c r="A9530" s="23">
        <v>385</v>
      </c>
      <c r="B9530" s="362"/>
      <c r="C9530" s="293">
        <v>4217</v>
      </c>
      <c r="D9530" s="363" t="s">
        <v>234</v>
      </c>
      <c r="E9530" s="295">
        <f t="shared" si="2236"/>
        <v>0</v>
      </c>
      <c r="F9530" s="158"/>
      <c r="G9530" s="159"/>
      <c r="H9530" s="1408"/>
      <c r="I9530" s="158"/>
      <c r="J9530" s="159"/>
      <c r="K9530" s="1408"/>
      <c r="L9530" s="295">
        <f t="shared" si="2237"/>
        <v>0</v>
      </c>
      <c r="M9530" s="12" t="str">
        <f t="shared" si="2232"/>
        <v/>
      </c>
      <c r="N9530" s="13"/>
    </row>
    <row r="9531" spans="1:14" hidden="1">
      <c r="A9531" s="23">
        <v>390</v>
      </c>
      <c r="B9531" s="362"/>
      <c r="C9531" s="293">
        <v>4218</v>
      </c>
      <c r="D9531" s="294" t="s">
        <v>235</v>
      </c>
      <c r="E9531" s="295">
        <f t="shared" si="2236"/>
        <v>0</v>
      </c>
      <c r="F9531" s="158"/>
      <c r="G9531" s="159"/>
      <c r="H9531" s="1408"/>
      <c r="I9531" s="158"/>
      <c r="J9531" s="159"/>
      <c r="K9531" s="1408"/>
      <c r="L9531" s="295">
        <f t="shared" si="2237"/>
        <v>0</v>
      </c>
      <c r="M9531" s="12" t="str">
        <f t="shared" si="2232"/>
        <v/>
      </c>
      <c r="N9531" s="13"/>
    </row>
    <row r="9532" spans="1:14" hidden="1">
      <c r="A9532" s="23">
        <v>390</v>
      </c>
      <c r="B9532" s="362"/>
      <c r="C9532" s="285">
        <v>4219</v>
      </c>
      <c r="D9532" s="343" t="s">
        <v>236</v>
      </c>
      <c r="E9532" s="287">
        <f t="shared" si="2236"/>
        <v>0</v>
      </c>
      <c r="F9532" s="173">
        <v>0</v>
      </c>
      <c r="G9532" s="174">
        <v>0</v>
      </c>
      <c r="H9532" s="1409">
        <v>0</v>
      </c>
      <c r="I9532" s="173">
        <v>0</v>
      </c>
      <c r="J9532" s="174">
        <v>0</v>
      </c>
      <c r="K9532" s="1409">
        <v>0</v>
      </c>
      <c r="L9532" s="287">
        <f t="shared" si="2237"/>
        <v>0</v>
      </c>
      <c r="M9532" s="12" t="str">
        <f t="shared" si="2232"/>
        <v/>
      </c>
      <c r="N9532" s="13"/>
    </row>
    <row r="9533" spans="1:14" hidden="1">
      <c r="A9533" s="23">
        <v>395</v>
      </c>
      <c r="B9533" s="272">
        <v>4300</v>
      </c>
      <c r="C9533" s="1845" t="s">
        <v>1644</v>
      </c>
      <c r="D9533" s="1846"/>
      <c r="E9533" s="310">
        <f t="shared" ref="E9533:L9533" si="2238">SUM(E9534:E9536)</f>
        <v>0</v>
      </c>
      <c r="F9533" s="274">
        <f t="shared" si="2238"/>
        <v>0</v>
      </c>
      <c r="G9533" s="275">
        <f t="shared" si="2238"/>
        <v>0</v>
      </c>
      <c r="H9533" s="276">
        <f>SUM(H9534:H9536)</f>
        <v>0</v>
      </c>
      <c r="I9533" s="274">
        <f t="shared" si="2238"/>
        <v>0</v>
      </c>
      <c r="J9533" s="275">
        <f t="shared" si="2238"/>
        <v>0</v>
      </c>
      <c r="K9533" s="276">
        <f t="shared" si="2238"/>
        <v>0</v>
      </c>
      <c r="L9533" s="310">
        <f t="shared" si="2238"/>
        <v>0</v>
      </c>
      <c r="M9533" s="12" t="str">
        <f t="shared" si="2232"/>
        <v/>
      </c>
      <c r="N9533" s="13"/>
    </row>
    <row r="9534" spans="1:14" hidden="1">
      <c r="A9534" s="18">
        <v>397</v>
      </c>
      <c r="B9534" s="362"/>
      <c r="C9534" s="279">
        <v>4301</v>
      </c>
      <c r="D9534" s="311" t="s">
        <v>237</v>
      </c>
      <c r="E9534" s="281">
        <f t="shared" ref="E9534:E9539" si="2239">F9534+G9534+H9534</f>
        <v>0</v>
      </c>
      <c r="F9534" s="152">
        <v>0</v>
      </c>
      <c r="G9534" s="153">
        <v>0</v>
      </c>
      <c r="H9534" s="1406">
        <v>0</v>
      </c>
      <c r="I9534" s="152">
        <v>0</v>
      </c>
      <c r="J9534" s="153">
        <v>0</v>
      </c>
      <c r="K9534" s="1406">
        <v>0</v>
      </c>
      <c r="L9534" s="281">
        <f t="shared" ref="L9534:L9539" si="2240">I9534+J9534+K9534</f>
        <v>0</v>
      </c>
      <c r="M9534" s="12" t="str">
        <f t="shared" si="2232"/>
        <v/>
      </c>
      <c r="N9534" s="13"/>
    </row>
    <row r="9535" spans="1:14" hidden="1">
      <c r="A9535" s="14">
        <v>398</v>
      </c>
      <c r="B9535" s="362"/>
      <c r="C9535" s="293">
        <v>4302</v>
      </c>
      <c r="D9535" s="363" t="s">
        <v>238</v>
      </c>
      <c r="E9535" s="295">
        <f t="shared" si="2239"/>
        <v>0</v>
      </c>
      <c r="F9535" s="158"/>
      <c r="G9535" s="159"/>
      <c r="H9535" s="1408"/>
      <c r="I9535" s="158"/>
      <c r="J9535" s="159"/>
      <c r="K9535" s="1408"/>
      <c r="L9535" s="295">
        <f t="shared" si="2240"/>
        <v>0</v>
      </c>
      <c r="M9535" s="12" t="str">
        <f t="shared" si="2232"/>
        <v/>
      </c>
      <c r="N9535" s="13"/>
    </row>
    <row r="9536" spans="1:14" hidden="1">
      <c r="A9536" s="14">
        <v>399</v>
      </c>
      <c r="B9536" s="362"/>
      <c r="C9536" s="285">
        <v>4309</v>
      </c>
      <c r="D9536" s="301" t="s">
        <v>239</v>
      </c>
      <c r="E9536" s="287">
        <f t="shared" si="2239"/>
        <v>0</v>
      </c>
      <c r="F9536" s="173"/>
      <c r="G9536" s="174"/>
      <c r="H9536" s="1409"/>
      <c r="I9536" s="173"/>
      <c r="J9536" s="174"/>
      <c r="K9536" s="1409"/>
      <c r="L9536" s="287">
        <f t="shared" si="2240"/>
        <v>0</v>
      </c>
      <c r="M9536" s="12" t="str">
        <f t="shared" si="2232"/>
        <v/>
      </c>
      <c r="N9536" s="13"/>
    </row>
    <row r="9537" spans="1:14" hidden="1">
      <c r="A9537" s="14">
        <v>400</v>
      </c>
      <c r="B9537" s="272">
        <v>4400</v>
      </c>
      <c r="C9537" s="1845" t="s">
        <v>1641</v>
      </c>
      <c r="D9537" s="1846"/>
      <c r="E9537" s="310">
        <f t="shared" si="2239"/>
        <v>0</v>
      </c>
      <c r="F9537" s="1410">
        <v>0</v>
      </c>
      <c r="G9537" s="1411">
        <v>0</v>
      </c>
      <c r="H9537" s="1412">
        <v>0</v>
      </c>
      <c r="I9537" s="1410">
        <v>0</v>
      </c>
      <c r="J9537" s="1411">
        <v>0</v>
      </c>
      <c r="K9537" s="1412">
        <v>0</v>
      </c>
      <c r="L9537" s="310">
        <f t="shared" si="2240"/>
        <v>0</v>
      </c>
      <c r="M9537" s="12" t="str">
        <f t="shared" si="2232"/>
        <v/>
      </c>
      <c r="N9537" s="13"/>
    </row>
    <row r="9538" spans="1:14" hidden="1">
      <c r="A9538" s="14">
        <v>401</v>
      </c>
      <c r="B9538" s="272">
        <v>4500</v>
      </c>
      <c r="C9538" s="1845" t="s">
        <v>1642</v>
      </c>
      <c r="D9538" s="1846"/>
      <c r="E9538" s="310">
        <f t="shared" si="2239"/>
        <v>0</v>
      </c>
      <c r="F9538" s="1410">
        <v>0</v>
      </c>
      <c r="G9538" s="1411">
        <v>0</v>
      </c>
      <c r="H9538" s="1412">
        <v>0</v>
      </c>
      <c r="I9538" s="1410">
        <v>0</v>
      </c>
      <c r="J9538" s="1411">
        <v>0</v>
      </c>
      <c r="K9538" s="1412">
        <v>0</v>
      </c>
      <c r="L9538" s="310">
        <f t="shared" si="2240"/>
        <v>0</v>
      </c>
      <c r="M9538" s="12" t="str">
        <f t="shared" si="2232"/>
        <v/>
      </c>
      <c r="N9538" s="13"/>
    </row>
    <row r="9539" spans="1:14" hidden="1">
      <c r="A9539" s="40">
        <v>404</v>
      </c>
      <c r="B9539" s="272">
        <v>4600</v>
      </c>
      <c r="C9539" s="1849" t="s">
        <v>240</v>
      </c>
      <c r="D9539" s="1850"/>
      <c r="E9539" s="310">
        <f t="shared" si="2239"/>
        <v>0</v>
      </c>
      <c r="F9539" s="1410">
        <v>0</v>
      </c>
      <c r="G9539" s="1411">
        <v>0</v>
      </c>
      <c r="H9539" s="1412">
        <v>0</v>
      </c>
      <c r="I9539" s="1410">
        <v>0</v>
      </c>
      <c r="J9539" s="1411">
        <v>0</v>
      </c>
      <c r="K9539" s="1412">
        <v>0</v>
      </c>
      <c r="L9539" s="310">
        <f t="shared" si="2240"/>
        <v>0</v>
      </c>
      <c r="M9539" s="12" t="str">
        <f t="shared" si="2232"/>
        <v/>
      </c>
      <c r="N9539" s="13"/>
    </row>
    <row r="9540" spans="1:14" hidden="1">
      <c r="A9540" s="40">
        <v>404</v>
      </c>
      <c r="B9540" s="272">
        <v>4900</v>
      </c>
      <c r="C9540" s="1845" t="s">
        <v>266</v>
      </c>
      <c r="D9540" s="1846"/>
      <c r="E9540" s="310">
        <f t="shared" ref="E9540:L9540" si="2241">+E9541+E9542</f>
        <v>0</v>
      </c>
      <c r="F9540" s="274">
        <f t="shared" si="2241"/>
        <v>0</v>
      </c>
      <c r="G9540" s="275">
        <f t="shared" si="2241"/>
        <v>0</v>
      </c>
      <c r="H9540" s="276">
        <f>+H9541+H9542</f>
        <v>0</v>
      </c>
      <c r="I9540" s="274">
        <f t="shared" si="2241"/>
        <v>0</v>
      </c>
      <c r="J9540" s="275">
        <f t="shared" si="2241"/>
        <v>0</v>
      </c>
      <c r="K9540" s="276">
        <f t="shared" si="2241"/>
        <v>0</v>
      </c>
      <c r="L9540" s="310">
        <f t="shared" si="2241"/>
        <v>0</v>
      </c>
      <c r="M9540" s="12" t="str">
        <f t="shared" si="2232"/>
        <v/>
      </c>
      <c r="N9540" s="13"/>
    </row>
    <row r="9541" spans="1:14" hidden="1">
      <c r="A9541" s="22">
        <v>440</v>
      </c>
      <c r="B9541" s="362"/>
      <c r="C9541" s="279">
        <v>4901</v>
      </c>
      <c r="D9541" s="364" t="s">
        <v>267</v>
      </c>
      <c r="E9541" s="281">
        <f>F9541+G9541+H9541</f>
        <v>0</v>
      </c>
      <c r="F9541" s="152"/>
      <c r="G9541" s="153"/>
      <c r="H9541" s="1406"/>
      <c r="I9541" s="152"/>
      <c r="J9541" s="153"/>
      <c r="K9541" s="1406"/>
      <c r="L9541" s="281">
        <f>I9541+J9541+K9541</f>
        <v>0</v>
      </c>
      <c r="M9541" s="12" t="str">
        <f t="shared" si="2232"/>
        <v/>
      </c>
      <c r="N9541" s="13"/>
    </row>
    <row r="9542" spans="1:14" hidden="1">
      <c r="A9542" s="22">
        <v>450</v>
      </c>
      <c r="B9542" s="362"/>
      <c r="C9542" s="285">
        <v>4902</v>
      </c>
      <c r="D9542" s="301" t="s">
        <v>268</v>
      </c>
      <c r="E9542" s="287">
        <f>F9542+G9542+H9542</f>
        <v>0</v>
      </c>
      <c r="F9542" s="173"/>
      <c r="G9542" s="174"/>
      <c r="H9542" s="1409"/>
      <c r="I9542" s="173"/>
      <c r="J9542" s="174"/>
      <c r="K9542" s="1409"/>
      <c r="L9542" s="287">
        <f>I9542+J9542+K9542</f>
        <v>0</v>
      </c>
      <c r="M9542" s="12" t="str">
        <f t="shared" si="2232"/>
        <v/>
      </c>
      <c r="N9542" s="13"/>
    </row>
    <row r="9543" spans="1:14" hidden="1">
      <c r="A9543" s="22">
        <v>495</v>
      </c>
      <c r="B9543" s="365">
        <v>5100</v>
      </c>
      <c r="C9543" s="1843" t="s">
        <v>241</v>
      </c>
      <c r="D9543" s="1844"/>
      <c r="E9543" s="310">
        <f>F9543+G9543+H9543</f>
        <v>0</v>
      </c>
      <c r="F9543" s="1410">
        <v>0</v>
      </c>
      <c r="G9543" s="1411">
        <v>0</v>
      </c>
      <c r="H9543" s="1412">
        <v>0</v>
      </c>
      <c r="I9543" s="1410">
        <v>0</v>
      </c>
      <c r="J9543" s="1411">
        <v>0</v>
      </c>
      <c r="K9543" s="1412">
        <v>0</v>
      </c>
      <c r="L9543" s="310">
        <f>I9543+J9543+K9543</f>
        <v>0</v>
      </c>
      <c r="M9543" s="12" t="str">
        <f t="shared" si="2232"/>
        <v/>
      </c>
      <c r="N9543" s="13"/>
    </row>
    <row r="9544" spans="1:14" hidden="1">
      <c r="A9544" s="23">
        <v>500</v>
      </c>
      <c r="B9544" s="365">
        <v>5200</v>
      </c>
      <c r="C9544" s="1843" t="s">
        <v>242</v>
      </c>
      <c r="D9544" s="1844"/>
      <c r="E9544" s="310">
        <f t="shared" ref="E9544:L9544" si="2242">SUM(E9545:E9551)</f>
        <v>0</v>
      </c>
      <c r="F9544" s="274">
        <f t="shared" si="2242"/>
        <v>0</v>
      </c>
      <c r="G9544" s="275">
        <f t="shared" si="2242"/>
        <v>0</v>
      </c>
      <c r="H9544" s="276">
        <f>SUM(H9545:H9551)</f>
        <v>0</v>
      </c>
      <c r="I9544" s="274">
        <f t="shared" si="2242"/>
        <v>0</v>
      </c>
      <c r="J9544" s="275">
        <f t="shared" si="2242"/>
        <v>0</v>
      </c>
      <c r="K9544" s="276">
        <f t="shared" si="2242"/>
        <v>0</v>
      </c>
      <c r="L9544" s="310">
        <f t="shared" si="2242"/>
        <v>0</v>
      </c>
      <c r="M9544" s="12" t="str">
        <f t="shared" si="2232"/>
        <v/>
      </c>
      <c r="N9544" s="13"/>
    </row>
    <row r="9545" spans="1:14" hidden="1">
      <c r="A9545" s="23">
        <v>505</v>
      </c>
      <c r="B9545" s="366"/>
      <c r="C9545" s="367">
        <v>5201</v>
      </c>
      <c r="D9545" s="368" t="s">
        <v>243</v>
      </c>
      <c r="E9545" s="281">
        <f t="shared" ref="E9545:E9551" si="2243">F9545+G9545+H9545</f>
        <v>0</v>
      </c>
      <c r="F9545" s="152">
        <v>0</v>
      </c>
      <c r="G9545" s="153">
        <v>0</v>
      </c>
      <c r="H9545" s="1406">
        <v>0</v>
      </c>
      <c r="I9545" s="152">
        <v>0</v>
      </c>
      <c r="J9545" s="153">
        <v>0</v>
      </c>
      <c r="K9545" s="1406">
        <v>0</v>
      </c>
      <c r="L9545" s="281">
        <f t="shared" ref="L9545:L9551" si="2244">I9545+J9545+K9545</f>
        <v>0</v>
      </c>
      <c r="M9545" s="12" t="str">
        <f t="shared" si="2232"/>
        <v/>
      </c>
      <c r="N9545" s="13"/>
    </row>
    <row r="9546" spans="1:14" hidden="1">
      <c r="A9546" s="23">
        <v>510</v>
      </c>
      <c r="B9546" s="366"/>
      <c r="C9546" s="369">
        <v>5202</v>
      </c>
      <c r="D9546" s="370" t="s">
        <v>244</v>
      </c>
      <c r="E9546" s="295">
        <f t="shared" si="2243"/>
        <v>0</v>
      </c>
      <c r="F9546" s="158">
        <v>0</v>
      </c>
      <c r="G9546" s="159">
        <v>0</v>
      </c>
      <c r="H9546" s="1408">
        <v>0</v>
      </c>
      <c r="I9546" s="158">
        <v>0</v>
      </c>
      <c r="J9546" s="159">
        <v>0</v>
      </c>
      <c r="K9546" s="1408">
        <v>0</v>
      </c>
      <c r="L9546" s="295">
        <f t="shared" si="2244"/>
        <v>0</v>
      </c>
      <c r="M9546" s="12" t="str">
        <f t="shared" si="2232"/>
        <v/>
      </c>
      <c r="N9546" s="13"/>
    </row>
    <row r="9547" spans="1:14" hidden="1">
      <c r="A9547" s="23">
        <v>515</v>
      </c>
      <c r="B9547" s="366"/>
      <c r="C9547" s="369">
        <v>5203</v>
      </c>
      <c r="D9547" s="370" t="s">
        <v>608</v>
      </c>
      <c r="E9547" s="295">
        <f t="shared" si="2243"/>
        <v>0</v>
      </c>
      <c r="F9547" s="158">
        <v>0</v>
      </c>
      <c r="G9547" s="159">
        <v>0</v>
      </c>
      <c r="H9547" s="1408">
        <v>0</v>
      </c>
      <c r="I9547" s="158">
        <v>0</v>
      </c>
      <c r="J9547" s="159">
        <v>0</v>
      </c>
      <c r="K9547" s="1408">
        <v>0</v>
      </c>
      <c r="L9547" s="295">
        <f t="shared" si="2244"/>
        <v>0</v>
      </c>
      <c r="M9547" s="12" t="str">
        <f t="shared" si="2232"/>
        <v/>
      </c>
      <c r="N9547" s="13"/>
    </row>
    <row r="9548" spans="1:14" hidden="1">
      <c r="A9548" s="23">
        <v>520</v>
      </c>
      <c r="B9548" s="366"/>
      <c r="C9548" s="369">
        <v>5204</v>
      </c>
      <c r="D9548" s="370" t="s">
        <v>609</v>
      </c>
      <c r="E9548" s="295">
        <f t="shared" si="2243"/>
        <v>0</v>
      </c>
      <c r="F9548" s="158">
        <v>0</v>
      </c>
      <c r="G9548" s="159">
        <v>0</v>
      </c>
      <c r="H9548" s="1408">
        <v>0</v>
      </c>
      <c r="I9548" s="158">
        <v>0</v>
      </c>
      <c r="J9548" s="159">
        <v>0</v>
      </c>
      <c r="K9548" s="1408">
        <v>0</v>
      </c>
      <c r="L9548" s="295">
        <f t="shared" si="2244"/>
        <v>0</v>
      </c>
      <c r="M9548" s="12" t="str">
        <f t="shared" si="2232"/>
        <v/>
      </c>
      <c r="N9548" s="13"/>
    </row>
    <row r="9549" spans="1:14" hidden="1">
      <c r="A9549" s="23">
        <v>525</v>
      </c>
      <c r="B9549" s="366"/>
      <c r="C9549" s="369">
        <v>5205</v>
      </c>
      <c r="D9549" s="370" t="s">
        <v>610</v>
      </c>
      <c r="E9549" s="295">
        <f t="shared" si="2243"/>
        <v>0</v>
      </c>
      <c r="F9549" s="158">
        <v>0</v>
      </c>
      <c r="G9549" s="159">
        <v>0</v>
      </c>
      <c r="H9549" s="1408">
        <v>0</v>
      </c>
      <c r="I9549" s="158">
        <v>0</v>
      </c>
      <c r="J9549" s="159">
        <v>0</v>
      </c>
      <c r="K9549" s="1408">
        <v>0</v>
      </c>
      <c r="L9549" s="295">
        <f t="shared" si="2244"/>
        <v>0</v>
      </c>
      <c r="M9549" s="12" t="str">
        <f t="shared" si="2232"/>
        <v/>
      </c>
      <c r="N9549" s="13"/>
    </row>
    <row r="9550" spans="1:14" hidden="1">
      <c r="A9550" s="22">
        <v>635</v>
      </c>
      <c r="B9550" s="366"/>
      <c r="C9550" s="369">
        <v>5206</v>
      </c>
      <c r="D9550" s="370" t="s">
        <v>611</v>
      </c>
      <c r="E9550" s="295">
        <f t="shared" si="2243"/>
        <v>0</v>
      </c>
      <c r="F9550" s="158">
        <v>0</v>
      </c>
      <c r="G9550" s="159">
        <v>0</v>
      </c>
      <c r="H9550" s="1408">
        <v>0</v>
      </c>
      <c r="I9550" s="158">
        <v>0</v>
      </c>
      <c r="J9550" s="159">
        <v>0</v>
      </c>
      <c r="K9550" s="1408">
        <v>0</v>
      </c>
      <c r="L9550" s="295">
        <f t="shared" si="2244"/>
        <v>0</v>
      </c>
      <c r="M9550" s="12" t="str">
        <f t="shared" si="2232"/>
        <v/>
      </c>
      <c r="N9550" s="13"/>
    </row>
    <row r="9551" spans="1:14" hidden="1">
      <c r="A9551" s="23">
        <v>640</v>
      </c>
      <c r="B9551" s="366"/>
      <c r="C9551" s="371">
        <v>5219</v>
      </c>
      <c r="D9551" s="372" t="s">
        <v>612</v>
      </c>
      <c r="E9551" s="287">
        <f t="shared" si="2243"/>
        <v>0</v>
      </c>
      <c r="F9551" s="173">
        <v>0</v>
      </c>
      <c r="G9551" s="174">
        <v>0</v>
      </c>
      <c r="H9551" s="1409">
        <v>0</v>
      </c>
      <c r="I9551" s="173">
        <v>0</v>
      </c>
      <c r="J9551" s="174">
        <v>0</v>
      </c>
      <c r="K9551" s="1409">
        <v>0</v>
      </c>
      <c r="L9551" s="287">
        <f t="shared" si="2244"/>
        <v>0</v>
      </c>
      <c r="M9551" s="12" t="str">
        <f t="shared" si="2232"/>
        <v/>
      </c>
      <c r="N9551" s="13"/>
    </row>
    <row r="9552" spans="1:14" hidden="1">
      <c r="A9552" s="23">
        <v>645</v>
      </c>
      <c r="B9552" s="365">
        <v>5300</v>
      </c>
      <c r="C9552" s="1843" t="s">
        <v>613</v>
      </c>
      <c r="D9552" s="1844"/>
      <c r="E9552" s="310">
        <f t="shared" ref="E9552:L9552" si="2245">SUM(E9553:E9554)</f>
        <v>0</v>
      </c>
      <c r="F9552" s="274">
        <f t="shared" si="2245"/>
        <v>0</v>
      </c>
      <c r="G9552" s="275">
        <f t="shared" si="2245"/>
        <v>0</v>
      </c>
      <c r="H9552" s="276">
        <f>SUM(H9553:H9554)</f>
        <v>0</v>
      </c>
      <c r="I9552" s="274">
        <f t="shared" si="2245"/>
        <v>0</v>
      </c>
      <c r="J9552" s="275">
        <f t="shared" si="2245"/>
        <v>0</v>
      </c>
      <c r="K9552" s="276">
        <f t="shared" si="2245"/>
        <v>0</v>
      </c>
      <c r="L9552" s="310">
        <f t="shared" si="2245"/>
        <v>0</v>
      </c>
      <c r="M9552" s="12" t="str">
        <f t="shared" si="2232"/>
        <v/>
      </c>
      <c r="N9552" s="13"/>
    </row>
    <row r="9553" spans="1:14" hidden="1">
      <c r="A9553" s="23">
        <v>650</v>
      </c>
      <c r="B9553" s="366"/>
      <c r="C9553" s="367">
        <v>5301</v>
      </c>
      <c r="D9553" s="368" t="s">
        <v>300</v>
      </c>
      <c r="E9553" s="281">
        <f>F9553+G9553+H9553</f>
        <v>0</v>
      </c>
      <c r="F9553" s="152">
        <v>0</v>
      </c>
      <c r="G9553" s="153">
        <v>0</v>
      </c>
      <c r="H9553" s="1406">
        <v>0</v>
      </c>
      <c r="I9553" s="152">
        <v>0</v>
      </c>
      <c r="J9553" s="153">
        <v>0</v>
      </c>
      <c r="K9553" s="1406">
        <v>0</v>
      </c>
      <c r="L9553" s="281">
        <f>I9553+J9553+K9553</f>
        <v>0</v>
      </c>
      <c r="M9553" s="12" t="str">
        <f t="shared" si="2232"/>
        <v/>
      </c>
      <c r="N9553" s="13"/>
    </row>
    <row r="9554" spans="1:14" hidden="1">
      <c r="A9554" s="22">
        <v>655</v>
      </c>
      <c r="B9554" s="366"/>
      <c r="C9554" s="371">
        <v>5309</v>
      </c>
      <c r="D9554" s="372" t="s">
        <v>614</v>
      </c>
      <c r="E9554" s="287">
        <f>F9554+G9554+H9554</f>
        <v>0</v>
      </c>
      <c r="F9554" s="173">
        <v>0</v>
      </c>
      <c r="G9554" s="174">
        <v>0</v>
      </c>
      <c r="H9554" s="1409">
        <v>0</v>
      </c>
      <c r="I9554" s="173">
        <v>0</v>
      </c>
      <c r="J9554" s="174">
        <v>0</v>
      </c>
      <c r="K9554" s="1409">
        <v>0</v>
      </c>
      <c r="L9554" s="287">
        <f>I9554+J9554+K9554</f>
        <v>0</v>
      </c>
      <c r="M9554" s="12" t="str">
        <f t="shared" si="2232"/>
        <v/>
      </c>
      <c r="N9554" s="13"/>
    </row>
    <row r="9555" spans="1:14" hidden="1">
      <c r="A9555" s="22">
        <v>665</v>
      </c>
      <c r="B9555" s="365">
        <v>5400</v>
      </c>
      <c r="C9555" s="1843" t="s">
        <v>671</v>
      </c>
      <c r="D9555" s="1844"/>
      <c r="E9555" s="310">
        <f>F9555+G9555+H9555</f>
        <v>0</v>
      </c>
      <c r="F9555" s="1410"/>
      <c r="G9555" s="1411">
        <v>0</v>
      </c>
      <c r="H9555" s="1412">
        <v>0</v>
      </c>
      <c r="I9555" s="1410">
        <v>0</v>
      </c>
      <c r="J9555" s="1411"/>
      <c r="K9555" s="1412">
        <v>0</v>
      </c>
      <c r="L9555" s="310">
        <f>I9555+J9555+K9555</f>
        <v>0</v>
      </c>
      <c r="M9555" s="12" t="str">
        <f t="shared" si="2232"/>
        <v/>
      </c>
      <c r="N9555" s="13"/>
    </row>
    <row r="9556" spans="1:14" hidden="1">
      <c r="A9556" s="22">
        <v>675</v>
      </c>
      <c r="B9556" s="272">
        <v>5500</v>
      </c>
      <c r="C9556" s="1845" t="s">
        <v>672</v>
      </c>
      <c r="D9556" s="1846"/>
      <c r="E9556" s="310">
        <f t="shared" ref="E9556:L9556" si="2246">SUM(E9557:E9560)</f>
        <v>0</v>
      </c>
      <c r="F9556" s="274">
        <f t="shared" si="2246"/>
        <v>0</v>
      </c>
      <c r="G9556" s="275">
        <f t="shared" si="2246"/>
        <v>0</v>
      </c>
      <c r="H9556" s="276">
        <f>SUM(H9557:H9560)</f>
        <v>0</v>
      </c>
      <c r="I9556" s="274">
        <f t="shared" si="2246"/>
        <v>0</v>
      </c>
      <c r="J9556" s="275">
        <f t="shared" si="2246"/>
        <v>0</v>
      </c>
      <c r="K9556" s="276">
        <f t="shared" si="2246"/>
        <v>0</v>
      </c>
      <c r="L9556" s="310">
        <f t="shared" si="2246"/>
        <v>0</v>
      </c>
      <c r="M9556" s="12" t="str">
        <f t="shared" si="2232"/>
        <v/>
      </c>
      <c r="N9556" s="13"/>
    </row>
    <row r="9557" spans="1:14" hidden="1">
      <c r="A9557" s="22">
        <v>685</v>
      </c>
      <c r="B9557" s="362"/>
      <c r="C9557" s="279">
        <v>5501</v>
      </c>
      <c r="D9557" s="311" t="s">
        <v>673</v>
      </c>
      <c r="E9557" s="281">
        <f>F9557+G9557+H9557</f>
        <v>0</v>
      </c>
      <c r="F9557" s="152"/>
      <c r="G9557" s="153"/>
      <c r="H9557" s="1406"/>
      <c r="I9557" s="152"/>
      <c r="J9557" s="153"/>
      <c r="K9557" s="1406"/>
      <c r="L9557" s="281">
        <f>I9557+J9557+K9557</f>
        <v>0</v>
      </c>
      <c r="M9557" s="12" t="str">
        <f t="shared" si="2232"/>
        <v/>
      </c>
      <c r="N9557" s="13"/>
    </row>
    <row r="9558" spans="1:14" hidden="1">
      <c r="A9558" s="23">
        <v>690</v>
      </c>
      <c r="B9558" s="362"/>
      <c r="C9558" s="293">
        <v>5502</v>
      </c>
      <c r="D9558" s="294" t="s">
        <v>674</v>
      </c>
      <c r="E9558" s="295">
        <f>F9558+G9558+H9558</f>
        <v>0</v>
      </c>
      <c r="F9558" s="158"/>
      <c r="G9558" s="159"/>
      <c r="H9558" s="1408"/>
      <c r="I9558" s="158"/>
      <c r="J9558" s="159"/>
      <c r="K9558" s="1408"/>
      <c r="L9558" s="295">
        <f>I9558+J9558+K9558</f>
        <v>0</v>
      </c>
      <c r="M9558" s="12" t="str">
        <f t="shared" si="2232"/>
        <v/>
      </c>
      <c r="N9558" s="13"/>
    </row>
    <row r="9559" spans="1:14" hidden="1">
      <c r="A9559" s="23">
        <v>695</v>
      </c>
      <c r="B9559" s="362"/>
      <c r="C9559" s="293">
        <v>5503</v>
      </c>
      <c r="D9559" s="363" t="s">
        <v>675</v>
      </c>
      <c r="E9559" s="295">
        <f>F9559+G9559+H9559</f>
        <v>0</v>
      </c>
      <c r="F9559" s="158"/>
      <c r="G9559" s="159"/>
      <c r="H9559" s="1408"/>
      <c r="I9559" s="158"/>
      <c r="J9559" s="159"/>
      <c r="K9559" s="1408"/>
      <c r="L9559" s="295">
        <f>I9559+J9559+K9559</f>
        <v>0</v>
      </c>
      <c r="M9559" s="12" t="str">
        <f t="shared" si="2232"/>
        <v/>
      </c>
      <c r="N9559" s="13"/>
    </row>
    <row r="9560" spans="1:14" hidden="1">
      <c r="A9560" s="22">
        <v>700</v>
      </c>
      <c r="B9560" s="362"/>
      <c r="C9560" s="285">
        <v>5504</v>
      </c>
      <c r="D9560" s="339" t="s">
        <v>676</v>
      </c>
      <c r="E9560" s="287">
        <f>F9560+G9560+H9560</f>
        <v>0</v>
      </c>
      <c r="F9560" s="173"/>
      <c r="G9560" s="174"/>
      <c r="H9560" s="1409"/>
      <c r="I9560" s="173"/>
      <c r="J9560" s="174"/>
      <c r="K9560" s="1409"/>
      <c r="L9560" s="287">
        <f>I9560+J9560+K9560</f>
        <v>0</v>
      </c>
      <c r="M9560" s="12" t="str">
        <f t="shared" si="2232"/>
        <v/>
      </c>
      <c r="N9560" s="13"/>
    </row>
    <row r="9561" spans="1:14" hidden="1">
      <c r="A9561" s="22">
        <v>710</v>
      </c>
      <c r="B9561" s="365">
        <v>5700</v>
      </c>
      <c r="C9561" s="1847" t="s">
        <v>898</v>
      </c>
      <c r="D9561" s="1848"/>
      <c r="E9561" s="310">
        <f>SUM(E9562:E9564)</f>
        <v>0</v>
      </c>
      <c r="F9561" s="1458">
        <v>0</v>
      </c>
      <c r="G9561" s="1458">
        <v>0</v>
      </c>
      <c r="H9561" s="1458">
        <v>0</v>
      </c>
      <c r="I9561" s="1458">
        <v>0</v>
      </c>
      <c r="J9561" s="1458">
        <v>0</v>
      </c>
      <c r="K9561" s="1458">
        <v>0</v>
      </c>
      <c r="L9561" s="310">
        <f>SUM(L9562:L9564)</f>
        <v>0</v>
      </c>
      <c r="M9561" s="12" t="str">
        <f t="shared" si="2232"/>
        <v/>
      </c>
      <c r="N9561" s="13"/>
    </row>
    <row r="9562" spans="1:14" hidden="1">
      <c r="A9562" s="23">
        <v>715</v>
      </c>
      <c r="B9562" s="366"/>
      <c r="C9562" s="367">
        <v>5701</v>
      </c>
      <c r="D9562" s="368" t="s">
        <v>677</v>
      </c>
      <c r="E9562" s="281">
        <f>F9562+G9562+H9562</f>
        <v>0</v>
      </c>
      <c r="F9562" s="1459">
        <v>0</v>
      </c>
      <c r="G9562" s="1459">
        <v>0</v>
      </c>
      <c r="H9562" s="1460">
        <v>0</v>
      </c>
      <c r="I9562" s="1606">
        <v>0</v>
      </c>
      <c r="J9562" s="1459">
        <v>0</v>
      </c>
      <c r="K9562" s="1459">
        <v>0</v>
      </c>
      <c r="L9562" s="281">
        <f>I9562+J9562+K9562</f>
        <v>0</v>
      </c>
      <c r="M9562" s="12" t="str">
        <f t="shared" si="2232"/>
        <v/>
      </c>
      <c r="N9562" s="13"/>
    </row>
    <row r="9563" spans="1:14" hidden="1">
      <c r="A9563" s="23">
        <v>720</v>
      </c>
      <c r="B9563" s="366"/>
      <c r="C9563" s="373">
        <v>5702</v>
      </c>
      <c r="D9563" s="374" t="s">
        <v>678</v>
      </c>
      <c r="E9563" s="314">
        <f>F9563+G9563+H9563</f>
        <v>0</v>
      </c>
      <c r="F9563" s="1459">
        <v>0</v>
      </c>
      <c r="G9563" s="1459">
        <v>0</v>
      </c>
      <c r="H9563" s="1460">
        <v>0</v>
      </c>
      <c r="I9563" s="1606">
        <v>0</v>
      </c>
      <c r="J9563" s="1459">
        <v>0</v>
      </c>
      <c r="K9563" s="1459">
        <v>0</v>
      </c>
      <c r="L9563" s="314">
        <f>I9563+J9563+K9563</f>
        <v>0</v>
      </c>
      <c r="M9563" s="12" t="str">
        <f t="shared" si="2232"/>
        <v/>
      </c>
      <c r="N9563" s="13"/>
    </row>
    <row r="9564" spans="1:14" hidden="1">
      <c r="A9564" s="23">
        <v>725</v>
      </c>
      <c r="B9564" s="292"/>
      <c r="C9564" s="375">
        <v>4071</v>
      </c>
      <c r="D9564" s="376" t="s">
        <v>679</v>
      </c>
      <c r="E9564" s="377">
        <f>F9564+G9564+H9564</f>
        <v>0</v>
      </c>
      <c r="F9564" s="1459">
        <v>0</v>
      </c>
      <c r="G9564" s="1459">
        <v>0</v>
      </c>
      <c r="H9564" s="1460">
        <v>0</v>
      </c>
      <c r="I9564" s="1606">
        <v>0</v>
      </c>
      <c r="J9564" s="1459">
        <v>0</v>
      </c>
      <c r="K9564" s="1459">
        <v>0</v>
      </c>
      <c r="L9564" s="377">
        <f>I9564+J9564+K9564</f>
        <v>0</v>
      </c>
      <c r="M9564" s="12" t="str">
        <f t="shared" si="2232"/>
        <v/>
      </c>
      <c r="N9564" s="13"/>
    </row>
    <row r="9565" spans="1:14" hidden="1">
      <c r="A9565" s="23">
        <v>730</v>
      </c>
      <c r="B9565" s="571"/>
      <c r="C9565" s="1841" t="s">
        <v>680</v>
      </c>
      <c r="D9565" s="1842"/>
      <c r="E9565" s="1426"/>
      <c r="F9565" s="1426"/>
      <c r="G9565" s="1426"/>
      <c r="H9565" s="1426"/>
      <c r="I9565" s="1426"/>
      <c r="J9565" s="1426"/>
      <c r="K9565" s="1426"/>
      <c r="L9565" s="1427"/>
      <c r="M9565" s="12" t="str">
        <f t="shared" si="2232"/>
        <v/>
      </c>
      <c r="N9565" s="13"/>
    </row>
    <row r="9566" spans="1:14" hidden="1">
      <c r="A9566" s="23">
        <v>735</v>
      </c>
      <c r="B9566" s="381">
        <v>98</v>
      </c>
      <c r="C9566" s="1841" t="s">
        <v>680</v>
      </c>
      <c r="D9566" s="1842"/>
      <c r="E9566" s="382">
        <f>F9566+G9566+H9566</f>
        <v>0</v>
      </c>
      <c r="F9566" s="1417"/>
      <c r="G9566" s="1418"/>
      <c r="H9566" s="1419"/>
      <c r="I9566" s="1448">
        <v>0</v>
      </c>
      <c r="J9566" s="1449">
        <v>0</v>
      </c>
      <c r="K9566" s="1450">
        <v>0</v>
      </c>
      <c r="L9566" s="382">
        <f>I9566+J9566+K9566</f>
        <v>0</v>
      </c>
      <c r="M9566" s="12" t="str">
        <f t="shared" si="2232"/>
        <v/>
      </c>
      <c r="N9566" s="13"/>
    </row>
    <row r="9567" spans="1:14" hidden="1">
      <c r="A9567" s="23">
        <v>740</v>
      </c>
      <c r="B9567" s="1421"/>
      <c r="C9567" s="1422"/>
      <c r="D9567" s="1423"/>
      <c r="E9567" s="269"/>
      <c r="F9567" s="269"/>
      <c r="G9567" s="269"/>
      <c r="H9567" s="269"/>
      <c r="I9567" s="269"/>
      <c r="J9567" s="269"/>
      <c r="K9567" s="269"/>
      <c r="L9567" s="270"/>
      <c r="M9567" s="12" t="str">
        <f t="shared" si="2232"/>
        <v/>
      </c>
      <c r="N9567" s="73" t="str">
        <f>LEFT(C9449,1)</f>
        <v>5</v>
      </c>
    </row>
    <row r="9568" spans="1:14" hidden="1">
      <c r="A9568" s="23">
        <v>745</v>
      </c>
      <c r="B9568" s="1424"/>
      <c r="C9568" s="111"/>
      <c r="D9568" s="1425"/>
      <c r="E9568" s="218"/>
      <c r="F9568" s="218"/>
      <c r="G9568" s="218"/>
      <c r="H9568" s="218"/>
      <c r="I9568" s="218"/>
      <c r="J9568" s="218"/>
      <c r="K9568" s="218"/>
      <c r="L9568" s="389"/>
      <c r="M9568" s="7" t="str">
        <f t="shared" si="2232"/>
        <v/>
      </c>
    </row>
    <row r="9569" spans="1:14" hidden="1">
      <c r="A9569" s="22">
        <v>750</v>
      </c>
      <c r="B9569" s="1424"/>
      <c r="C9569" s="111"/>
      <c r="D9569" s="1425"/>
      <c r="E9569" s="218"/>
      <c r="F9569" s="218"/>
      <c r="G9569" s="218"/>
      <c r="H9569" s="218"/>
      <c r="I9569" s="218"/>
      <c r="J9569" s="218"/>
      <c r="K9569" s="218"/>
      <c r="L9569" s="389"/>
      <c r="M9569" s="7" t="str">
        <f t="shared" si="2232"/>
        <v/>
      </c>
    </row>
    <row r="9570" spans="1:14" ht="19.5" hidden="1" thickBot="1">
      <c r="A9570" s="23">
        <v>755</v>
      </c>
      <c r="B9570" s="1451"/>
      <c r="C9570" s="393" t="s">
        <v>726</v>
      </c>
      <c r="D9570" s="1420">
        <f>+B9570</f>
        <v>0</v>
      </c>
      <c r="E9570" s="395">
        <f t="shared" ref="E9570:L9570" si="2247">SUM(E9452,E9455,E9461,E9469,E9470,E9488,E9492,E9498,E9501,E9502,E9503,E9504,E9508,E9517,E9523,E9524,E9525,E9526,E9533,E9537,E9538,E9539,E9540,E9543,E9544,E9552,E9555,E9556,E9561)+E9566</f>
        <v>0</v>
      </c>
      <c r="F9570" s="396">
        <f t="shared" si="2247"/>
        <v>0</v>
      </c>
      <c r="G9570" s="397">
        <f t="shared" si="2247"/>
        <v>0</v>
      </c>
      <c r="H9570" s="398">
        <f t="shared" si="2247"/>
        <v>0</v>
      </c>
      <c r="I9570" s="396">
        <f t="shared" si="2247"/>
        <v>0</v>
      </c>
      <c r="J9570" s="397">
        <f t="shared" si="2247"/>
        <v>0</v>
      </c>
      <c r="K9570" s="398">
        <f t="shared" si="2247"/>
        <v>0</v>
      </c>
      <c r="L9570" s="395">
        <f t="shared" si="2247"/>
        <v>0</v>
      </c>
      <c r="M9570" s="1652" t="str">
        <f t="shared" si="2232"/>
        <v/>
      </c>
      <c r="N9570" s="65"/>
    </row>
    <row r="9571" spans="1:14" ht="18.75" hidden="1">
      <c r="A9571" s="23">
        <v>760</v>
      </c>
      <c r="B9571" s="79" t="s">
        <v>120</v>
      </c>
      <c r="C9571" s="1"/>
      <c r="L9571" s="6"/>
      <c r="M9571" s="1652" t="str">
        <f>(IF($E9570&lt;&gt;0,$M$2,IF($L9570&lt;&gt;0,$M$2,"")))</f>
        <v/>
      </c>
      <c r="N9571" s="65"/>
    </row>
    <row r="9572" spans="1:14" ht="18.75" hidden="1">
      <c r="A9572" s="22">
        <v>765</v>
      </c>
      <c r="B9572" s="1355"/>
      <c r="C9572" s="1355"/>
      <c r="D9572" s="1356"/>
      <c r="E9572" s="1355"/>
      <c r="F9572" s="1355"/>
      <c r="G9572" s="1355"/>
      <c r="H9572" s="1355"/>
      <c r="I9572" s="1355"/>
      <c r="J9572" s="1355"/>
      <c r="K9572" s="1355"/>
      <c r="L9572" s="1357"/>
      <c r="M9572" s="1652" t="str">
        <f>(IF($E9570&lt;&gt;0,$M$2,IF($L9570&lt;&gt;0,$M$2,"")))</f>
        <v/>
      </c>
      <c r="N9572" s="65"/>
    </row>
    <row r="9573" spans="1:14" ht="18.75" hidden="1">
      <c r="A9573" s="22">
        <v>775</v>
      </c>
      <c r="B9573" s="65"/>
      <c r="C9573" s="65"/>
      <c r="D9573" s="65"/>
      <c r="E9573" s="65"/>
      <c r="F9573" s="65"/>
      <c r="G9573" s="65"/>
      <c r="H9573" s="65"/>
      <c r="I9573" s="65"/>
      <c r="J9573" s="65"/>
      <c r="K9573" s="65"/>
      <c r="L9573" s="77"/>
      <c r="M9573" s="74" t="str">
        <f>(IF(E9570&lt;&gt;0,$G$2,IF(L9570&lt;&gt;0,$G$2,"")))</f>
        <v/>
      </c>
      <c r="N9573" s="65"/>
    </row>
    <row r="9574" spans="1:14" hidden="1">
      <c r="A9574" s="23">
        <v>780</v>
      </c>
      <c r="B9574" s="6"/>
      <c r="C9574" s="6"/>
      <c r="D9574" s="517"/>
      <c r="E9574" s="38"/>
      <c r="F9574" s="38"/>
      <c r="G9574" s="38"/>
      <c r="H9574" s="38"/>
      <c r="I9574" s="38"/>
      <c r="J9574" s="38"/>
      <c r="K9574" s="38"/>
      <c r="L9574" s="38"/>
      <c r="M9574" s="7" t="str">
        <f>(IF($E9710&lt;&gt;0,$M$2,IF($L9710&lt;&gt;0,$M$2,"")))</f>
        <v/>
      </c>
    </row>
    <row r="9575" spans="1:14" hidden="1">
      <c r="A9575" s="23">
        <v>785</v>
      </c>
      <c r="B9575" s="6"/>
      <c r="C9575" s="1353"/>
      <c r="D9575" s="1354"/>
      <c r="E9575" s="38"/>
      <c r="F9575" s="38"/>
      <c r="G9575" s="38"/>
      <c r="H9575" s="38"/>
      <c r="I9575" s="38"/>
      <c r="J9575" s="38"/>
      <c r="K9575" s="38"/>
      <c r="L9575" s="38"/>
      <c r="M9575" s="7" t="str">
        <f>(IF($E9710&lt;&gt;0,$M$2,IF($L9710&lt;&gt;0,$M$2,"")))</f>
        <v/>
      </c>
    </row>
    <row r="9576" spans="1:14" hidden="1">
      <c r="A9576" s="23">
        <v>790</v>
      </c>
      <c r="B9576" s="1865" t="str">
        <f>$B$7</f>
        <v>ОТЧЕТНИ ДАННИ ПО ЕБК ЗА ИЗПЪЛНЕНИЕТО НА БЮДЖЕТА</v>
      </c>
      <c r="C9576" s="1866"/>
      <c r="D9576" s="1866"/>
      <c r="E9576" s="242"/>
      <c r="F9576" s="242"/>
      <c r="G9576" s="237"/>
      <c r="H9576" s="237"/>
      <c r="I9576" s="237"/>
      <c r="J9576" s="237"/>
      <c r="K9576" s="237"/>
      <c r="L9576" s="237"/>
      <c r="M9576" s="7" t="str">
        <f>(IF($E9710&lt;&gt;0,$M$2,IF($L9710&lt;&gt;0,$M$2,"")))</f>
        <v/>
      </c>
    </row>
    <row r="9577" spans="1:14" hidden="1">
      <c r="A9577" s="23">
        <v>795</v>
      </c>
      <c r="B9577" s="228"/>
      <c r="C9577" s="391"/>
      <c r="D9577" s="400"/>
      <c r="E9577" s="406" t="s">
        <v>457</v>
      </c>
      <c r="F9577" s="406" t="s">
        <v>819</v>
      </c>
      <c r="G9577" s="237"/>
      <c r="H9577" s="1350" t="s">
        <v>1234</v>
      </c>
      <c r="I9577" s="1351"/>
      <c r="J9577" s="1352"/>
      <c r="K9577" s="237"/>
      <c r="L9577" s="237"/>
      <c r="M9577" s="7" t="str">
        <f>(IF($E9710&lt;&gt;0,$M$2,IF($L9710&lt;&gt;0,$M$2,"")))</f>
        <v/>
      </c>
    </row>
    <row r="9578" spans="1:14" ht="18.75" hidden="1">
      <c r="A9578" s="22">
        <v>805</v>
      </c>
      <c r="B9578" s="1867" t="str">
        <f>$B$9</f>
        <v>ДГ Радост Каблешково</v>
      </c>
      <c r="C9578" s="1868"/>
      <c r="D9578" s="1869"/>
      <c r="E9578" s="115">
        <f>$E$9</f>
        <v>45658</v>
      </c>
      <c r="F9578" s="226">
        <f>$F$9</f>
        <v>45747</v>
      </c>
      <c r="G9578" s="237"/>
      <c r="H9578" s="237"/>
      <c r="I9578" s="237"/>
      <c r="J9578" s="237"/>
      <c r="K9578" s="237"/>
      <c r="L9578" s="237"/>
      <c r="M9578" s="7" t="str">
        <f>(IF($E9710&lt;&gt;0,$M$2,IF($L9710&lt;&gt;0,$M$2,"")))</f>
        <v/>
      </c>
    </row>
    <row r="9579" spans="1:14" hidden="1">
      <c r="A9579" s="23">
        <v>810</v>
      </c>
      <c r="B9579" s="227" t="str">
        <f>$B$10</f>
        <v>(наименование на разпоредителя с бюджет)</v>
      </c>
      <c r="C9579" s="228"/>
      <c r="D9579" s="229"/>
      <c r="E9579" s="237"/>
      <c r="F9579" s="237"/>
      <c r="G9579" s="237"/>
      <c r="H9579" s="237"/>
      <c r="I9579" s="237"/>
      <c r="J9579" s="237"/>
      <c r="K9579" s="237"/>
      <c r="L9579" s="237"/>
      <c r="M9579" s="7" t="str">
        <f>(IF($E9710&lt;&gt;0,$M$2,IF($L9710&lt;&gt;0,$M$2,"")))</f>
        <v/>
      </c>
    </row>
    <row r="9580" spans="1:14" hidden="1">
      <c r="A9580" s="23">
        <v>815</v>
      </c>
      <c r="B9580" s="227"/>
      <c r="C9580" s="228"/>
      <c r="D9580" s="229"/>
      <c r="E9580" s="237"/>
      <c r="F9580" s="237"/>
      <c r="G9580" s="237"/>
      <c r="H9580" s="237"/>
      <c r="I9580" s="237"/>
      <c r="J9580" s="237"/>
      <c r="K9580" s="237"/>
      <c r="L9580" s="237"/>
      <c r="M9580" s="7" t="str">
        <f>(IF($E9710&lt;&gt;0,$M$2,IF($L9710&lt;&gt;0,$M$2,"")))</f>
        <v/>
      </c>
    </row>
    <row r="9581" spans="1:14" ht="19.5" hidden="1">
      <c r="A9581" s="28">
        <v>525</v>
      </c>
      <c r="B9581" s="1870" t="str">
        <f>$B$12</f>
        <v>Поморие</v>
      </c>
      <c r="C9581" s="1871"/>
      <c r="D9581" s="1872"/>
      <c r="E9581" s="410" t="s">
        <v>874</v>
      </c>
      <c r="F9581" s="1348" t="str">
        <f>$F$12</f>
        <v>5207</v>
      </c>
      <c r="G9581" s="237"/>
      <c r="H9581" s="237"/>
      <c r="I9581" s="237"/>
      <c r="J9581" s="237"/>
      <c r="K9581" s="237"/>
      <c r="L9581" s="237"/>
      <c r="M9581" s="7" t="str">
        <f>(IF($E9710&lt;&gt;0,$M$2,IF($L9710&lt;&gt;0,$M$2,"")))</f>
        <v/>
      </c>
    </row>
    <row r="9582" spans="1:14" hidden="1">
      <c r="A9582" s="22">
        <v>820</v>
      </c>
      <c r="B9582" s="233" t="str">
        <f>$B$13</f>
        <v>(наименование на първостепенния разпоредител с бюджет)</v>
      </c>
      <c r="C9582" s="228"/>
      <c r="D9582" s="229"/>
      <c r="E9582" s="1349"/>
      <c r="F9582" s="242"/>
      <c r="G9582" s="237"/>
      <c r="H9582" s="237"/>
      <c r="I9582" s="237"/>
      <c r="J9582" s="237"/>
      <c r="K9582" s="237"/>
      <c r="L9582" s="237"/>
      <c r="M9582" s="7" t="str">
        <f>(IF($E9710&lt;&gt;0,$M$2,IF($L9710&lt;&gt;0,$M$2,"")))</f>
        <v/>
      </c>
    </row>
    <row r="9583" spans="1:14" ht="19.5" hidden="1">
      <c r="A9583" s="23">
        <v>821</v>
      </c>
      <c r="B9583" s="236"/>
      <c r="C9583" s="237"/>
      <c r="D9583" s="124" t="s">
        <v>875</v>
      </c>
      <c r="E9583" s="238">
        <f>$E$15</f>
        <v>0</v>
      </c>
      <c r="F9583" s="414" t="str">
        <f>$F$15</f>
        <v>БЮДЖЕТ</v>
      </c>
      <c r="G9583" s="218"/>
      <c r="H9583" s="218"/>
      <c r="I9583" s="218"/>
      <c r="J9583" s="218"/>
      <c r="K9583" s="218"/>
      <c r="L9583" s="218"/>
      <c r="M9583" s="7" t="str">
        <f>(IF($E9710&lt;&gt;0,$M$2,IF($L9710&lt;&gt;0,$M$2,"")))</f>
        <v/>
      </c>
    </row>
    <row r="9584" spans="1:14" hidden="1">
      <c r="A9584" s="23">
        <v>822</v>
      </c>
      <c r="B9584" s="228"/>
      <c r="C9584" s="391"/>
      <c r="D9584" s="400"/>
      <c r="E9584" s="237"/>
      <c r="F9584" s="409"/>
      <c r="G9584" s="409"/>
      <c r="H9584" s="409"/>
      <c r="I9584" s="409"/>
      <c r="J9584" s="409"/>
      <c r="K9584" s="409"/>
      <c r="L9584" s="1365" t="s">
        <v>458</v>
      </c>
      <c r="M9584" s="7" t="str">
        <f>(IF($E9710&lt;&gt;0,$M$2,IF($L9710&lt;&gt;0,$M$2,"")))</f>
        <v/>
      </c>
    </row>
    <row r="9585" spans="1:14" ht="24.95" hidden="1" customHeight="1">
      <c r="A9585" s="23">
        <v>823</v>
      </c>
      <c r="B9585" s="247"/>
      <c r="C9585" s="248"/>
      <c r="D9585" s="249" t="s">
        <v>698</v>
      </c>
      <c r="E9585" s="1853" t="str">
        <f>CONCATENATE("Уточнен план ",$C$3)</f>
        <v>Уточнен план 2025</v>
      </c>
      <c r="F9585" s="1854"/>
      <c r="G9585" s="1854"/>
      <c r="H9585" s="1855"/>
      <c r="I9585" s="1856" t="str">
        <f>CONCATENATE("Отчет ",$C$3)</f>
        <v>Отчет 2025</v>
      </c>
      <c r="J9585" s="1857"/>
      <c r="K9585" s="1857"/>
      <c r="L9585" s="1858"/>
      <c r="M9585" s="7" t="str">
        <f>(IF($E9710&lt;&gt;0,$M$2,IF($L9710&lt;&gt;0,$M$2,"")))</f>
        <v/>
      </c>
    </row>
    <row r="9586" spans="1:14" ht="54.95" hidden="1" customHeight="1" thickBot="1">
      <c r="A9586" s="23">
        <v>825</v>
      </c>
      <c r="B9586" s="250" t="s">
        <v>62</v>
      </c>
      <c r="C9586" s="251" t="s">
        <v>459</v>
      </c>
      <c r="D9586" s="252" t="s">
        <v>699</v>
      </c>
      <c r="E9586" s="1391" t="str">
        <f>$E$20</f>
        <v>Уточнен план                Общо</v>
      </c>
      <c r="F9586" s="1395" t="str">
        <f>$F$20</f>
        <v>държавни дейности</v>
      </c>
      <c r="G9586" s="1396" t="str">
        <f>$G$20</f>
        <v>местни дейности</v>
      </c>
      <c r="H9586" s="1397" t="str">
        <f>$H$20</f>
        <v>дофинансиране</v>
      </c>
      <c r="I9586" s="253" t="str">
        <f>$I$20</f>
        <v>държавни дейности -ОТЧЕТ</v>
      </c>
      <c r="J9586" s="254" t="str">
        <f>$J$20</f>
        <v>местни дейности - ОТЧЕТ</v>
      </c>
      <c r="K9586" s="255" t="str">
        <f>$K$20</f>
        <v>дофинансиране - ОТЧЕТ</v>
      </c>
      <c r="L9586" s="1570" t="str">
        <f>$L$20</f>
        <v>ОТЧЕТ                                    ОБЩО</v>
      </c>
      <c r="M9586" s="7" t="str">
        <f>(IF($E9710&lt;&gt;0,$M$2,IF($L9710&lt;&gt;0,$M$2,"")))</f>
        <v/>
      </c>
    </row>
    <row r="9587" spans="1:14" ht="18.75" hidden="1">
      <c r="A9587" s="23"/>
      <c r="B9587" s="258"/>
      <c r="C9587" s="259"/>
      <c r="D9587" s="260" t="s">
        <v>728</v>
      </c>
      <c r="E9587" s="1442" t="str">
        <f>$E$21</f>
        <v>(1)</v>
      </c>
      <c r="F9587" s="143" t="str">
        <f>$F$21</f>
        <v>(2)</v>
      </c>
      <c r="G9587" s="144" t="str">
        <f>$G$21</f>
        <v>(3)</v>
      </c>
      <c r="H9587" s="145" t="str">
        <f>$H$21</f>
        <v>(4)</v>
      </c>
      <c r="I9587" s="261" t="str">
        <f>$I$21</f>
        <v>(5)</v>
      </c>
      <c r="J9587" s="262" t="str">
        <f>$J$21</f>
        <v>(6)</v>
      </c>
      <c r="K9587" s="263" t="str">
        <f>$K$21</f>
        <v>(7)</v>
      </c>
      <c r="L9587" s="264" t="str">
        <f>$L$21</f>
        <v>(8)</v>
      </c>
      <c r="M9587" s="7" t="str">
        <f>(IF($E9710&lt;&gt;0,$M$2,IF($L9710&lt;&gt;0,$M$2,"")))</f>
        <v/>
      </c>
    </row>
    <row r="9588" spans="1:14" hidden="1">
      <c r="A9588" s="23"/>
      <c r="B9588" s="1439"/>
      <c r="C9588" s="1540" t="e">
        <f>VLOOKUP(D9588,OP_LIST2,2,FALSE)</f>
        <v>#N/A</v>
      </c>
      <c r="D9588" s="1445"/>
      <c r="E9588" s="389"/>
      <c r="F9588" s="1429"/>
      <c r="G9588" s="1430"/>
      <c r="H9588" s="1431"/>
      <c r="I9588" s="1429"/>
      <c r="J9588" s="1430"/>
      <c r="K9588" s="1431"/>
      <c r="L9588" s="1428"/>
      <c r="M9588" s="7" t="str">
        <f>(IF($E9710&lt;&gt;0,$M$2,IF($L9710&lt;&gt;0,$M$2,"")))</f>
        <v/>
      </c>
    </row>
    <row r="9589" spans="1:14" hidden="1">
      <c r="A9589" s="23"/>
      <c r="B9589" s="1608" t="s">
        <v>2003</v>
      </c>
      <c r="C9589" s="1446">
        <f>VLOOKUP(D9590,EBK_DEIN2,2,FALSE)</f>
        <v>2285</v>
      </c>
      <c r="D9589" s="1445" t="s">
        <v>777</v>
      </c>
      <c r="E9589" s="389"/>
      <c r="F9589" s="1432"/>
      <c r="G9589" s="1433"/>
      <c r="H9589" s="1434"/>
      <c r="I9589" s="1432"/>
      <c r="J9589" s="1433"/>
      <c r="K9589" s="1434"/>
      <c r="L9589" s="1428"/>
      <c r="M9589" s="7" t="str">
        <f>(IF($E9710&lt;&gt;0,$M$2,IF($L9710&lt;&gt;0,$M$2,"")))</f>
        <v/>
      </c>
    </row>
    <row r="9590" spans="1:14" hidden="1">
      <c r="A9590" s="23"/>
      <c r="B9590" s="1438"/>
      <c r="C9590" s="1531">
        <f>+C9589</f>
        <v>2285</v>
      </c>
      <c r="D9590" s="1440" t="s">
        <v>433</v>
      </c>
      <c r="E9590" s="389"/>
      <c r="F9590" s="1432"/>
      <c r="G9590" s="1433"/>
      <c r="H9590" s="1434"/>
      <c r="I9590" s="1432"/>
      <c r="J9590" s="1433"/>
      <c r="K9590" s="1434"/>
      <c r="L9590" s="1428"/>
      <c r="M9590" s="7" t="str">
        <f>(IF($E9710&lt;&gt;0,$M$2,IF($L9710&lt;&gt;0,$M$2,"")))</f>
        <v/>
      </c>
    </row>
    <row r="9591" spans="1:14" hidden="1">
      <c r="A9591" s="23"/>
      <c r="B9591" s="1443"/>
      <c r="C9591" s="1441"/>
      <c r="D9591" s="1444" t="s">
        <v>700</v>
      </c>
      <c r="E9591" s="389"/>
      <c r="F9591" s="1435"/>
      <c r="G9591" s="1436"/>
      <c r="H9591" s="1437"/>
      <c r="I9591" s="1435"/>
      <c r="J9591" s="1436"/>
      <c r="K9591" s="1437"/>
      <c r="L9591" s="1428"/>
      <c r="M9591" s="7" t="str">
        <f>(IF($E9710&lt;&gt;0,$M$2,IF($L9710&lt;&gt;0,$M$2,"")))</f>
        <v/>
      </c>
    </row>
    <row r="9592" spans="1:14" hidden="1">
      <c r="A9592" s="23"/>
      <c r="B9592" s="272">
        <v>100</v>
      </c>
      <c r="C9592" s="1859" t="s">
        <v>729</v>
      </c>
      <c r="D9592" s="1860"/>
      <c r="E9592" s="273">
        <f t="shared" ref="E9592:L9592" si="2248">SUM(E9593:E9594)</f>
        <v>0</v>
      </c>
      <c r="F9592" s="274">
        <f t="shared" si="2248"/>
        <v>0</v>
      </c>
      <c r="G9592" s="275">
        <f t="shared" si="2248"/>
        <v>0</v>
      </c>
      <c r="H9592" s="276">
        <f>SUM(H9593:H9594)</f>
        <v>0</v>
      </c>
      <c r="I9592" s="274">
        <f t="shared" si="2248"/>
        <v>0</v>
      </c>
      <c r="J9592" s="275">
        <f t="shared" si="2248"/>
        <v>0</v>
      </c>
      <c r="K9592" s="276">
        <f t="shared" si="2248"/>
        <v>0</v>
      </c>
      <c r="L9592" s="273">
        <f t="shared" si="2248"/>
        <v>0</v>
      </c>
      <c r="M9592" s="12" t="str">
        <f>(IF($E9592&lt;&gt;0,$M$2,IF($L9592&lt;&gt;0,$M$2,"")))</f>
        <v/>
      </c>
      <c r="N9592" s="13"/>
    </row>
    <row r="9593" spans="1:14" hidden="1">
      <c r="A9593" s="23"/>
      <c r="B9593" s="278"/>
      <c r="C9593" s="279">
        <v>101</v>
      </c>
      <c r="D9593" s="280" t="s">
        <v>730</v>
      </c>
      <c r="E9593" s="281">
        <f>F9593+G9593+H9593</f>
        <v>0</v>
      </c>
      <c r="F9593" s="152">
        <v>0</v>
      </c>
      <c r="G9593" s="153">
        <v>0</v>
      </c>
      <c r="H9593" s="1406">
        <v>0</v>
      </c>
      <c r="I9593" s="152">
        <v>0</v>
      </c>
      <c r="J9593" s="153">
        <v>0</v>
      </c>
      <c r="K9593" s="1406">
        <v>0</v>
      </c>
      <c r="L9593" s="281">
        <f>I9593+J9593+K9593</f>
        <v>0</v>
      </c>
      <c r="M9593" s="12" t="str">
        <f t="shared" ref="M9593:M9656" si="2249">(IF($E9593&lt;&gt;0,$M$2,IF($L9593&lt;&gt;0,$M$2,"")))</f>
        <v/>
      </c>
      <c r="N9593" s="13"/>
    </row>
    <row r="9594" spans="1:14" hidden="1">
      <c r="A9594" s="10"/>
      <c r="B9594" s="278"/>
      <c r="C9594" s="285">
        <v>102</v>
      </c>
      <c r="D9594" s="286" t="s">
        <v>731</v>
      </c>
      <c r="E9594" s="287">
        <f>F9594+G9594+H9594</f>
        <v>0</v>
      </c>
      <c r="F9594" s="173">
        <v>0</v>
      </c>
      <c r="G9594" s="174">
        <v>0</v>
      </c>
      <c r="H9594" s="1409">
        <v>0</v>
      </c>
      <c r="I9594" s="173">
        <v>0</v>
      </c>
      <c r="J9594" s="174">
        <v>0</v>
      </c>
      <c r="K9594" s="1409">
        <v>0</v>
      </c>
      <c r="L9594" s="287">
        <f>I9594+J9594+K9594</f>
        <v>0</v>
      </c>
      <c r="M9594" s="12" t="str">
        <f t="shared" si="2249"/>
        <v/>
      </c>
      <c r="N9594" s="13"/>
    </row>
    <row r="9595" spans="1:14" hidden="1">
      <c r="A9595" s="10"/>
      <c r="B9595" s="272">
        <v>200</v>
      </c>
      <c r="C9595" s="1851" t="s">
        <v>732</v>
      </c>
      <c r="D9595" s="1852"/>
      <c r="E9595" s="273">
        <f t="shared" ref="E9595:L9595" si="2250">SUM(E9596:E9600)</f>
        <v>0</v>
      </c>
      <c r="F9595" s="274">
        <f t="shared" si="2250"/>
        <v>0</v>
      </c>
      <c r="G9595" s="275">
        <f t="shared" si="2250"/>
        <v>0</v>
      </c>
      <c r="H9595" s="276">
        <f>SUM(H9596:H9600)</f>
        <v>0</v>
      </c>
      <c r="I9595" s="274">
        <f t="shared" si="2250"/>
        <v>0</v>
      </c>
      <c r="J9595" s="275">
        <f t="shared" si="2250"/>
        <v>0</v>
      </c>
      <c r="K9595" s="276">
        <f t="shared" si="2250"/>
        <v>0</v>
      </c>
      <c r="L9595" s="273">
        <f t="shared" si="2250"/>
        <v>0</v>
      </c>
      <c r="M9595" s="12" t="str">
        <f t="shared" si="2249"/>
        <v/>
      </c>
      <c r="N9595" s="13"/>
    </row>
    <row r="9596" spans="1:14" hidden="1">
      <c r="A9596" s="10"/>
      <c r="B9596" s="291"/>
      <c r="C9596" s="279">
        <v>201</v>
      </c>
      <c r="D9596" s="280" t="s">
        <v>733</v>
      </c>
      <c r="E9596" s="281">
        <f>F9596+G9596+H9596</f>
        <v>0</v>
      </c>
      <c r="F9596" s="152">
        <v>0</v>
      </c>
      <c r="G9596" s="153">
        <v>0</v>
      </c>
      <c r="H9596" s="1406">
        <v>0</v>
      </c>
      <c r="I9596" s="152">
        <v>0</v>
      </c>
      <c r="J9596" s="153">
        <v>0</v>
      </c>
      <c r="K9596" s="1406">
        <v>0</v>
      </c>
      <c r="L9596" s="281">
        <f>I9596+J9596+K9596</f>
        <v>0</v>
      </c>
      <c r="M9596" s="12" t="str">
        <f t="shared" si="2249"/>
        <v/>
      </c>
      <c r="N9596" s="13"/>
    </row>
    <row r="9597" spans="1:14" hidden="1">
      <c r="A9597" s="10"/>
      <c r="B9597" s="292"/>
      <c r="C9597" s="293">
        <v>202</v>
      </c>
      <c r="D9597" s="294" t="s">
        <v>734</v>
      </c>
      <c r="E9597" s="295">
        <f>F9597+G9597+H9597</f>
        <v>0</v>
      </c>
      <c r="F9597" s="158">
        <v>0</v>
      </c>
      <c r="G9597" s="159">
        <v>0</v>
      </c>
      <c r="H9597" s="1408">
        <v>0</v>
      </c>
      <c r="I9597" s="158">
        <v>0</v>
      </c>
      <c r="J9597" s="159">
        <v>0</v>
      </c>
      <c r="K9597" s="1408">
        <v>0</v>
      </c>
      <c r="L9597" s="295">
        <f>I9597+J9597+K9597</f>
        <v>0</v>
      </c>
      <c r="M9597" s="12" t="str">
        <f t="shared" si="2249"/>
        <v/>
      </c>
      <c r="N9597" s="13"/>
    </row>
    <row r="9598" spans="1:14" ht="31.5" hidden="1">
      <c r="A9598" s="10"/>
      <c r="B9598" s="299"/>
      <c r="C9598" s="293">
        <v>205</v>
      </c>
      <c r="D9598" s="294" t="s">
        <v>585</v>
      </c>
      <c r="E9598" s="295">
        <f>F9598+G9598+H9598</f>
        <v>0</v>
      </c>
      <c r="F9598" s="158">
        <v>0</v>
      </c>
      <c r="G9598" s="159">
        <v>0</v>
      </c>
      <c r="H9598" s="1408">
        <v>0</v>
      </c>
      <c r="I9598" s="158">
        <v>0</v>
      </c>
      <c r="J9598" s="159">
        <v>0</v>
      </c>
      <c r="K9598" s="1408">
        <v>0</v>
      </c>
      <c r="L9598" s="295">
        <f>I9598+J9598+K9598</f>
        <v>0</v>
      </c>
      <c r="M9598" s="12" t="str">
        <f t="shared" si="2249"/>
        <v/>
      </c>
      <c r="N9598" s="13"/>
    </row>
    <row r="9599" spans="1:14" hidden="1">
      <c r="A9599" s="10"/>
      <c r="B9599" s="299"/>
      <c r="C9599" s="293">
        <v>208</v>
      </c>
      <c r="D9599" s="300" t="s">
        <v>586</v>
      </c>
      <c r="E9599" s="295">
        <f>F9599+G9599+H9599</f>
        <v>0</v>
      </c>
      <c r="F9599" s="158">
        <v>0</v>
      </c>
      <c r="G9599" s="159">
        <v>0</v>
      </c>
      <c r="H9599" s="1408">
        <v>0</v>
      </c>
      <c r="I9599" s="158">
        <v>0</v>
      </c>
      <c r="J9599" s="159">
        <v>0</v>
      </c>
      <c r="K9599" s="1408">
        <v>0</v>
      </c>
      <c r="L9599" s="295">
        <f>I9599+J9599+K9599</f>
        <v>0</v>
      </c>
      <c r="M9599" s="12" t="str">
        <f t="shared" si="2249"/>
        <v/>
      </c>
      <c r="N9599" s="13"/>
    </row>
    <row r="9600" spans="1:14" hidden="1">
      <c r="A9600" s="10"/>
      <c r="B9600" s="291"/>
      <c r="C9600" s="285">
        <v>209</v>
      </c>
      <c r="D9600" s="301" t="s">
        <v>587</v>
      </c>
      <c r="E9600" s="287">
        <f>F9600+G9600+H9600</f>
        <v>0</v>
      </c>
      <c r="F9600" s="173">
        <v>0</v>
      </c>
      <c r="G9600" s="174">
        <v>0</v>
      </c>
      <c r="H9600" s="1409">
        <v>0</v>
      </c>
      <c r="I9600" s="173">
        <v>0</v>
      </c>
      <c r="J9600" s="174">
        <v>0</v>
      </c>
      <c r="K9600" s="1409">
        <v>0</v>
      </c>
      <c r="L9600" s="287">
        <f>I9600+J9600+K9600</f>
        <v>0</v>
      </c>
      <c r="M9600" s="12" t="str">
        <f t="shared" si="2249"/>
        <v/>
      </c>
      <c r="N9600" s="13"/>
    </row>
    <row r="9601" spans="1:14" hidden="1">
      <c r="A9601" s="10"/>
      <c r="B9601" s="272">
        <v>500</v>
      </c>
      <c r="C9601" s="1861" t="s">
        <v>188</v>
      </c>
      <c r="D9601" s="1862"/>
      <c r="E9601" s="273">
        <f t="shared" ref="E9601:L9601" si="2251">SUM(E9602:E9608)</f>
        <v>0</v>
      </c>
      <c r="F9601" s="274">
        <f t="shared" si="2251"/>
        <v>0</v>
      </c>
      <c r="G9601" s="275">
        <f t="shared" si="2251"/>
        <v>0</v>
      </c>
      <c r="H9601" s="276">
        <f>SUM(H9602:H9608)</f>
        <v>0</v>
      </c>
      <c r="I9601" s="274">
        <f t="shared" si="2251"/>
        <v>0</v>
      </c>
      <c r="J9601" s="275">
        <f t="shared" si="2251"/>
        <v>0</v>
      </c>
      <c r="K9601" s="276">
        <f t="shared" si="2251"/>
        <v>0</v>
      </c>
      <c r="L9601" s="273">
        <f t="shared" si="2251"/>
        <v>0</v>
      </c>
      <c r="M9601" s="12" t="str">
        <f t="shared" si="2249"/>
        <v/>
      </c>
      <c r="N9601" s="13"/>
    </row>
    <row r="9602" spans="1:14" ht="18" hidden="1" customHeight="1">
      <c r="A9602" s="10"/>
      <c r="B9602" s="291"/>
      <c r="C9602" s="302">
        <v>551</v>
      </c>
      <c r="D9602" s="303" t="s">
        <v>189</v>
      </c>
      <c r="E9602" s="281">
        <f t="shared" ref="E9602:E9609" si="2252">F9602+G9602+H9602</f>
        <v>0</v>
      </c>
      <c r="F9602" s="152">
        <v>0</v>
      </c>
      <c r="G9602" s="153">
        <v>0</v>
      </c>
      <c r="H9602" s="1406">
        <v>0</v>
      </c>
      <c r="I9602" s="152">
        <v>0</v>
      </c>
      <c r="J9602" s="153">
        <v>0</v>
      </c>
      <c r="K9602" s="1406">
        <v>0</v>
      </c>
      <c r="L9602" s="281">
        <f t="shared" ref="L9602:L9609" si="2253">I9602+J9602+K9602</f>
        <v>0</v>
      </c>
      <c r="M9602" s="12" t="str">
        <f t="shared" si="2249"/>
        <v/>
      </c>
      <c r="N9602" s="13"/>
    </row>
    <row r="9603" spans="1:14" hidden="1">
      <c r="A9603" s="10"/>
      <c r="B9603" s="291"/>
      <c r="C9603" s="304">
        <v>552</v>
      </c>
      <c r="D9603" s="305" t="s">
        <v>893</v>
      </c>
      <c r="E9603" s="295">
        <f t="shared" si="2252"/>
        <v>0</v>
      </c>
      <c r="F9603" s="158">
        <v>0</v>
      </c>
      <c r="G9603" s="159">
        <v>0</v>
      </c>
      <c r="H9603" s="1408">
        <v>0</v>
      </c>
      <c r="I9603" s="158">
        <v>0</v>
      </c>
      <c r="J9603" s="159">
        <v>0</v>
      </c>
      <c r="K9603" s="1408">
        <v>0</v>
      </c>
      <c r="L9603" s="295">
        <f t="shared" si="2253"/>
        <v>0</v>
      </c>
      <c r="M9603" s="12" t="str">
        <f t="shared" si="2249"/>
        <v/>
      </c>
      <c r="N9603" s="13"/>
    </row>
    <row r="9604" spans="1:14" hidden="1">
      <c r="A9604" s="10"/>
      <c r="B9604" s="306"/>
      <c r="C9604" s="304">
        <v>558</v>
      </c>
      <c r="D9604" s="307" t="s">
        <v>855</v>
      </c>
      <c r="E9604" s="295">
        <f>F9604+G9604+H9604</f>
        <v>0</v>
      </c>
      <c r="F9604" s="484">
        <v>0</v>
      </c>
      <c r="G9604" s="485">
        <v>0</v>
      </c>
      <c r="H9604" s="160">
        <v>0</v>
      </c>
      <c r="I9604" s="484">
        <v>0</v>
      </c>
      <c r="J9604" s="485">
        <v>0</v>
      </c>
      <c r="K9604" s="160">
        <v>0</v>
      </c>
      <c r="L9604" s="295">
        <f>I9604+J9604+K9604</f>
        <v>0</v>
      </c>
      <c r="M9604" s="12" t="str">
        <f t="shared" si="2249"/>
        <v/>
      </c>
      <c r="N9604" s="13"/>
    </row>
    <row r="9605" spans="1:14" hidden="1">
      <c r="A9605" s="10"/>
      <c r="B9605" s="306"/>
      <c r="C9605" s="304">
        <v>560</v>
      </c>
      <c r="D9605" s="307" t="s">
        <v>190</v>
      </c>
      <c r="E9605" s="295">
        <f t="shared" si="2252"/>
        <v>0</v>
      </c>
      <c r="F9605" s="158">
        <v>0</v>
      </c>
      <c r="G9605" s="159">
        <v>0</v>
      </c>
      <c r="H9605" s="1408">
        <v>0</v>
      </c>
      <c r="I9605" s="158">
        <v>0</v>
      </c>
      <c r="J9605" s="159">
        <v>0</v>
      </c>
      <c r="K9605" s="1408">
        <v>0</v>
      </c>
      <c r="L9605" s="295">
        <f t="shared" si="2253"/>
        <v>0</v>
      </c>
      <c r="M9605" s="12" t="str">
        <f t="shared" si="2249"/>
        <v/>
      </c>
      <c r="N9605" s="13"/>
    </row>
    <row r="9606" spans="1:14" hidden="1">
      <c r="A9606" s="10"/>
      <c r="B9606" s="306"/>
      <c r="C9606" s="304">
        <v>580</v>
      </c>
      <c r="D9606" s="305" t="s">
        <v>191</v>
      </c>
      <c r="E9606" s="295">
        <f t="shared" si="2252"/>
        <v>0</v>
      </c>
      <c r="F9606" s="158">
        <v>0</v>
      </c>
      <c r="G9606" s="159">
        <v>0</v>
      </c>
      <c r="H9606" s="1408">
        <v>0</v>
      </c>
      <c r="I9606" s="158">
        <v>0</v>
      </c>
      <c r="J9606" s="159">
        <v>0</v>
      </c>
      <c r="K9606" s="1408">
        <v>0</v>
      </c>
      <c r="L9606" s="295">
        <f t="shared" si="2253"/>
        <v>0</v>
      </c>
      <c r="M9606" s="12" t="str">
        <f t="shared" si="2249"/>
        <v/>
      </c>
      <c r="N9606" s="13"/>
    </row>
    <row r="9607" spans="1:14" hidden="1">
      <c r="A9607" s="10"/>
      <c r="B9607" s="291"/>
      <c r="C9607" s="304">
        <v>588</v>
      </c>
      <c r="D9607" s="305" t="s">
        <v>857</v>
      </c>
      <c r="E9607" s="295">
        <f>F9607+G9607+H9607</f>
        <v>0</v>
      </c>
      <c r="F9607" s="484">
        <v>0</v>
      </c>
      <c r="G9607" s="485">
        <v>0</v>
      </c>
      <c r="H9607" s="160">
        <v>0</v>
      </c>
      <c r="I9607" s="484">
        <v>0</v>
      </c>
      <c r="J9607" s="485">
        <v>0</v>
      </c>
      <c r="K9607" s="160">
        <v>0</v>
      </c>
      <c r="L9607" s="295">
        <f>I9607+J9607+K9607</f>
        <v>0</v>
      </c>
      <c r="M9607" s="12" t="str">
        <f t="shared" si="2249"/>
        <v/>
      </c>
      <c r="N9607" s="13"/>
    </row>
    <row r="9608" spans="1:14" ht="31.5" hidden="1">
      <c r="A9608" s="10"/>
      <c r="B9608" s="291"/>
      <c r="C9608" s="308">
        <v>590</v>
      </c>
      <c r="D9608" s="309" t="s">
        <v>192</v>
      </c>
      <c r="E9608" s="287">
        <f t="shared" si="2252"/>
        <v>0</v>
      </c>
      <c r="F9608" s="173"/>
      <c r="G9608" s="174"/>
      <c r="H9608" s="1409"/>
      <c r="I9608" s="173"/>
      <c r="J9608" s="174"/>
      <c r="K9608" s="1409"/>
      <c r="L9608" s="287">
        <f t="shared" si="2253"/>
        <v>0</v>
      </c>
      <c r="M9608" s="12" t="str">
        <f t="shared" si="2249"/>
        <v/>
      </c>
      <c r="N9608" s="13"/>
    </row>
    <row r="9609" spans="1:14" hidden="1">
      <c r="A9609" s="22">
        <v>5</v>
      </c>
      <c r="B9609" s="272">
        <v>800</v>
      </c>
      <c r="C9609" s="1863" t="s">
        <v>193</v>
      </c>
      <c r="D9609" s="1864"/>
      <c r="E9609" s="310">
        <f t="shared" si="2252"/>
        <v>0</v>
      </c>
      <c r="F9609" s="1410"/>
      <c r="G9609" s="1411"/>
      <c r="H9609" s="1412"/>
      <c r="I9609" s="1410"/>
      <c r="J9609" s="1411"/>
      <c r="K9609" s="1412"/>
      <c r="L9609" s="310">
        <f t="shared" si="2253"/>
        <v>0</v>
      </c>
      <c r="M9609" s="12" t="str">
        <f t="shared" si="2249"/>
        <v/>
      </c>
      <c r="N9609" s="13"/>
    </row>
    <row r="9610" spans="1:14" hidden="1">
      <c r="A9610" s="23">
        <v>10</v>
      </c>
      <c r="B9610" s="272">
        <v>1000</v>
      </c>
      <c r="C9610" s="1851" t="s">
        <v>194</v>
      </c>
      <c r="D9610" s="1852"/>
      <c r="E9610" s="310">
        <f t="shared" ref="E9610:L9610" si="2254">SUM(E9611:E9627)</f>
        <v>0</v>
      </c>
      <c r="F9610" s="274">
        <f t="shared" si="2254"/>
        <v>0</v>
      </c>
      <c r="G9610" s="275">
        <f t="shared" si="2254"/>
        <v>0</v>
      </c>
      <c r="H9610" s="276">
        <f>SUM(H9611:H9627)</f>
        <v>0</v>
      </c>
      <c r="I9610" s="274">
        <f t="shared" si="2254"/>
        <v>0</v>
      </c>
      <c r="J9610" s="275">
        <f t="shared" si="2254"/>
        <v>0</v>
      </c>
      <c r="K9610" s="276">
        <f t="shared" si="2254"/>
        <v>0</v>
      </c>
      <c r="L9610" s="310">
        <f t="shared" si="2254"/>
        <v>0</v>
      </c>
      <c r="M9610" s="12" t="str">
        <f t="shared" si="2249"/>
        <v/>
      </c>
      <c r="N9610" s="13"/>
    </row>
    <row r="9611" spans="1:14" hidden="1">
      <c r="A9611" s="23">
        <v>15</v>
      </c>
      <c r="B9611" s="292"/>
      <c r="C9611" s="279">
        <v>1011</v>
      </c>
      <c r="D9611" s="311" t="s">
        <v>195</v>
      </c>
      <c r="E9611" s="281">
        <f t="shared" ref="E9611:E9627" si="2255">F9611+G9611+H9611</f>
        <v>0</v>
      </c>
      <c r="F9611" s="152">
        <v>0</v>
      </c>
      <c r="G9611" s="153">
        <v>0</v>
      </c>
      <c r="H9611" s="1406">
        <v>0</v>
      </c>
      <c r="I9611" s="152">
        <v>0</v>
      </c>
      <c r="J9611" s="153">
        <v>0</v>
      </c>
      <c r="K9611" s="1406">
        <v>0</v>
      </c>
      <c r="L9611" s="281">
        <f t="shared" ref="L9611:L9627" si="2256">I9611+J9611+K9611</f>
        <v>0</v>
      </c>
      <c r="M9611" s="12" t="str">
        <f t="shared" si="2249"/>
        <v/>
      </c>
      <c r="N9611" s="13"/>
    </row>
    <row r="9612" spans="1:14" hidden="1">
      <c r="A9612" s="22">
        <v>35</v>
      </c>
      <c r="B9612" s="292"/>
      <c r="C9612" s="293">
        <v>1012</v>
      </c>
      <c r="D9612" s="294" t="s">
        <v>196</v>
      </c>
      <c r="E9612" s="295">
        <f t="shared" si="2255"/>
        <v>0</v>
      </c>
      <c r="F9612" s="158">
        <v>0</v>
      </c>
      <c r="G9612" s="159">
        <v>0</v>
      </c>
      <c r="H9612" s="1408">
        <v>0</v>
      </c>
      <c r="I9612" s="158">
        <v>0</v>
      </c>
      <c r="J9612" s="159">
        <v>0</v>
      </c>
      <c r="K9612" s="1408">
        <v>0</v>
      </c>
      <c r="L9612" s="295">
        <f t="shared" si="2256"/>
        <v>0</v>
      </c>
      <c r="M9612" s="12" t="str">
        <f t="shared" si="2249"/>
        <v/>
      </c>
      <c r="N9612" s="13"/>
    </row>
    <row r="9613" spans="1:14" hidden="1">
      <c r="A9613" s="23">
        <v>40</v>
      </c>
      <c r="B9613" s="292"/>
      <c r="C9613" s="293">
        <v>1013</v>
      </c>
      <c r="D9613" s="294" t="s">
        <v>197</v>
      </c>
      <c r="E9613" s="295">
        <f t="shared" si="2255"/>
        <v>0</v>
      </c>
      <c r="F9613" s="158">
        <v>0</v>
      </c>
      <c r="G9613" s="159">
        <v>0</v>
      </c>
      <c r="H9613" s="1408">
        <v>0</v>
      </c>
      <c r="I9613" s="158">
        <v>0</v>
      </c>
      <c r="J9613" s="159">
        <v>0</v>
      </c>
      <c r="K9613" s="1408">
        <v>0</v>
      </c>
      <c r="L9613" s="295">
        <f t="shared" si="2256"/>
        <v>0</v>
      </c>
      <c r="M9613" s="12" t="str">
        <f t="shared" si="2249"/>
        <v/>
      </c>
      <c r="N9613" s="13"/>
    </row>
    <row r="9614" spans="1:14" hidden="1">
      <c r="A9614" s="23">
        <v>45</v>
      </c>
      <c r="B9614" s="292"/>
      <c r="C9614" s="293">
        <v>1014</v>
      </c>
      <c r="D9614" s="294" t="s">
        <v>198</v>
      </c>
      <c r="E9614" s="295">
        <f t="shared" si="2255"/>
        <v>0</v>
      </c>
      <c r="F9614" s="158">
        <v>0</v>
      </c>
      <c r="G9614" s="159">
        <v>0</v>
      </c>
      <c r="H9614" s="1408">
        <v>0</v>
      </c>
      <c r="I9614" s="158">
        <v>0</v>
      </c>
      <c r="J9614" s="159">
        <v>0</v>
      </c>
      <c r="K9614" s="1408">
        <v>0</v>
      </c>
      <c r="L9614" s="295">
        <f t="shared" si="2256"/>
        <v>0</v>
      </c>
      <c r="M9614" s="12" t="str">
        <f t="shared" si="2249"/>
        <v/>
      </c>
      <c r="N9614" s="13"/>
    </row>
    <row r="9615" spans="1:14" hidden="1">
      <c r="A9615" s="23">
        <v>50</v>
      </c>
      <c r="B9615" s="292"/>
      <c r="C9615" s="293">
        <v>1015</v>
      </c>
      <c r="D9615" s="294" t="s">
        <v>199</v>
      </c>
      <c r="E9615" s="295">
        <f t="shared" si="2255"/>
        <v>0</v>
      </c>
      <c r="F9615" s="158">
        <v>0</v>
      </c>
      <c r="G9615" s="159">
        <v>0</v>
      </c>
      <c r="H9615" s="1408">
        <v>0</v>
      </c>
      <c r="I9615" s="158">
        <v>0</v>
      </c>
      <c r="J9615" s="159">
        <v>0</v>
      </c>
      <c r="K9615" s="1408">
        <v>0</v>
      </c>
      <c r="L9615" s="295">
        <f t="shared" si="2256"/>
        <v>0</v>
      </c>
      <c r="M9615" s="12" t="str">
        <f t="shared" si="2249"/>
        <v/>
      </c>
      <c r="N9615" s="13"/>
    </row>
    <row r="9616" spans="1:14" hidden="1">
      <c r="A9616" s="23">
        <v>55</v>
      </c>
      <c r="B9616" s="292"/>
      <c r="C9616" s="312">
        <v>1016</v>
      </c>
      <c r="D9616" s="313" t="s">
        <v>200</v>
      </c>
      <c r="E9616" s="314">
        <f t="shared" si="2255"/>
        <v>0</v>
      </c>
      <c r="F9616" s="164">
        <v>0</v>
      </c>
      <c r="G9616" s="165">
        <v>0</v>
      </c>
      <c r="H9616" s="1407">
        <v>0</v>
      </c>
      <c r="I9616" s="164">
        <v>0</v>
      </c>
      <c r="J9616" s="165">
        <v>0</v>
      </c>
      <c r="K9616" s="1407">
        <v>0</v>
      </c>
      <c r="L9616" s="314">
        <f t="shared" si="2256"/>
        <v>0</v>
      </c>
      <c r="M9616" s="12" t="str">
        <f t="shared" si="2249"/>
        <v/>
      </c>
      <c r="N9616" s="13"/>
    </row>
    <row r="9617" spans="1:14" hidden="1">
      <c r="A9617" s="23">
        <v>60</v>
      </c>
      <c r="B9617" s="278"/>
      <c r="C9617" s="318">
        <v>1020</v>
      </c>
      <c r="D9617" s="319" t="s">
        <v>201</v>
      </c>
      <c r="E9617" s="320">
        <f t="shared" si="2255"/>
        <v>0</v>
      </c>
      <c r="F9617" s="450">
        <v>0</v>
      </c>
      <c r="G9617" s="451">
        <v>0</v>
      </c>
      <c r="H9617" s="1416">
        <v>0</v>
      </c>
      <c r="I9617" s="450">
        <v>0</v>
      </c>
      <c r="J9617" s="451">
        <v>0</v>
      </c>
      <c r="K9617" s="1416">
        <v>0</v>
      </c>
      <c r="L9617" s="320">
        <f t="shared" si="2256"/>
        <v>0</v>
      </c>
      <c r="M9617" s="12" t="str">
        <f t="shared" si="2249"/>
        <v/>
      </c>
      <c r="N9617" s="13"/>
    </row>
    <row r="9618" spans="1:14" hidden="1">
      <c r="A9618" s="22">
        <v>65</v>
      </c>
      <c r="B9618" s="292"/>
      <c r="C9618" s="324">
        <v>1030</v>
      </c>
      <c r="D9618" s="325" t="s">
        <v>202</v>
      </c>
      <c r="E9618" s="326">
        <f t="shared" si="2255"/>
        <v>0</v>
      </c>
      <c r="F9618" s="445">
        <v>0</v>
      </c>
      <c r="G9618" s="446">
        <v>0</v>
      </c>
      <c r="H9618" s="1413">
        <v>0</v>
      </c>
      <c r="I9618" s="445">
        <v>0</v>
      </c>
      <c r="J9618" s="446">
        <v>0</v>
      </c>
      <c r="K9618" s="1413">
        <v>0</v>
      </c>
      <c r="L9618" s="326">
        <f t="shared" si="2256"/>
        <v>0</v>
      </c>
      <c r="M9618" s="12" t="str">
        <f t="shared" si="2249"/>
        <v/>
      </c>
      <c r="N9618" s="13"/>
    </row>
    <row r="9619" spans="1:14" hidden="1">
      <c r="A9619" s="23">
        <v>70</v>
      </c>
      <c r="B9619" s="292"/>
      <c r="C9619" s="318">
        <v>1051</v>
      </c>
      <c r="D9619" s="331" t="s">
        <v>203</v>
      </c>
      <c r="E9619" s="320">
        <f t="shared" si="2255"/>
        <v>0</v>
      </c>
      <c r="F9619" s="450">
        <v>0</v>
      </c>
      <c r="G9619" s="451">
        <v>0</v>
      </c>
      <c r="H9619" s="1416">
        <v>0</v>
      </c>
      <c r="I9619" s="450">
        <v>0</v>
      </c>
      <c r="J9619" s="451">
        <v>0</v>
      </c>
      <c r="K9619" s="1416">
        <v>0</v>
      </c>
      <c r="L9619" s="320">
        <f t="shared" si="2256"/>
        <v>0</v>
      </c>
      <c r="M9619" s="12" t="str">
        <f t="shared" si="2249"/>
        <v/>
      </c>
      <c r="N9619" s="13"/>
    </row>
    <row r="9620" spans="1:14" hidden="1">
      <c r="A9620" s="23">
        <v>75</v>
      </c>
      <c r="B9620" s="292"/>
      <c r="C9620" s="293">
        <v>1052</v>
      </c>
      <c r="D9620" s="294" t="s">
        <v>204</v>
      </c>
      <c r="E9620" s="295">
        <f t="shared" si="2255"/>
        <v>0</v>
      </c>
      <c r="F9620" s="158">
        <v>0</v>
      </c>
      <c r="G9620" s="159">
        <v>0</v>
      </c>
      <c r="H9620" s="1408">
        <v>0</v>
      </c>
      <c r="I9620" s="158">
        <v>0</v>
      </c>
      <c r="J9620" s="159">
        <v>0</v>
      </c>
      <c r="K9620" s="1408">
        <v>0</v>
      </c>
      <c r="L9620" s="295">
        <f t="shared" si="2256"/>
        <v>0</v>
      </c>
      <c r="M9620" s="12" t="str">
        <f t="shared" si="2249"/>
        <v/>
      </c>
      <c r="N9620" s="13"/>
    </row>
    <row r="9621" spans="1:14" hidden="1">
      <c r="A9621" s="23">
        <v>80</v>
      </c>
      <c r="B9621" s="292"/>
      <c r="C9621" s="324">
        <v>1053</v>
      </c>
      <c r="D9621" s="325" t="s">
        <v>858</v>
      </c>
      <c r="E9621" s="326">
        <f t="shared" si="2255"/>
        <v>0</v>
      </c>
      <c r="F9621" s="445"/>
      <c r="G9621" s="446"/>
      <c r="H9621" s="1413"/>
      <c r="I9621" s="445"/>
      <c r="J9621" s="446"/>
      <c r="K9621" s="1413"/>
      <c r="L9621" s="326">
        <f t="shared" si="2256"/>
        <v>0</v>
      </c>
      <c r="M9621" s="12" t="str">
        <f t="shared" si="2249"/>
        <v/>
      </c>
      <c r="N9621" s="13"/>
    </row>
    <row r="9622" spans="1:14" hidden="1">
      <c r="A9622" s="23">
        <v>80</v>
      </c>
      <c r="B9622" s="292"/>
      <c r="C9622" s="318">
        <v>1062</v>
      </c>
      <c r="D9622" s="319" t="s">
        <v>205</v>
      </c>
      <c r="E9622" s="320">
        <f t="shared" si="2255"/>
        <v>0</v>
      </c>
      <c r="F9622" s="450">
        <v>0</v>
      </c>
      <c r="G9622" s="451">
        <v>0</v>
      </c>
      <c r="H9622" s="1416">
        <v>0</v>
      </c>
      <c r="I9622" s="450">
        <v>0</v>
      </c>
      <c r="J9622" s="451">
        <v>0</v>
      </c>
      <c r="K9622" s="1416">
        <v>0</v>
      </c>
      <c r="L9622" s="320">
        <f t="shared" si="2256"/>
        <v>0</v>
      </c>
      <c r="M9622" s="12" t="str">
        <f t="shared" si="2249"/>
        <v/>
      </c>
      <c r="N9622" s="13"/>
    </row>
    <row r="9623" spans="1:14" hidden="1">
      <c r="A9623" s="23">
        <v>85</v>
      </c>
      <c r="B9623" s="292"/>
      <c r="C9623" s="324">
        <v>1063</v>
      </c>
      <c r="D9623" s="332" t="s">
        <v>786</v>
      </c>
      <c r="E9623" s="326">
        <f t="shared" si="2255"/>
        <v>0</v>
      </c>
      <c r="F9623" s="445">
        <v>0</v>
      </c>
      <c r="G9623" s="446">
        <v>0</v>
      </c>
      <c r="H9623" s="1413">
        <v>0</v>
      </c>
      <c r="I9623" s="445">
        <v>0</v>
      </c>
      <c r="J9623" s="446">
        <v>0</v>
      </c>
      <c r="K9623" s="1413">
        <v>0</v>
      </c>
      <c r="L9623" s="326">
        <f t="shared" si="2256"/>
        <v>0</v>
      </c>
      <c r="M9623" s="12" t="str">
        <f t="shared" si="2249"/>
        <v/>
      </c>
      <c r="N9623" s="13"/>
    </row>
    <row r="9624" spans="1:14" hidden="1">
      <c r="A9624" s="23">
        <v>90</v>
      </c>
      <c r="B9624" s="292"/>
      <c r="C9624" s="333">
        <v>1069</v>
      </c>
      <c r="D9624" s="334" t="s">
        <v>206</v>
      </c>
      <c r="E9624" s="335">
        <f t="shared" si="2255"/>
        <v>0</v>
      </c>
      <c r="F9624" s="589">
        <v>0</v>
      </c>
      <c r="G9624" s="590">
        <v>0</v>
      </c>
      <c r="H9624" s="1415">
        <v>0</v>
      </c>
      <c r="I9624" s="589">
        <v>0</v>
      </c>
      <c r="J9624" s="590">
        <v>0</v>
      </c>
      <c r="K9624" s="1415">
        <v>0</v>
      </c>
      <c r="L9624" s="335">
        <f t="shared" si="2256"/>
        <v>0</v>
      </c>
      <c r="M9624" s="12" t="str">
        <f t="shared" si="2249"/>
        <v/>
      </c>
      <c r="N9624" s="13"/>
    </row>
    <row r="9625" spans="1:14" hidden="1">
      <c r="A9625" s="23">
        <v>90</v>
      </c>
      <c r="B9625" s="278"/>
      <c r="C9625" s="318">
        <v>1091</v>
      </c>
      <c r="D9625" s="331" t="s">
        <v>894</v>
      </c>
      <c r="E9625" s="320">
        <f t="shared" si="2255"/>
        <v>0</v>
      </c>
      <c r="F9625" s="450">
        <v>0</v>
      </c>
      <c r="G9625" s="451">
        <v>0</v>
      </c>
      <c r="H9625" s="1416">
        <v>0</v>
      </c>
      <c r="I9625" s="450">
        <v>0</v>
      </c>
      <c r="J9625" s="451">
        <v>0</v>
      </c>
      <c r="K9625" s="1416">
        <v>0</v>
      </c>
      <c r="L9625" s="320">
        <f t="shared" si="2256"/>
        <v>0</v>
      </c>
      <c r="M9625" s="12" t="str">
        <f t="shared" si="2249"/>
        <v/>
      </c>
      <c r="N9625" s="13"/>
    </row>
    <row r="9626" spans="1:14" hidden="1">
      <c r="A9626" s="22">
        <v>115</v>
      </c>
      <c r="B9626" s="292"/>
      <c r="C9626" s="293">
        <v>1092</v>
      </c>
      <c r="D9626" s="294" t="s">
        <v>298</v>
      </c>
      <c r="E9626" s="295">
        <f t="shared" si="2255"/>
        <v>0</v>
      </c>
      <c r="F9626" s="158">
        <v>0</v>
      </c>
      <c r="G9626" s="159">
        <v>0</v>
      </c>
      <c r="H9626" s="1408">
        <v>0</v>
      </c>
      <c r="I9626" s="158">
        <v>0</v>
      </c>
      <c r="J9626" s="159">
        <v>0</v>
      </c>
      <c r="K9626" s="1408">
        <v>0</v>
      </c>
      <c r="L9626" s="295">
        <f t="shared" si="2256"/>
        <v>0</v>
      </c>
      <c r="M9626" s="12" t="str">
        <f t="shared" si="2249"/>
        <v/>
      </c>
      <c r="N9626" s="13"/>
    </row>
    <row r="9627" spans="1:14" hidden="1">
      <c r="A9627" s="22">
        <v>125</v>
      </c>
      <c r="B9627" s="292"/>
      <c r="C9627" s="285">
        <v>1098</v>
      </c>
      <c r="D9627" s="339" t="s">
        <v>207</v>
      </c>
      <c r="E9627" s="287">
        <f t="shared" si="2255"/>
        <v>0</v>
      </c>
      <c r="F9627" s="173">
        <v>0</v>
      </c>
      <c r="G9627" s="174">
        <v>0</v>
      </c>
      <c r="H9627" s="1409">
        <v>0</v>
      </c>
      <c r="I9627" s="173">
        <v>0</v>
      </c>
      <c r="J9627" s="174">
        <v>0</v>
      </c>
      <c r="K9627" s="1409">
        <v>0</v>
      </c>
      <c r="L9627" s="287">
        <f t="shared" si="2256"/>
        <v>0</v>
      </c>
      <c r="M9627" s="12" t="str">
        <f t="shared" si="2249"/>
        <v/>
      </c>
      <c r="N9627" s="13"/>
    </row>
    <row r="9628" spans="1:14" hidden="1">
      <c r="A9628" s="23">
        <v>130</v>
      </c>
      <c r="B9628" s="272">
        <v>1900</v>
      </c>
      <c r="C9628" s="1845" t="s">
        <v>265</v>
      </c>
      <c r="D9628" s="1846"/>
      <c r="E9628" s="310">
        <f t="shared" ref="E9628:L9628" si="2257">SUM(E9629:E9631)</f>
        <v>0</v>
      </c>
      <c r="F9628" s="274">
        <f t="shared" si="2257"/>
        <v>0</v>
      </c>
      <c r="G9628" s="275">
        <f t="shared" si="2257"/>
        <v>0</v>
      </c>
      <c r="H9628" s="276">
        <f>SUM(H9629:H9631)</f>
        <v>0</v>
      </c>
      <c r="I9628" s="274">
        <f t="shared" si="2257"/>
        <v>0</v>
      </c>
      <c r="J9628" s="275">
        <f t="shared" si="2257"/>
        <v>0</v>
      </c>
      <c r="K9628" s="276">
        <f t="shared" si="2257"/>
        <v>0</v>
      </c>
      <c r="L9628" s="310">
        <f t="shared" si="2257"/>
        <v>0</v>
      </c>
      <c r="M9628" s="12" t="str">
        <f t="shared" si="2249"/>
        <v/>
      </c>
      <c r="N9628" s="13"/>
    </row>
    <row r="9629" spans="1:14" hidden="1">
      <c r="A9629" s="23">
        <v>135</v>
      </c>
      <c r="B9629" s="292"/>
      <c r="C9629" s="279">
        <v>1901</v>
      </c>
      <c r="D9629" s="340" t="s">
        <v>895</v>
      </c>
      <c r="E9629" s="281">
        <f>F9629+G9629+H9629</f>
        <v>0</v>
      </c>
      <c r="F9629" s="152">
        <v>0</v>
      </c>
      <c r="G9629" s="153">
        <v>0</v>
      </c>
      <c r="H9629" s="1406">
        <v>0</v>
      </c>
      <c r="I9629" s="152">
        <v>0</v>
      </c>
      <c r="J9629" s="153">
        <v>0</v>
      </c>
      <c r="K9629" s="1406">
        <v>0</v>
      </c>
      <c r="L9629" s="281">
        <f>I9629+J9629+K9629</f>
        <v>0</v>
      </c>
      <c r="M9629" s="12" t="str">
        <f t="shared" si="2249"/>
        <v/>
      </c>
      <c r="N9629" s="13"/>
    </row>
    <row r="9630" spans="1:14" hidden="1">
      <c r="A9630" s="23">
        <v>140</v>
      </c>
      <c r="B9630" s="341"/>
      <c r="C9630" s="293">
        <v>1981</v>
      </c>
      <c r="D9630" s="342" t="s">
        <v>896</v>
      </c>
      <c r="E9630" s="295">
        <f>F9630+G9630+H9630</f>
        <v>0</v>
      </c>
      <c r="F9630" s="158">
        <v>0</v>
      </c>
      <c r="G9630" s="159">
        <v>0</v>
      </c>
      <c r="H9630" s="1408">
        <v>0</v>
      </c>
      <c r="I9630" s="158">
        <v>0</v>
      </c>
      <c r="J9630" s="159">
        <v>0</v>
      </c>
      <c r="K9630" s="1408">
        <v>0</v>
      </c>
      <c r="L9630" s="295">
        <f>I9630+J9630+K9630</f>
        <v>0</v>
      </c>
      <c r="M9630" s="12" t="str">
        <f t="shared" si="2249"/>
        <v/>
      </c>
      <c r="N9630" s="13"/>
    </row>
    <row r="9631" spans="1:14" hidden="1">
      <c r="A9631" s="23">
        <v>145</v>
      </c>
      <c r="B9631" s="292"/>
      <c r="C9631" s="285">
        <v>1991</v>
      </c>
      <c r="D9631" s="343" t="s">
        <v>897</v>
      </c>
      <c r="E9631" s="287">
        <f>F9631+G9631+H9631</f>
        <v>0</v>
      </c>
      <c r="F9631" s="173"/>
      <c r="G9631" s="174">
        <v>0</v>
      </c>
      <c r="H9631" s="1409">
        <v>0</v>
      </c>
      <c r="I9631" s="173"/>
      <c r="J9631" s="174">
        <v>0</v>
      </c>
      <c r="K9631" s="1409">
        <v>0</v>
      </c>
      <c r="L9631" s="287">
        <f>I9631+J9631+K9631</f>
        <v>0</v>
      </c>
      <c r="M9631" s="12" t="str">
        <f t="shared" si="2249"/>
        <v/>
      </c>
      <c r="N9631" s="13"/>
    </row>
    <row r="9632" spans="1:14" hidden="1">
      <c r="A9632" s="23">
        <v>150</v>
      </c>
      <c r="B9632" s="272">
        <v>2100</v>
      </c>
      <c r="C9632" s="1845" t="s">
        <v>707</v>
      </c>
      <c r="D9632" s="1846"/>
      <c r="E9632" s="310">
        <f t="shared" ref="E9632:L9632" si="2258">SUM(E9633:E9637)</f>
        <v>0</v>
      </c>
      <c r="F9632" s="274">
        <f t="shared" si="2258"/>
        <v>0</v>
      </c>
      <c r="G9632" s="275">
        <f t="shared" si="2258"/>
        <v>0</v>
      </c>
      <c r="H9632" s="276">
        <f>SUM(H9633:H9637)</f>
        <v>0</v>
      </c>
      <c r="I9632" s="274">
        <f t="shared" si="2258"/>
        <v>0</v>
      </c>
      <c r="J9632" s="275">
        <f t="shared" si="2258"/>
        <v>0</v>
      </c>
      <c r="K9632" s="276">
        <f t="shared" si="2258"/>
        <v>0</v>
      </c>
      <c r="L9632" s="310">
        <f t="shared" si="2258"/>
        <v>0</v>
      </c>
      <c r="M9632" s="12" t="str">
        <f t="shared" si="2249"/>
        <v/>
      </c>
      <c r="N9632" s="13"/>
    </row>
    <row r="9633" spans="1:14" hidden="1">
      <c r="A9633" s="23">
        <v>155</v>
      </c>
      <c r="B9633" s="292"/>
      <c r="C9633" s="279">
        <v>2110</v>
      </c>
      <c r="D9633" s="344" t="s">
        <v>208</v>
      </c>
      <c r="E9633" s="281">
        <f>F9633+G9633+H9633</f>
        <v>0</v>
      </c>
      <c r="F9633" s="152">
        <v>0</v>
      </c>
      <c r="G9633" s="153">
        <v>0</v>
      </c>
      <c r="H9633" s="1406">
        <v>0</v>
      </c>
      <c r="I9633" s="152">
        <v>0</v>
      </c>
      <c r="J9633" s="153">
        <v>0</v>
      </c>
      <c r="K9633" s="1406">
        <v>0</v>
      </c>
      <c r="L9633" s="281">
        <f>I9633+J9633+K9633</f>
        <v>0</v>
      </c>
      <c r="M9633" s="12" t="str">
        <f t="shared" si="2249"/>
        <v/>
      </c>
      <c r="N9633" s="13"/>
    </row>
    <row r="9634" spans="1:14" hidden="1">
      <c r="A9634" s="23">
        <v>160</v>
      </c>
      <c r="B9634" s="341"/>
      <c r="C9634" s="293">
        <v>2120</v>
      </c>
      <c r="D9634" s="300" t="s">
        <v>209</v>
      </c>
      <c r="E9634" s="295">
        <f>F9634+G9634+H9634</f>
        <v>0</v>
      </c>
      <c r="F9634" s="158">
        <v>0</v>
      </c>
      <c r="G9634" s="159">
        <v>0</v>
      </c>
      <c r="H9634" s="1408">
        <v>0</v>
      </c>
      <c r="I9634" s="158">
        <v>0</v>
      </c>
      <c r="J9634" s="159">
        <v>0</v>
      </c>
      <c r="K9634" s="1408">
        <v>0</v>
      </c>
      <c r="L9634" s="295">
        <f>I9634+J9634+K9634</f>
        <v>0</v>
      </c>
      <c r="M9634" s="12" t="str">
        <f t="shared" si="2249"/>
        <v/>
      </c>
      <c r="N9634" s="13"/>
    </row>
    <row r="9635" spans="1:14" hidden="1">
      <c r="A9635" s="23">
        <v>165</v>
      </c>
      <c r="B9635" s="341"/>
      <c r="C9635" s="293">
        <v>2125</v>
      </c>
      <c r="D9635" s="300" t="s">
        <v>210</v>
      </c>
      <c r="E9635" s="295">
        <f>F9635+G9635+H9635</f>
        <v>0</v>
      </c>
      <c r="F9635" s="484">
        <v>0</v>
      </c>
      <c r="G9635" s="485">
        <v>0</v>
      </c>
      <c r="H9635" s="160">
        <v>0</v>
      </c>
      <c r="I9635" s="484">
        <v>0</v>
      </c>
      <c r="J9635" s="485">
        <v>0</v>
      </c>
      <c r="K9635" s="160">
        <v>0</v>
      </c>
      <c r="L9635" s="295">
        <f>I9635+J9635+K9635</f>
        <v>0</v>
      </c>
      <c r="M9635" s="12" t="str">
        <f t="shared" si="2249"/>
        <v/>
      </c>
      <c r="N9635" s="13"/>
    </row>
    <row r="9636" spans="1:14" hidden="1">
      <c r="A9636" s="23">
        <v>175</v>
      </c>
      <c r="B9636" s="291"/>
      <c r="C9636" s="293">
        <v>2140</v>
      </c>
      <c r="D9636" s="300" t="s">
        <v>211</v>
      </c>
      <c r="E9636" s="295">
        <f>F9636+G9636+H9636</f>
        <v>0</v>
      </c>
      <c r="F9636" s="484">
        <v>0</v>
      </c>
      <c r="G9636" s="485">
        <v>0</v>
      </c>
      <c r="H9636" s="160">
        <v>0</v>
      </c>
      <c r="I9636" s="484">
        <v>0</v>
      </c>
      <c r="J9636" s="485">
        <v>0</v>
      </c>
      <c r="K9636" s="160">
        <v>0</v>
      </c>
      <c r="L9636" s="295">
        <f>I9636+J9636+K9636</f>
        <v>0</v>
      </c>
      <c r="M9636" s="12" t="str">
        <f t="shared" si="2249"/>
        <v/>
      </c>
      <c r="N9636" s="13"/>
    </row>
    <row r="9637" spans="1:14" hidden="1">
      <c r="A9637" s="23">
        <v>180</v>
      </c>
      <c r="B9637" s="292"/>
      <c r="C9637" s="285">
        <v>2190</v>
      </c>
      <c r="D9637" s="345" t="s">
        <v>212</v>
      </c>
      <c r="E9637" s="287">
        <f>F9637+G9637+H9637</f>
        <v>0</v>
      </c>
      <c r="F9637" s="173">
        <v>0</v>
      </c>
      <c r="G9637" s="174">
        <v>0</v>
      </c>
      <c r="H9637" s="1409">
        <v>0</v>
      </c>
      <c r="I9637" s="173">
        <v>0</v>
      </c>
      <c r="J9637" s="174">
        <v>0</v>
      </c>
      <c r="K9637" s="1409">
        <v>0</v>
      </c>
      <c r="L9637" s="287">
        <f>I9637+J9637+K9637</f>
        <v>0</v>
      </c>
      <c r="M9637" s="12" t="str">
        <f t="shared" si="2249"/>
        <v/>
      </c>
      <c r="N9637" s="13"/>
    </row>
    <row r="9638" spans="1:14" hidden="1">
      <c r="A9638" s="23">
        <v>185</v>
      </c>
      <c r="B9638" s="272">
        <v>2200</v>
      </c>
      <c r="C9638" s="1845" t="s">
        <v>213</v>
      </c>
      <c r="D9638" s="1846"/>
      <c r="E9638" s="310">
        <f t="shared" ref="E9638:L9638" si="2259">SUM(E9639:E9640)</f>
        <v>0</v>
      </c>
      <c r="F9638" s="274">
        <f t="shared" si="2259"/>
        <v>0</v>
      </c>
      <c r="G9638" s="275">
        <f t="shared" si="2259"/>
        <v>0</v>
      </c>
      <c r="H9638" s="276">
        <f>SUM(H9639:H9640)</f>
        <v>0</v>
      </c>
      <c r="I9638" s="274">
        <f t="shared" si="2259"/>
        <v>0</v>
      </c>
      <c r="J9638" s="275">
        <f t="shared" si="2259"/>
        <v>0</v>
      </c>
      <c r="K9638" s="276">
        <f t="shared" si="2259"/>
        <v>0</v>
      </c>
      <c r="L9638" s="310">
        <f t="shared" si="2259"/>
        <v>0</v>
      </c>
      <c r="M9638" s="12" t="str">
        <f t="shared" si="2249"/>
        <v/>
      </c>
      <c r="N9638" s="13"/>
    </row>
    <row r="9639" spans="1:14" hidden="1">
      <c r="A9639" s="23">
        <v>190</v>
      </c>
      <c r="B9639" s="292"/>
      <c r="C9639" s="279">
        <v>2221</v>
      </c>
      <c r="D9639" s="280" t="s">
        <v>299</v>
      </c>
      <c r="E9639" s="281">
        <f>F9639+G9639+H9639</f>
        <v>0</v>
      </c>
      <c r="F9639" s="152">
        <v>0</v>
      </c>
      <c r="G9639" s="153">
        <v>0</v>
      </c>
      <c r="H9639" s="1406">
        <v>0</v>
      </c>
      <c r="I9639" s="152">
        <v>0</v>
      </c>
      <c r="J9639" s="153">
        <v>0</v>
      </c>
      <c r="K9639" s="1406">
        <v>0</v>
      </c>
      <c r="L9639" s="281">
        <f>I9639+J9639+K9639</f>
        <v>0</v>
      </c>
      <c r="M9639" s="12" t="str">
        <f t="shared" si="2249"/>
        <v/>
      </c>
      <c r="N9639" s="13"/>
    </row>
    <row r="9640" spans="1:14" hidden="1">
      <c r="A9640" s="23">
        <v>200</v>
      </c>
      <c r="B9640" s="292"/>
      <c r="C9640" s="285">
        <v>2224</v>
      </c>
      <c r="D9640" s="286" t="s">
        <v>214</v>
      </c>
      <c r="E9640" s="287">
        <f>F9640+G9640+H9640</f>
        <v>0</v>
      </c>
      <c r="F9640" s="173"/>
      <c r="G9640" s="174"/>
      <c r="H9640" s="1409"/>
      <c r="I9640" s="173"/>
      <c r="J9640" s="174"/>
      <c r="K9640" s="1409"/>
      <c r="L9640" s="287">
        <f>I9640+J9640+K9640</f>
        <v>0</v>
      </c>
      <c r="M9640" s="12" t="str">
        <f t="shared" si="2249"/>
        <v/>
      </c>
      <c r="N9640" s="13"/>
    </row>
    <row r="9641" spans="1:14" hidden="1">
      <c r="A9641" s="23">
        <v>200</v>
      </c>
      <c r="B9641" s="272">
        <v>2500</v>
      </c>
      <c r="C9641" s="1845" t="s">
        <v>215</v>
      </c>
      <c r="D9641" s="1846"/>
      <c r="E9641" s="310">
        <f>F9641+G9641+H9641</f>
        <v>0</v>
      </c>
      <c r="F9641" s="1410"/>
      <c r="G9641" s="1411"/>
      <c r="H9641" s="1412"/>
      <c r="I9641" s="1410"/>
      <c r="J9641" s="1411"/>
      <c r="K9641" s="1412"/>
      <c r="L9641" s="310">
        <f>I9641+J9641+K9641</f>
        <v>0</v>
      </c>
      <c r="M9641" s="12" t="str">
        <f t="shared" si="2249"/>
        <v/>
      </c>
      <c r="N9641" s="13"/>
    </row>
    <row r="9642" spans="1:14" hidden="1">
      <c r="A9642" s="23">
        <v>205</v>
      </c>
      <c r="B9642" s="272">
        <v>2600</v>
      </c>
      <c r="C9642" s="1849" t="s">
        <v>216</v>
      </c>
      <c r="D9642" s="1850"/>
      <c r="E9642" s="310">
        <f>F9642+G9642+H9642</f>
        <v>0</v>
      </c>
      <c r="F9642" s="1410"/>
      <c r="G9642" s="1411"/>
      <c r="H9642" s="1412"/>
      <c r="I9642" s="1410"/>
      <c r="J9642" s="1411"/>
      <c r="K9642" s="1412"/>
      <c r="L9642" s="310">
        <f>I9642+J9642+K9642</f>
        <v>0</v>
      </c>
      <c r="M9642" s="12" t="str">
        <f t="shared" si="2249"/>
        <v/>
      </c>
      <c r="N9642" s="13"/>
    </row>
    <row r="9643" spans="1:14" hidden="1">
      <c r="A9643" s="23">
        <v>210</v>
      </c>
      <c r="B9643" s="272">
        <v>2700</v>
      </c>
      <c r="C9643" s="1849" t="s">
        <v>217</v>
      </c>
      <c r="D9643" s="1850"/>
      <c r="E9643" s="310">
        <f>F9643+G9643+H9643</f>
        <v>0</v>
      </c>
      <c r="F9643" s="1410">
        <v>0</v>
      </c>
      <c r="G9643" s="1411">
        <v>0</v>
      </c>
      <c r="H9643" s="1412">
        <v>0</v>
      </c>
      <c r="I9643" s="1410">
        <v>0</v>
      </c>
      <c r="J9643" s="1411">
        <v>0</v>
      </c>
      <c r="K9643" s="1412">
        <v>0</v>
      </c>
      <c r="L9643" s="310">
        <f>I9643+J9643+K9643</f>
        <v>0</v>
      </c>
      <c r="M9643" s="12" t="str">
        <f t="shared" si="2249"/>
        <v/>
      </c>
      <c r="N9643" s="13"/>
    </row>
    <row r="9644" spans="1:14" ht="36" hidden="1" customHeight="1">
      <c r="A9644" s="23">
        <v>215</v>
      </c>
      <c r="B9644" s="272">
        <v>2800</v>
      </c>
      <c r="C9644" s="1849" t="s">
        <v>1643</v>
      </c>
      <c r="D9644" s="1850"/>
      <c r="E9644" s="310">
        <f t="shared" ref="E9644:L9644" si="2260">SUM(E9645:E9647)</f>
        <v>0</v>
      </c>
      <c r="F9644" s="274">
        <f t="shared" si="2260"/>
        <v>0</v>
      </c>
      <c r="G9644" s="275">
        <f t="shared" si="2260"/>
        <v>0</v>
      </c>
      <c r="H9644" s="276">
        <f>SUM(H9645:H9647)</f>
        <v>0</v>
      </c>
      <c r="I9644" s="274">
        <f t="shared" si="2260"/>
        <v>0</v>
      </c>
      <c r="J9644" s="275">
        <f t="shared" si="2260"/>
        <v>0</v>
      </c>
      <c r="K9644" s="276">
        <f t="shared" si="2260"/>
        <v>0</v>
      </c>
      <c r="L9644" s="310">
        <f t="shared" si="2260"/>
        <v>0</v>
      </c>
      <c r="M9644" s="12" t="str">
        <f t="shared" si="2249"/>
        <v/>
      </c>
      <c r="N9644" s="13"/>
    </row>
    <row r="9645" spans="1:14" hidden="1">
      <c r="A9645" s="22">
        <v>220</v>
      </c>
      <c r="B9645" s="292"/>
      <c r="C9645" s="279">
        <v>2810</v>
      </c>
      <c r="D9645" s="340" t="s">
        <v>2078</v>
      </c>
      <c r="E9645" s="281">
        <f>F9645+G9645+H9645</f>
        <v>0</v>
      </c>
      <c r="F9645" s="152"/>
      <c r="G9645" s="153"/>
      <c r="H9645" s="1406"/>
      <c r="I9645" s="152"/>
      <c r="J9645" s="153"/>
      <c r="K9645" s="1406"/>
      <c r="L9645" s="281">
        <f>I9645+J9645+K9645</f>
        <v>0</v>
      </c>
      <c r="M9645" s="12" t="str">
        <f t="shared" si="2249"/>
        <v/>
      </c>
      <c r="N9645" s="13"/>
    </row>
    <row r="9646" spans="1:14" hidden="1">
      <c r="A9646" s="23">
        <v>225</v>
      </c>
      <c r="B9646" s="341"/>
      <c r="C9646" s="293">
        <v>2820</v>
      </c>
      <c r="D9646" s="342" t="s">
        <v>2079</v>
      </c>
      <c r="E9646" s="295">
        <f>F9646+G9646+H9646</f>
        <v>0</v>
      </c>
      <c r="F9646" s="158"/>
      <c r="G9646" s="159"/>
      <c r="H9646" s="1408"/>
      <c r="I9646" s="158"/>
      <c r="J9646" s="159"/>
      <c r="K9646" s="1408"/>
      <c r="L9646" s="295">
        <f>I9646+J9646+K9646</f>
        <v>0</v>
      </c>
      <c r="M9646" s="12" t="str">
        <f t="shared" si="2249"/>
        <v/>
      </c>
      <c r="N9646" s="13"/>
    </row>
    <row r="9647" spans="1:14" ht="31.5" hidden="1">
      <c r="A9647" s="23">
        <v>230</v>
      </c>
      <c r="B9647" s="292"/>
      <c r="C9647" s="285">
        <v>2890</v>
      </c>
      <c r="D9647" s="343" t="s">
        <v>2080</v>
      </c>
      <c r="E9647" s="287">
        <f>F9647+G9647+H9647</f>
        <v>0</v>
      </c>
      <c r="F9647" s="173"/>
      <c r="G9647" s="174"/>
      <c r="H9647" s="1409"/>
      <c r="I9647" s="173"/>
      <c r="J9647" s="174"/>
      <c r="K9647" s="1409"/>
      <c r="L9647" s="287">
        <f>I9647+J9647+K9647</f>
        <v>0</v>
      </c>
      <c r="M9647" s="12" t="str">
        <f t="shared" si="2249"/>
        <v/>
      </c>
      <c r="N9647" s="13"/>
    </row>
    <row r="9648" spans="1:14" hidden="1">
      <c r="A9648" s="23">
        <v>245</v>
      </c>
      <c r="B9648" s="272">
        <v>2900</v>
      </c>
      <c r="C9648" s="1845" t="s">
        <v>218</v>
      </c>
      <c r="D9648" s="1846"/>
      <c r="E9648" s="310">
        <f>SUM(E9649:E9656)</f>
        <v>0</v>
      </c>
      <c r="F9648" s="274">
        <f>SUM(F9649:F9656)</f>
        <v>0</v>
      </c>
      <c r="G9648" s="274">
        <f t="shared" ref="G9648:L9648" si="2261">SUM(G9649:G9656)</f>
        <v>0</v>
      </c>
      <c r="H9648" s="274">
        <f t="shared" si="2261"/>
        <v>0</v>
      </c>
      <c r="I9648" s="274">
        <f t="shared" si="2261"/>
        <v>0</v>
      </c>
      <c r="J9648" s="274">
        <f t="shared" si="2261"/>
        <v>0</v>
      </c>
      <c r="K9648" s="274">
        <f t="shared" si="2261"/>
        <v>0</v>
      </c>
      <c r="L9648" s="274">
        <f t="shared" si="2261"/>
        <v>0</v>
      </c>
      <c r="M9648" s="12" t="str">
        <f t="shared" si="2249"/>
        <v/>
      </c>
      <c r="N9648" s="13"/>
    </row>
    <row r="9649" spans="1:14" hidden="1">
      <c r="A9649" s="22">
        <v>220</v>
      </c>
      <c r="B9649" s="346"/>
      <c r="C9649" s="279">
        <v>2910</v>
      </c>
      <c r="D9649" s="347" t="s">
        <v>1935</v>
      </c>
      <c r="E9649" s="281">
        <f>F9649+G9649+H9649</f>
        <v>0</v>
      </c>
      <c r="F9649" s="152">
        <v>0</v>
      </c>
      <c r="G9649" s="153"/>
      <c r="H9649" s="1406"/>
      <c r="I9649" s="152">
        <v>0</v>
      </c>
      <c r="J9649" s="153"/>
      <c r="K9649" s="1406"/>
      <c r="L9649" s="281">
        <f>I9649+J9649+K9649</f>
        <v>0</v>
      </c>
      <c r="M9649" s="12" t="str">
        <f t="shared" si="2249"/>
        <v/>
      </c>
      <c r="N9649" s="13"/>
    </row>
    <row r="9650" spans="1:14" hidden="1">
      <c r="A9650" s="23">
        <v>225</v>
      </c>
      <c r="B9650" s="346"/>
      <c r="C9650" s="279">
        <v>2920</v>
      </c>
      <c r="D9650" s="347" t="s">
        <v>219</v>
      </c>
      <c r="E9650" s="281">
        <f t="shared" ref="E9650:E9656" si="2262">F9650+G9650+H9650</f>
        <v>0</v>
      </c>
      <c r="F9650" s="152"/>
      <c r="G9650" s="153"/>
      <c r="H9650" s="1406"/>
      <c r="I9650" s="152"/>
      <c r="J9650" s="153"/>
      <c r="K9650" s="1406"/>
      <c r="L9650" s="281">
        <f t="shared" ref="L9650:L9656" si="2263">I9650+J9650+K9650</f>
        <v>0</v>
      </c>
      <c r="M9650" s="12" t="str">
        <f t="shared" si="2249"/>
        <v/>
      </c>
      <c r="N9650" s="13"/>
    </row>
    <row r="9651" spans="1:14" ht="31.5" hidden="1">
      <c r="A9651" s="23">
        <v>230</v>
      </c>
      <c r="B9651" s="346"/>
      <c r="C9651" s="324">
        <v>2969</v>
      </c>
      <c r="D9651" s="348" t="s">
        <v>220</v>
      </c>
      <c r="E9651" s="326">
        <f t="shared" si="2262"/>
        <v>0</v>
      </c>
      <c r="F9651" s="445"/>
      <c r="G9651" s="446"/>
      <c r="H9651" s="1413"/>
      <c r="I9651" s="445"/>
      <c r="J9651" s="446"/>
      <c r="K9651" s="1413"/>
      <c r="L9651" s="326">
        <f t="shared" si="2263"/>
        <v>0</v>
      </c>
      <c r="M9651" s="12" t="str">
        <f t="shared" si="2249"/>
        <v/>
      </c>
      <c r="N9651" s="13"/>
    </row>
    <row r="9652" spans="1:14" ht="31.5" hidden="1">
      <c r="A9652" s="23">
        <v>235</v>
      </c>
      <c r="B9652" s="346"/>
      <c r="C9652" s="349">
        <v>2970</v>
      </c>
      <c r="D9652" s="350" t="s">
        <v>221</v>
      </c>
      <c r="E9652" s="351">
        <f t="shared" si="2262"/>
        <v>0</v>
      </c>
      <c r="F9652" s="624"/>
      <c r="G9652" s="625"/>
      <c r="H9652" s="1414"/>
      <c r="I9652" s="624"/>
      <c r="J9652" s="625"/>
      <c r="K9652" s="1414"/>
      <c r="L9652" s="351">
        <f t="shared" si="2263"/>
        <v>0</v>
      </c>
      <c r="M9652" s="12" t="str">
        <f t="shared" si="2249"/>
        <v/>
      </c>
      <c r="N9652" s="13"/>
    </row>
    <row r="9653" spans="1:14" hidden="1">
      <c r="A9653" s="23">
        <v>240</v>
      </c>
      <c r="B9653" s="346"/>
      <c r="C9653" s="333">
        <v>2989</v>
      </c>
      <c r="D9653" s="355" t="s">
        <v>222</v>
      </c>
      <c r="E9653" s="335">
        <f t="shared" si="2262"/>
        <v>0</v>
      </c>
      <c r="F9653" s="589"/>
      <c r="G9653" s="590"/>
      <c r="H9653" s="1415"/>
      <c r="I9653" s="589"/>
      <c r="J9653" s="590"/>
      <c r="K9653" s="1415"/>
      <c r="L9653" s="335">
        <f t="shared" si="2263"/>
        <v>0</v>
      </c>
      <c r="M9653" s="12" t="str">
        <f t="shared" si="2249"/>
        <v/>
      </c>
      <c r="N9653" s="13"/>
    </row>
    <row r="9654" spans="1:14" hidden="1">
      <c r="A9654" s="23">
        <v>245</v>
      </c>
      <c r="B9654" s="292"/>
      <c r="C9654" s="318">
        <v>2990</v>
      </c>
      <c r="D9654" s="356" t="s">
        <v>1954</v>
      </c>
      <c r="E9654" s="320">
        <f>F9654+G9654+H9654</f>
        <v>0</v>
      </c>
      <c r="F9654" s="450"/>
      <c r="G9654" s="451"/>
      <c r="H9654" s="1416"/>
      <c r="I9654" s="450"/>
      <c r="J9654" s="451"/>
      <c r="K9654" s="1416"/>
      <c r="L9654" s="320">
        <f>I9654+J9654+K9654</f>
        <v>0</v>
      </c>
      <c r="M9654" s="12" t="str">
        <f t="shared" si="2249"/>
        <v/>
      </c>
      <c r="N9654" s="13"/>
    </row>
    <row r="9655" spans="1:14" hidden="1">
      <c r="A9655" s="22">
        <v>250</v>
      </c>
      <c r="B9655" s="292"/>
      <c r="C9655" s="318">
        <v>2991</v>
      </c>
      <c r="D9655" s="356" t="s">
        <v>223</v>
      </c>
      <c r="E9655" s="320">
        <f t="shared" si="2262"/>
        <v>0</v>
      </c>
      <c r="F9655" s="450">
        <v>0</v>
      </c>
      <c r="G9655" s="451">
        <v>0</v>
      </c>
      <c r="H9655" s="1416">
        <v>0</v>
      </c>
      <c r="I9655" s="450">
        <v>0</v>
      </c>
      <c r="J9655" s="451">
        <v>0</v>
      </c>
      <c r="K9655" s="1416">
        <v>0</v>
      </c>
      <c r="L9655" s="320">
        <f t="shared" si="2263"/>
        <v>0</v>
      </c>
      <c r="M9655" s="12" t="str">
        <f t="shared" si="2249"/>
        <v/>
      </c>
      <c r="N9655" s="13"/>
    </row>
    <row r="9656" spans="1:14" hidden="1">
      <c r="A9656" s="23">
        <v>255</v>
      </c>
      <c r="B9656" s="292"/>
      <c r="C9656" s="285">
        <v>2992</v>
      </c>
      <c r="D9656" s="357" t="s">
        <v>224</v>
      </c>
      <c r="E9656" s="287">
        <f t="shared" si="2262"/>
        <v>0</v>
      </c>
      <c r="F9656" s="173"/>
      <c r="G9656" s="174"/>
      <c r="H9656" s="1409"/>
      <c r="I9656" s="173"/>
      <c r="J9656" s="174"/>
      <c r="K9656" s="1409"/>
      <c r="L9656" s="287">
        <f t="shared" si="2263"/>
        <v>0</v>
      </c>
      <c r="M9656" s="12" t="str">
        <f t="shared" si="2249"/>
        <v/>
      </c>
      <c r="N9656" s="13"/>
    </row>
    <row r="9657" spans="1:14" hidden="1">
      <c r="A9657" s="23">
        <v>265</v>
      </c>
      <c r="B9657" s="272">
        <v>3300</v>
      </c>
      <c r="C9657" s="358" t="s">
        <v>1985</v>
      </c>
      <c r="D9657" s="1760"/>
      <c r="E9657" s="310">
        <f t="shared" ref="E9657:L9657" si="2264">SUM(E9658:E9662)</f>
        <v>0</v>
      </c>
      <c r="F9657" s="274">
        <f t="shared" si="2264"/>
        <v>0</v>
      </c>
      <c r="G9657" s="275">
        <f t="shared" si="2264"/>
        <v>0</v>
      </c>
      <c r="H9657" s="276">
        <f t="shared" si="2264"/>
        <v>0</v>
      </c>
      <c r="I9657" s="274">
        <f t="shared" si="2264"/>
        <v>0</v>
      </c>
      <c r="J9657" s="275">
        <f t="shared" si="2264"/>
        <v>0</v>
      </c>
      <c r="K9657" s="276">
        <f t="shared" si="2264"/>
        <v>0</v>
      </c>
      <c r="L9657" s="310">
        <f t="shared" si="2264"/>
        <v>0</v>
      </c>
      <c r="M9657" s="12" t="str">
        <f t="shared" ref="M9657:M9710" si="2265">(IF($E9657&lt;&gt;0,$M$2,IF($L9657&lt;&gt;0,$M$2,"")))</f>
        <v/>
      </c>
      <c r="N9657" s="13"/>
    </row>
    <row r="9658" spans="1:14" hidden="1">
      <c r="A9658" s="22">
        <v>270</v>
      </c>
      <c r="B9658" s="291"/>
      <c r="C9658" s="279">
        <v>3301</v>
      </c>
      <c r="D9658" s="359" t="s">
        <v>225</v>
      </c>
      <c r="E9658" s="281">
        <f t="shared" ref="E9658:E9665" si="2266">F9658+G9658+H9658</f>
        <v>0</v>
      </c>
      <c r="F9658" s="482">
        <v>0</v>
      </c>
      <c r="G9658" s="483">
        <v>0</v>
      </c>
      <c r="H9658" s="154">
        <v>0</v>
      </c>
      <c r="I9658" s="482">
        <v>0</v>
      </c>
      <c r="J9658" s="483">
        <v>0</v>
      </c>
      <c r="K9658" s="154">
        <v>0</v>
      </c>
      <c r="L9658" s="281">
        <f t="shared" ref="L9658:L9665" si="2267">I9658+J9658+K9658</f>
        <v>0</v>
      </c>
      <c r="M9658" s="12" t="str">
        <f t="shared" si="2265"/>
        <v/>
      </c>
      <c r="N9658" s="13"/>
    </row>
    <row r="9659" spans="1:14" hidden="1">
      <c r="A9659" s="22">
        <v>290</v>
      </c>
      <c r="B9659" s="291"/>
      <c r="C9659" s="293">
        <v>3302</v>
      </c>
      <c r="D9659" s="360" t="s">
        <v>701</v>
      </c>
      <c r="E9659" s="295">
        <f t="shared" si="2266"/>
        <v>0</v>
      </c>
      <c r="F9659" s="484">
        <v>0</v>
      </c>
      <c r="G9659" s="485">
        <v>0</v>
      </c>
      <c r="H9659" s="160">
        <v>0</v>
      </c>
      <c r="I9659" s="484">
        <v>0</v>
      </c>
      <c r="J9659" s="485">
        <v>0</v>
      </c>
      <c r="K9659" s="160">
        <v>0</v>
      </c>
      <c r="L9659" s="295">
        <f t="shared" si="2267"/>
        <v>0</v>
      </c>
      <c r="M9659" s="12" t="str">
        <f t="shared" si="2265"/>
        <v/>
      </c>
      <c r="N9659" s="13"/>
    </row>
    <row r="9660" spans="1:14" hidden="1">
      <c r="A9660" s="39">
        <v>320</v>
      </c>
      <c r="B9660" s="291"/>
      <c r="C9660" s="293">
        <v>3304</v>
      </c>
      <c r="D9660" s="360" t="s">
        <v>226</v>
      </c>
      <c r="E9660" s="295">
        <f t="shared" si="2266"/>
        <v>0</v>
      </c>
      <c r="F9660" s="484">
        <v>0</v>
      </c>
      <c r="G9660" s="485">
        <v>0</v>
      </c>
      <c r="H9660" s="160">
        <v>0</v>
      </c>
      <c r="I9660" s="484">
        <v>0</v>
      </c>
      <c r="J9660" s="485">
        <v>0</v>
      </c>
      <c r="K9660" s="160">
        <v>0</v>
      </c>
      <c r="L9660" s="295">
        <f t="shared" si="2267"/>
        <v>0</v>
      </c>
      <c r="M9660" s="12" t="str">
        <f t="shared" si="2265"/>
        <v/>
      </c>
      <c r="N9660" s="13"/>
    </row>
    <row r="9661" spans="1:14" ht="47.25" hidden="1">
      <c r="A9661" s="22">
        <v>330</v>
      </c>
      <c r="B9661" s="291"/>
      <c r="C9661" s="285">
        <v>3306</v>
      </c>
      <c r="D9661" s="361" t="s">
        <v>2081</v>
      </c>
      <c r="E9661" s="295">
        <f t="shared" si="2266"/>
        <v>0</v>
      </c>
      <c r="F9661" s="484">
        <v>0</v>
      </c>
      <c r="G9661" s="485">
        <v>0</v>
      </c>
      <c r="H9661" s="160">
        <v>0</v>
      </c>
      <c r="I9661" s="484">
        <v>0</v>
      </c>
      <c r="J9661" s="485">
        <v>0</v>
      </c>
      <c r="K9661" s="160">
        <v>0</v>
      </c>
      <c r="L9661" s="295">
        <f t="shared" si="2267"/>
        <v>0</v>
      </c>
      <c r="M9661" s="12" t="str">
        <f t="shared" si="2265"/>
        <v/>
      </c>
      <c r="N9661" s="13"/>
    </row>
    <row r="9662" spans="1:14" hidden="1">
      <c r="A9662" s="23">
        <v>225</v>
      </c>
      <c r="B9662" s="291"/>
      <c r="C9662" s="285">
        <v>3307</v>
      </c>
      <c r="D9662" s="361" t="s">
        <v>1996</v>
      </c>
      <c r="E9662" s="287">
        <f t="shared" si="2266"/>
        <v>0</v>
      </c>
      <c r="F9662" s="486">
        <v>0</v>
      </c>
      <c r="G9662" s="487">
        <v>0</v>
      </c>
      <c r="H9662" s="175">
        <v>0</v>
      </c>
      <c r="I9662" s="486">
        <v>0</v>
      </c>
      <c r="J9662" s="487">
        <v>0</v>
      </c>
      <c r="K9662" s="175">
        <v>0</v>
      </c>
      <c r="L9662" s="287">
        <f t="shared" si="2267"/>
        <v>0</v>
      </c>
      <c r="M9662" s="12" t="str">
        <f t="shared" si="2265"/>
        <v/>
      </c>
      <c r="N9662" s="13"/>
    </row>
    <row r="9663" spans="1:14" hidden="1">
      <c r="A9663" s="23">
        <v>230</v>
      </c>
      <c r="B9663" s="272">
        <v>3900</v>
      </c>
      <c r="C9663" s="1845" t="s">
        <v>227</v>
      </c>
      <c r="D9663" s="1846"/>
      <c r="E9663" s="310">
        <f t="shared" si="2266"/>
        <v>0</v>
      </c>
      <c r="F9663" s="1458">
        <v>0</v>
      </c>
      <c r="G9663" s="1459">
        <v>0</v>
      </c>
      <c r="H9663" s="1460">
        <v>0</v>
      </c>
      <c r="I9663" s="1458">
        <v>0</v>
      </c>
      <c r="J9663" s="1459">
        <v>0</v>
      </c>
      <c r="K9663" s="1460">
        <v>0</v>
      </c>
      <c r="L9663" s="310">
        <f t="shared" si="2267"/>
        <v>0</v>
      </c>
      <c r="M9663" s="12" t="str">
        <f t="shared" si="2265"/>
        <v/>
      </c>
      <c r="N9663" s="13"/>
    </row>
    <row r="9664" spans="1:14" hidden="1">
      <c r="A9664" s="23">
        <v>245</v>
      </c>
      <c r="B9664" s="272">
        <v>4000</v>
      </c>
      <c r="C9664" s="1845" t="s">
        <v>228</v>
      </c>
      <c r="D9664" s="1846"/>
      <c r="E9664" s="310">
        <f t="shared" si="2266"/>
        <v>0</v>
      </c>
      <c r="F9664" s="1410">
        <v>0</v>
      </c>
      <c r="G9664" s="1411">
        <v>0</v>
      </c>
      <c r="H9664" s="1412">
        <v>0</v>
      </c>
      <c r="I9664" s="1410">
        <v>0</v>
      </c>
      <c r="J9664" s="1411">
        <v>0</v>
      </c>
      <c r="K9664" s="1412">
        <v>0</v>
      </c>
      <c r="L9664" s="310">
        <f t="shared" si="2267"/>
        <v>0</v>
      </c>
      <c r="M9664" s="12" t="str">
        <f t="shared" si="2265"/>
        <v/>
      </c>
      <c r="N9664" s="13"/>
    </row>
    <row r="9665" spans="1:14" hidden="1">
      <c r="A9665" s="22">
        <v>350</v>
      </c>
      <c r="B9665" s="272">
        <v>4100</v>
      </c>
      <c r="C9665" s="1845" t="s">
        <v>229</v>
      </c>
      <c r="D9665" s="1846"/>
      <c r="E9665" s="310">
        <f t="shared" si="2266"/>
        <v>0</v>
      </c>
      <c r="F9665" s="1459">
        <v>0</v>
      </c>
      <c r="G9665" s="1459">
        <v>0</v>
      </c>
      <c r="H9665" s="1460">
        <v>0</v>
      </c>
      <c r="I9665" s="1606">
        <v>0</v>
      </c>
      <c r="J9665" s="1459">
        <v>0</v>
      </c>
      <c r="K9665" s="1459">
        <v>0</v>
      </c>
      <c r="L9665" s="310">
        <f t="shared" si="2267"/>
        <v>0</v>
      </c>
      <c r="M9665" s="12" t="str">
        <f t="shared" si="2265"/>
        <v/>
      </c>
      <c r="N9665" s="13"/>
    </row>
    <row r="9666" spans="1:14" hidden="1">
      <c r="A9666" s="23">
        <v>355</v>
      </c>
      <c r="B9666" s="272">
        <v>4200</v>
      </c>
      <c r="C9666" s="1845" t="s">
        <v>230</v>
      </c>
      <c r="D9666" s="1846"/>
      <c r="E9666" s="310">
        <f t="shared" ref="E9666:L9666" si="2268">SUM(E9667:E9672)</f>
        <v>0</v>
      </c>
      <c r="F9666" s="274">
        <f t="shared" si="2268"/>
        <v>0</v>
      </c>
      <c r="G9666" s="275">
        <f t="shared" si="2268"/>
        <v>0</v>
      </c>
      <c r="H9666" s="276">
        <f>SUM(H9667:H9672)</f>
        <v>0</v>
      </c>
      <c r="I9666" s="274">
        <f t="shared" si="2268"/>
        <v>0</v>
      </c>
      <c r="J9666" s="275">
        <f t="shared" si="2268"/>
        <v>0</v>
      </c>
      <c r="K9666" s="276">
        <f t="shared" si="2268"/>
        <v>0</v>
      </c>
      <c r="L9666" s="310">
        <f t="shared" si="2268"/>
        <v>0</v>
      </c>
      <c r="M9666" s="12" t="str">
        <f t="shared" si="2265"/>
        <v/>
      </c>
      <c r="N9666" s="13"/>
    </row>
    <row r="9667" spans="1:14" hidden="1">
      <c r="A9667" s="23">
        <v>355</v>
      </c>
      <c r="B9667" s="362"/>
      <c r="C9667" s="279">
        <v>4201</v>
      </c>
      <c r="D9667" s="280" t="s">
        <v>231</v>
      </c>
      <c r="E9667" s="281">
        <f t="shared" ref="E9667:E9672" si="2269">F9667+G9667+H9667</f>
        <v>0</v>
      </c>
      <c r="F9667" s="152"/>
      <c r="G9667" s="153"/>
      <c r="H9667" s="1406"/>
      <c r="I9667" s="152"/>
      <c r="J9667" s="153"/>
      <c r="K9667" s="1406"/>
      <c r="L9667" s="281">
        <f t="shared" ref="L9667:L9672" si="2270">I9667+J9667+K9667</f>
        <v>0</v>
      </c>
      <c r="M9667" s="12" t="str">
        <f t="shared" si="2265"/>
        <v/>
      </c>
      <c r="N9667" s="13"/>
    </row>
    <row r="9668" spans="1:14" hidden="1">
      <c r="A9668" s="23">
        <v>375</v>
      </c>
      <c r="B9668" s="362"/>
      <c r="C9668" s="293">
        <v>4202</v>
      </c>
      <c r="D9668" s="363" t="s">
        <v>232</v>
      </c>
      <c r="E9668" s="295">
        <f t="shared" si="2269"/>
        <v>0</v>
      </c>
      <c r="F9668" s="158"/>
      <c r="G9668" s="159"/>
      <c r="H9668" s="1408"/>
      <c r="I9668" s="158"/>
      <c r="J9668" s="159"/>
      <c r="K9668" s="1408"/>
      <c r="L9668" s="295">
        <f t="shared" si="2270"/>
        <v>0</v>
      </c>
      <c r="M9668" s="12" t="str">
        <f t="shared" si="2265"/>
        <v/>
      </c>
      <c r="N9668" s="13"/>
    </row>
    <row r="9669" spans="1:14" hidden="1">
      <c r="A9669" s="23">
        <v>380</v>
      </c>
      <c r="B9669" s="362"/>
      <c r="C9669" s="293">
        <v>4214</v>
      </c>
      <c r="D9669" s="363" t="s">
        <v>233</v>
      </c>
      <c r="E9669" s="295">
        <f t="shared" si="2269"/>
        <v>0</v>
      </c>
      <c r="F9669" s="158">
        <v>0</v>
      </c>
      <c r="G9669" s="159">
        <v>0</v>
      </c>
      <c r="H9669" s="1408">
        <v>0</v>
      </c>
      <c r="I9669" s="158">
        <v>0</v>
      </c>
      <c r="J9669" s="159">
        <v>0</v>
      </c>
      <c r="K9669" s="1408">
        <v>0</v>
      </c>
      <c r="L9669" s="295">
        <f t="shared" si="2270"/>
        <v>0</v>
      </c>
      <c r="M9669" s="12" t="str">
        <f t="shared" si="2265"/>
        <v/>
      </c>
      <c r="N9669" s="13"/>
    </row>
    <row r="9670" spans="1:14" hidden="1">
      <c r="A9670" s="23">
        <v>385</v>
      </c>
      <c r="B9670" s="362"/>
      <c r="C9670" s="293">
        <v>4217</v>
      </c>
      <c r="D9670" s="363" t="s">
        <v>234</v>
      </c>
      <c r="E9670" s="295">
        <f t="shared" si="2269"/>
        <v>0</v>
      </c>
      <c r="F9670" s="158"/>
      <c r="G9670" s="159"/>
      <c r="H9670" s="1408"/>
      <c r="I9670" s="158"/>
      <c r="J9670" s="159"/>
      <c r="K9670" s="1408"/>
      <c r="L9670" s="295">
        <f t="shared" si="2270"/>
        <v>0</v>
      </c>
      <c r="M9670" s="12" t="str">
        <f t="shared" si="2265"/>
        <v/>
      </c>
      <c r="N9670" s="13"/>
    </row>
    <row r="9671" spans="1:14" hidden="1">
      <c r="A9671" s="23">
        <v>390</v>
      </c>
      <c r="B9671" s="362"/>
      <c r="C9671" s="293">
        <v>4218</v>
      </c>
      <c r="D9671" s="294" t="s">
        <v>235</v>
      </c>
      <c r="E9671" s="295">
        <f t="shared" si="2269"/>
        <v>0</v>
      </c>
      <c r="F9671" s="158"/>
      <c r="G9671" s="159"/>
      <c r="H9671" s="1408"/>
      <c r="I9671" s="158"/>
      <c r="J9671" s="159"/>
      <c r="K9671" s="1408"/>
      <c r="L9671" s="295">
        <f t="shared" si="2270"/>
        <v>0</v>
      </c>
      <c r="M9671" s="12" t="str">
        <f t="shared" si="2265"/>
        <v/>
      </c>
      <c r="N9671" s="13"/>
    </row>
    <row r="9672" spans="1:14" hidden="1">
      <c r="A9672" s="23">
        <v>390</v>
      </c>
      <c r="B9672" s="362"/>
      <c r="C9672" s="285">
        <v>4219</v>
      </c>
      <c r="D9672" s="343" t="s">
        <v>236</v>
      </c>
      <c r="E9672" s="287">
        <f t="shared" si="2269"/>
        <v>0</v>
      </c>
      <c r="F9672" s="173">
        <v>0</v>
      </c>
      <c r="G9672" s="174">
        <v>0</v>
      </c>
      <c r="H9672" s="1409">
        <v>0</v>
      </c>
      <c r="I9672" s="173">
        <v>0</v>
      </c>
      <c r="J9672" s="174">
        <v>0</v>
      </c>
      <c r="K9672" s="1409">
        <v>0</v>
      </c>
      <c r="L9672" s="287">
        <f t="shared" si="2270"/>
        <v>0</v>
      </c>
      <c r="M9672" s="12" t="str">
        <f t="shared" si="2265"/>
        <v/>
      </c>
      <c r="N9672" s="13"/>
    </row>
    <row r="9673" spans="1:14" hidden="1">
      <c r="A9673" s="23">
        <v>395</v>
      </c>
      <c r="B9673" s="272">
        <v>4300</v>
      </c>
      <c r="C9673" s="1845" t="s">
        <v>1644</v>
      </c>
      <c r="D9673" s="1846"/>
      <c r="E9673" s="310">
        <f t="shared" ref="E9673:L9673" si="2271">SUM(E9674:E9676)</f>
        <v>0</v>
      </c>
      <c r="F9673" s="274">
        <f t="shared" si="2271"/>
        <v>0</v>
      </c>
      <c r="G9673" s="275">
        <f t="shared" si="2271"/>
        <v>0</v>
      </c>
      <c r="H9673" s="276">
        <f>SUM(H9674:H9676)</f>
        <v>0</v>
      </c>
      <c r="I9673" s="274">
        <f t="shared" si="2271"/>
        <v>0</v>
      </c>
      <c r="J9673" s="275">
        <f t="shared" si="2271"/>
        <v>0</v>
      </c>
      <c r="K9673" s="276">
        <f t="shared" si="2271"/>
        <v>0</v>
      </c>
      <c r="L9673" s="310">
        <f t="shared" si="2271"/>
        <v>0</v>
      </c>
      <c r="M9673" s="12" t="str">
        <f t="shared" si="2265"/>
        <v/>
      </c>
      <c r="N9673" s="13"/>
    </row>
    <row r="9674" spans="1:14" hidden="1">
      <c r="A9674" s="18">
        <v>397</v>
      </c>
      <c r="B9674" s="362"/>
      <c r="C9674" s="279">
        <v>4301</v>
      </c>
      <c r="D9674" s="311" t="s">
        <v>237</v>
      </c>
      <c r="E9674" s="281">
        <f t="shared" ref="E9674:E9679" si="2272">F9674+G9674+H9674</f>
        <v>0</v>
      </c>
      <c r="F9674" s="152">
        <v>0</v>
      </c>
      <c r="G9674" s="153">
        <v>0</v>
      </c>
      <c r="H9674" s="1406">
        <v>0</v>
      </c>
      <c r="I9674" s="152">
        <v>0</v>
      </c>
      <c r="J9674" s="153">
        <v>0</v>
      </c>
      <c r="K9674" s="1406">
        <v>0</v>
      </c>
      <c r="L9674" s="281">
        <f t="shared" ref="L9674:L9679" si="2273">I9674+J9674+K9674</f>
        <v>0</v>
      </c>
      <c r="M9674" s="12" t="str">
        <f t="shared" si="2265"/>
        <v/>
      </c>
      <c r="N9674" s="13"/>
    </row>
    <row r="9675" spans="1:14" hidden="1">
      <c r="A9675" s="14">
        <v>398</v>
      </c>
      <c r="B9675" s="362"/>
      <c r="C9675" s="293">
        <v>4302</v>
      </c>
      <c r="D9675" s="363" t="s">
        <v>238</v>
      </c>
      <c r="E9675" s="295">
        <f t="shared" si="2272"/>
        <v>0</v>
      </c>
      <c r="F9675" s="158"/>
      <c r="G9675" s="159"/>
      <c r="H9675" s="1408"/>
      <c r="I9675" s="158"/>
      <c r="J9675" s="159"/>
      <c r="K9675" s="1408"/>
      <c r="L9675" s="295">
        <f t="shared" si="2273"/>
        <v>0</v>
      </c>
      <c r="M9675" s="12" t="str">
        <f t="shared" si="2265"/>
        <v/>
      </c>
      <c r="N9675" s="13"/>
    </row>
    <row r="9676" spans="1:14" hidden="1">
      <c r="A9676" s="14">
        <v>399</v>
      </c>
      <c r="B9676" s="362"/>
      <c r="C9676" s="285">
        <v>4309</v>
      </c>
      <c r="D9676" s="301" t="s">
        <v>239</v>
      </c>
      <c r="E9676" s="287">
        <f t="shared" si="2272"/>
        <v>0</v>
      </c>
      <c r="F9676" s="173"/>
      <c r="G9676" s="174"/>
      <c r="H9676" s="1409"/>
      <c r="I9676" s="173"/>
      <c r="J9676" s="174"/>
      <c r="K9676" s="1409"/>
      <c r="L9676" s="287">
        <f t="shared" si="2273"/>
        <v>0</v>
      </c>
      <c r="M9676" s="12" t="str">
        <f t="shared" si="2265"/>
        <v/>
      </c>
      <c r="N9676" s="13"/>
    </row>
    <row r="9677" spans="1:14" hidden="1">
      <c r="A9677" s="14">
        <v>400</v>
      </c>
      <c r="B9677" s="272">
        <v>4400</v>
      </c>
      <c r="C9677" s="1845" t="s">
        <v>1641</v>
      </c>
      <c r="D9677" s="1846"/>
      <c r="E9677" s="310">
        <f t="shared" si="2272"/>
        <v>0</v>
      </c>
      <c r="F9677" s="1410">
        <v>0</v>
      </c>
      <c r="G9677" s="1411">
        <v>0</v>
      </c>
      <c r="H9677" s="1412">
        <v>0</v>
      </c>
      <c r="I9677" s="1410">
        <v>0</v>
      </c>
      <c r="J9677" s="1411">
        <v>0</v>
      </c>
      <c r="K9677" s="1412">
        <v>0</v>
      </c>
      <c r="L9677" s="310">
        <f t="shared" si="2273"/>
        <v>0</v>
      </c>
      <c r="M9677" s="12" t="str">
        <f t="shared" si="2265"/>
        <v/>
      </c>
      <c r="N9677" s="13"/>
    </row>
    <row r="9678" spans="1:14" hidden="1">
      <c r="A9678" s="14">
        <v>401</v>
      </c>
      <c r="B9678" s="272">
        <v>4500</v>
      </c>
      <c r="C9678" s="1845" t="s">
        <v>1642</v>
      </c>
      <c r="D9678" s="1846"/>
      <c r="E9678" s="310">
        <f t="shared" si="2272"/>
        <v>0</v>
      </c>
      <c r="F9678" s="1410">
        <v>0</v>
      </c>
      <c r="G9678" s="1411">
        <v>0</v>
      </c>
      <c r="H9678" s="1412">
        <v>0</v>
      </c>
      <c r="I9678" s="1410">
        <v>0</v>
      </c>
      <c r="J9678" s="1411">
        <v>0</v>
      </c>
      <c r="K9678" s="1412">
        <v>0</v>
      </c>
      <c r="L9678" s="310">
        <f t="shared" si="2273"/>
        <v>0</v>
      </c>
      <c r="M9678" s="12" t="str">
        <f t="shared" si="2265"/>
        <v/>
      </c>
      <c r="N9678" s="13"/>
    </row>
    <row r="9679" spans="1:14" hidden="1">
      <c r="A9679" s="40">
        <v>404</v>
      </c>
      <c r="B9679" s="272">
        <v>4600</v>
      </c>
      <c r="C9679" s="1849" t="s">
        <v>240</v>
      </c>
      <c r="D9679" s="1850"/>
      <c r="E9679" s="310">
        <f t="shared" si="2272"/>
        <v>0</v>
      </c>
      <c r="F9679" s="1410">
        <v>0</v>
      </c>
      <c r="G9679" s="1411">
        <v>0</v>
      </c>
      <c r="H9679" s="1412">
        <v>0</v>
      </c>
      <c r="I9679" s="1410">
        <v>0</v>
      </c>
      <c r="J9679" s="1411">
        <v>0</v>
      </c>
      <c r="K9679" s="1412">
        <v>0</v>
      </c>
      <c r="L9679" s="310">
        <f t="shared" si="2273"/>
        <v>0</v>
      </c>
      <c r="M9679" s="12" t="str">
        <f t="shared" si="2265"/>
        <v/>
      </c>
      <c r="N9679" s="13"/>
    </row>
    <row r="9680" spans="1:14" hidden="1">
      <c r="A9680" s="40">
        <v>404</v>
      </c>
      <c r="B9680" s="272">
        <v>4900</v>
      </c>
      <c r="C9680" s="1845" t="s">
        <v>266</v>
      </c>
      <c r="D9680" s="1846"/>
      <c r="E9680" s="310">
        <f t="shared" ref="E9680:L9680" si="2274">+E9681+E9682</f>
        <v>0</v>
      </c>
      <c r="F9680" s="274">
        <f t="shared" si="2274"/>
        <v>0</v>
      </c>
      <c r="G9680" s="275">
        <f t="shared" si="2274"/>
        <v>0</v>
      </c>
      <c r="H9680" s="276">
        <f>+H9681+H9682</f>
        <v>0</v>
      </c>
      <c r="I9680" s="274">
        <f t="shared" si="2274"/>
        <v>0</v>
      </c>
      <c r="J9680" s="275">
        <f t="shared" si="2274"/>
        <v>0</v>
      </c>
      <c r="K9680" s="276">
        <f t="shared" si="2274"/>
        <v>0</v>
      </c>
      <c r="L9680" s="310">
        <f t="shared" si="2274"/>
        <v>0</v>
      </c>
      <c r="M9680" s="12" t="str">
        <f t="shared" si="2265"/>
        <v/>
      </c>
      <c r="N9680" s="13"/>
    </row>
    <row r="9681" spans="1:14" hidden="1">
      <c r="A9681" s="22">
        <v>440</v>
      </c>
      <c r="B9681" s="362"/>
      <c r="C9681" s="279">
        <v>4901</v>
      </c>
      <c r="D9681" s="364" t="s">
        <v>267</v>
      </c>
      <c r="E9681" s="281">
        <f>F9681+G9681+H9681</f>
        <v>0</v>
      </c>
      <c r="F9681" s="152"/>
      <c r="G9681" s="153"/>
      <c r="H9681" s="1406"/>
      <c r="I9681" s="152"/>
      <c r="J9681" s="153"/>
      <c r="K9681" s="1406"/>
      <c r="L9681" s="281">
        <f>I9681+J9681+K9681</f>
        <v>0</v>
      </c>
      <c r="M9681" s="12" t="str">
        <f t="shared" si="2265"/>
        <v/>
      </c>
      <c r="N9681" s="13"/>
    </row>
    <row r="9682" spans="1:14" hidden="1">
      <c r="A9682" s="22">
        <v>450</v>
      </c>
      <c r="B9682" s="362"/>
      <c r="C9682" s="285">
        <v>4902</v>
      </c>
      <c r="D9682" s="301" t="s">
        <v>268</v>
      </c>
      <c r="E9682" s="287">
        <f>F9682+G9682+H9682</f>
        <v>0</v>
      </c>
      <c r="F9682" s="173"/>
      <c r="G9682" s="174"/>
      <c r="H9682" s="1409"/>
      <c r="I9682" s="173"/>
      <c r="J9682" s="174"/>
      <c r="K9682" s="1409"/>
      <c r="L9682" s="287">
        <f>I9682+J9682+K9682</f>
        <v>0</v>
      </c>
      <c r="M9682" s="12" t="str">
        <f t="shared" si="2265"/>
        <v/>
      </c>
      <c r="N9682" s="13"/>
    </row>
    <row r="9683" spans="1:14" hidden="1">
      <c r="A9683" s="22">
        <v>495</v>
      </c>
      <c r="B9683" s="365">
        <v>5100</v>
      </c>
      <c r="C9683" s="1843" t="s">
        <v>241</v>
      </c>
      <c r="D9683" s="1844"/>
      <c r="E9683" s="310">
        <f>F9683+G9683+H9683</f>
        <v>0</v>
      </c>
      <c r="F9683" s="1410">
        <v>0</v>
      </c>
      <c r="G9683" s="1411">
        <v>0</v>
      </c>
      <c r="H9683" s="1412">
        <v>0</v>
      </c>
      <c r="I9683" s="1410">
        <v>0</v>
      </c>
      <c r="J9683" s="1411">
        <v>0</v>
      </c>
      <c r="K9683" s="1412">
        <v>0</v>
      </c>
      <c r="L9683" s="310">
        <f>I9683+J9683+K9683</f>
        <v>0</v>
      </c>
      <c r="M9683" s="12" t="str">
        <f t="shared" si="2265"/>
        <v/>
      </c>
      <c r="N9683" s="13"/>
    </row>
    <row r="9684" spans="1:14" hidden="1">
      <c r="A9684" s="23">
        <v>500</v>
      </c>
      <c r="B9684" s="365">
        <v>5200</v>
      </c>
      <c r="C9684" s="1843" t="s">
        <v>242</v>
      </c>
      <c r="D9684" s="1844"/>
      <c r="E9684" s="310">
        <f t="shared" ref="E9684:L9684" si="2275">SUM(E9685:E9691)</f>
        <v>0</v>
      </c>
      <c r="F9684" s="274">
        <f t="shared" si="2275"/>
        <v>0</v>
      </c>
      <c r="G9684" s="275">
        <f t="shared" si="2275"/>
        <v>0</v>
      </c>
      <c r="H9684" s="276">
        <f>SUM(H9685:H9691)</f>
        <v>0</v>
      </c>
      <c r="I9684" s="274">
        <f t="shared" si="2275"/>
        <v>0</v>
      </c>
      <c r="J9684" s="275">
        <f t="shared" si="2275"/>
        <v>0</v>
      </c>
      <c r="K9684" s="276">
        <f t="shared" si="2275"/>
        <v>0</v>
      </c>
      <c r="L9684" s="310">
        <f t="shared" si="2275"/>
        <v>0</v>
      </c>
      <c r="M9684" s="12" t="str">
        <f t="shared" si="2265"/>
        <v/>
      </c>
      <c r="N9684" s="13"/>
    </row>
    <row r="9685" spans="1:14" hidden="1">
      <c r="A9685" s="23">
        <v>505</v>
      </c>
      <c r="B9685" s="366"/>
      <c r="C9685" s="367">
        <v>5201</v>
      </c>
      <c r="D9685" s="368" t="s">
        <v>243</v>
      </c>
      <c r="E9685" s="281">
        <f t="shared" ref="E9685:E9691" si="2276">F9685+G9685+H9685</f>
        <v>0</v>
      </c>
      <c r="F9685" s="152">
        <v>0</v>
      </c>
      <c r="G9685" s="153">
        <v>0</v>
      </c>
      <c r="H9685" s="1406">
        <v>0</v>
      </c>
      <c r="I9685" s="152">
        <v>0</v>
      </c>
      <c r="J9685" s="153">
        <v>0</v>
      </c>
      <c r="K9685" s="1406">
        <v>0</v>
      </c>
      <c r="L9685" s="281">
        <f t="shared" ref="L9685:L9691" si="2277">I9685+J9685+K9685</f>
        <v>0</v>
      </c>
      <c r="M9685" s="12" t="str">
        <f t="shared" si="2265"/>
        <v/>
      </c>
      <c r="N9685" s="13"/>
    </row>
    <row r="9686" spans="1:14" hidden="1">
      <c r="A9686" s="23">
        <v>510</v>
      </c>
      <c r="B9686" s="366"/>
      <c r="C9686" s="369">
        <v>5202</v>
      </c>
      <c r="D9686" s="370" t="s">
        <v>244</v>
      </c>
      <c r="E9686" s="295">
        <f t="shared" si="2276"/>
        <v>0</v>
      </c>
      <c r="F9686" s="158">
        <v>0</v>
      </c>
      <c r="G9686" s="159">
        <v>0</v>
      </c>
      <c r="H9686" s="1408">
        <v>0</v>
      </c>
      <c r="I9686" s="158">
        <v>0</v>
      </c>
      <c r="J9686" s="159">
        <v>0</v>
      </c>
      <c r="K9686" s="1408">
        <v>0</v>
      </c>
      <c r="L9686" s="295">
        <f t="shared" si="2277"/>
        <v>0</v>
      </c>
      <c r="M9686" s="12" t="str">
        <f t="shared" si="2265"/>
        <v/>
      </c>
      <c r="N9686" s="13"/>
    </row>
    <row r="9687" spans="1:14" hidden="1">
      <c r="A9687" s="23">
        <v>515</v>
      </c>
      <c r="B9687" s="366"/>
      <c r="C9687" s="369">
        <v>5203</v>
      </c>
      <c r="D9687" s="370" t="s">
        <v>608</v>
      </c>
      <c r="E9687" s="295">
        <f t="shared" si="2276"/>
        <v>0</v>
      </c>
      <c r="F9687" s="158">
        <v>0</v>
      </c>
      <c r="G9687" s="159">
        <v>0</v>
      </c>
      <c r="H9687" s="1408">
        <v>0</v>
      </c>
      <c r="I9687" s="158">
        <v>0</v>
      </c>
      <c r="J9687" s="159">
        <v>0</v>
      </c>
      <c r="K9687" s="1408">
        <v>0</v>
      </c>
      <c r="L9687" s="295">
        <f t="shared" si="2277"/>
        <v>0</v>
      </c>
      <c r="M9687" s="12" t="str">
        <f t="shared" si="2265"/>
        <v/>
      </c>
      <c r="N9687" s="13"/>
    </row>
    <row r="9688" spans="1:14" hidden="1">
      <c r="A9688" s="23">
        <v>520</v>
      </c>
      <c r="B9688" s="366"/>
      <c r="C9688" s="369">
        <v>5204</v>
      </c>
      <c r="D9688" s="370" t="s">
        <v>609</v>
      </c>
      <c r="E9688" s="295">
        <f t="shared" si="2276"/>
        <v>0</v>
      </c>
      <c r="F9688" s="158">
        <v>0</v>
      </c>
      <c r="G9688" s="159">
        <v>0</v>
      </c>
      <c r="H9688" s="1408">
        <v>0</v>
      </c>
      <c r="I9688" s="158">
        <v>0</v>
      </c>
      <c r="J9688" s="159">
        <v>0</v>
      </c>
      <c r="K9688" s="1408">
        <v>0</v>
      </c>
      <c r="L9688" s="295">
        <f t="shared" si="2277"/>
        <v>0</v>
      </c>
      <c r="M9688" s="12" t="str">
        <f t="shared" si="2265"/>
        <v/>
      </c>
      <c r="N9688" s="13"/>
    </row>
    <row r="9689" spans="1:14" hidden="1">
      <c r="A9689" s="23">
        <v>525</v>
      </c>
      <c r="B9689" s="366"/>
      <c r="C9689" s="369">
        <v>5205</v>
      </c>
      <c r="D9689" s="370" t="s">
        <v>610</v>
      </c>
      <c r="E9689" s="295">
        <f t="shared" si="2276"/>
        <v>0</v>
      </c>
      <c r="F9689" s="158">
        <v>0</v>
      </c>
      <c r="G9689" s="159">
        <v>0</v>
      </c>
      <c r="H9689" s="1408">
        <v>0</v>
      </c>
      <c r="I9689" s="158">
        <v>0</v>
      </c>
      <c r="J9689" s="159">
        <v>0</v>
      </c>
      <c r="K9689" s="1408">
        <v>0</v>
      </c>
      <c r="L9689" s="295">
        <f t="shared" si="2277"/>
        <v>0</v>
      </c>
      <c r="M9689" s="12" t="str">
        <f t="shared" si="2265"/>
        <v/>
      </c>
      <c r="N9689" s="13"/>
    </row>
    <row r="9690" spans="1:14" hidden="1">
      <c r="A9690" s="22">
        <v>635</v>
      </c>
      <c r="B9690" s="366"/>
      <c r="C9690" s="369">
        <v>5206</v>
      </c>
      <c r="D9690" s="370" t="s">
        <v>611</v>
      </c>
      <c r="E9690" s="295">
        <f t="shared" si="2276"/>
        <v>0</v>
      </c>
      <c r="F9690" s="158">
        <v>0</v>
      </c>
      <c r="G9690" s="159">
        <v>0</v>
      </c>
      <c r="H9690" s="1408">
        <v>0</v>
      </c>
      <c r="I9690" s="158">
        <v>0</v>
      </c>
      <c r="J9690" s="159">
        <v>0</v>
      </c>
      <c r="K9690" s="1408">
        <v>0</v>
      </c>
      <c r="L9690" s="295">
        <f t="shared" si="2277"/>
        <v>0</v>
      </c>
      <c r="M9690" s="12" t="str">
        <f t="shared" si="2265"/>
        <v/>
      </c>
      <c r="N9690" s="13"/>
    </row>
    <row r="9691" spans="1:14" hidden="1">
      <c r="A9691" s="23">
        <v>640</v>
      </c>
      <c r="B9691" s="366"/>
      <c r="C9691" s="371">
        <v>5219</v>
      </c>
      <c r="D9691" s="372" t="s">
        <v>612</v>
      </c>
      <c r="E9691" s="287">
        <f t="shared" si="2276"/>
        <v>0</v>
      </c>
      <c r="F9691" s="173">
        <v>0</v>
      </c>
      <c r="G9691" s="174">
        <v>0</v>
      </c>
      <c r="H9691" s="1409">
        <v>0</v>
      </c>
      <c r="I9691" s="173">
        <v>0</v>
      </c>
      <c r="J9691" s="174">
        <v>0</v>
      </c>
      <c r="K9691" s="1409">
        <v>0</v>
      </c>
      <c r="L9691" s="287">
        <f t="shared" si="2277"/>
        <v>0</v>
      </c>
      <c r="M9691" s="12" t="str">
        <f t="shared" si="2265"/>
        <v/>
      </c>
      <c r="N9691" s="13"/>
    </row>
    <row r="9692" spans="1:14" hidden="1">
      <c r="A9692" s="23">
        <v>645</v>
      </c>
      <c r="B9692" s="365">
        <v>5300</v>
      </c>
      <c r="C9692" s="1843" t="s">
        <v>613</v>
      </c>
      <c r="D9692" s="1844"/>
      <c r="E9692" s="310">
        <f t="shared" ref="E9692:L9692" si="2278">SUM(E9693:E9694)</f>
        <v>0</v>
      </c>
      <c r="F9692" s="274">
        <f t="shared" si="2278"/>
        <v>0</v>
      </c>
      <c r="G9692" s="275">
        <f t="shared" si="2278"/>
        <v>0</v>
      </c>
      <c r="H9692" s="276">
        <f>SUM(H9693:H9694)</f>
        <v>0</v>
      </c>
      <c r="I9692" s="274">
        <f t="shared" si="2278"/>
        <v>0</v>
      </c>
      <c r="J9692" s="275">
        <f t="shared" si="2278"/>
        <v>0</v>
      </c>
      <c r="K9692" s="276">
        <f t="shared" si="2278"/>
        <v>0</v>
      </c>
      <c r="L9692" s="310">
        <f t="shared" si="2278"/>
        <v>0</v>
      </c>
      <c r="M9692" s="12" t="str">
        <f t="shared" si="2265"/>
        <v/>
      </c>
      <c r="N9692" s="13"/>
    </row>
    <row r="9693" spans="1:14" hidden="1">
      <c r="A9693" s="23">
        <v>650</v>
      </c>
      <c r="B9693" s="366"/>
      <c r="C9693" s="367">
        <v>5301</v>
      </c>
      <c r="D9693" s="368" t="s">
        <v>300</v>
      </c>
      <c r="E9693" s="281">
        <f>F9693+G9693+H9693</f>
        <v>0</v>
      </c>
      <c r="F9693" s="152">
        <v>0</v>
      </c>
      <c r="G9693" s="153">
        <v>0</v>
      </c>
      <c r="H9693" s="1406">
        <v>0</v>
      </c>
      <c r="I9693" s="152">
        <v>0</v>
      </c>
      <c r="J9693" s="153">
        <v>0</v>
      </c>
      <c r="K9693" s="1406">
        <v>0</v>
      </c>
      <c r="L9693" s="281">
        <f>I9693+J9693+K9693</f>
        <v>0</v>
      </c>
      <c r="M9693" s="12" t="str">
        <f t="shared" si="2265"/>
        <v/>
      </c>
      <c r="N9693" s="13"/>
    </row>
    <row r="9694" spans="1:14" hidden="1">
      <c r="A9694" s="22">
        <v>655</v>
      </c>
      <c r="B9694" s="366"/>
      <c r="C9694" s="371">
        <v>5309</v>
      </c>
      <c r="D9694" s="372" t="s">
        <v>614</v>
      </c>
      <c r="E9694" s="287">
        <f>F9694+G9694+H9694</f>
        <v>0</v>
      </c>
      <c r="F9694" s="173">
        <v>0</v>
      </c>
      <c r="G9694" s="174">
        <v>0</v>
      </c>
      <c r="H9694" s="1409">
        <v>0</v>
      </c>
      <c r="I9694" s="173">
        <v>0</v>
      </c>
      <c r="J9694" s="174">
        <v>0</v>
      </c>
      <c r="K9694" s="1409">
        <v>0</v>
      </c>
      <c r="L9694" s="287">
        <f>I9694+J9694+K9694</f>
        <v>0</v>
      </c>
      <c r="M9694" s="12" t="str">
        <f t="shared" si="2265"/>
        <v/>
      </c>
      <c r="N9694" s="13"/>
    </row>
    <row r="9695" spans="1:14" hidden="1">
      <c r="A9695" s="22">
        <v>665</v>
      </c>
      <c r="B9695" s="365">
        <v>5400</v>
      </c>
      <c r="C9695" s="1843" t="s">
        <v>671</v>
      </c>
      <c r="D9695" s="1844"/>
      <c r="E9695" s="310">
        <f>F9695+G9695+H9695</f>
        <v>0</v>
      </c>
      <c r="F9695" s="1410"/>
      <c r="G9695" s="1411">
        <v>0</v>
      </c>
      <c r="H9695" s="1412">
        <v>0</v>
      </c>
      <c r="I9695" s="1410">
        <v>0</v>
      </c>
      <c r="J9695" s="1411"/>
      <c r="K9695" s="1412">
        <v>0</v>
      </c>
      <c r="L9695" s="310">
        <f>I9695+J9695+K9695</f>
        <v>0</v>
      </c>
      <c r="M9695" s="12" t="str">
        <f t="shared" si="2265"/>
        <v/>
      </c>
      <c r="N9695" s="13"/>
    </row>
    <row r="9696" spans="1:14" hidden="1">
      <c r="A9696" s="22">
        <v>675</v>
      </c>
      <c r="B9696" s="272">
        <v>5500</v>
      </c>
      <c r="C9696" s="1845" t="s">
        <v>672</v>
      </c>
      <c r="D9696" s="1846"/>
      <c r="E9696" s="310">
        <f t="shared" ref="E9696:L9696" si="2279">SUM(E9697:E9700)</f>
        <v>0</v>
      </c>
      <c r="F9696" s="274">
        <f t="shared" si="2279"/>
        <v>0</v>
      </c>
      <c r="G9696" s="275">
        <f t="shared" si="2279"/>
        <v>0</v>
      </c>
      <c r="H9696" s="276">
        <f>SUM(H9697:H9700)</f>
        <v>0</v>
      </c>
      <c r="I9696" s="274">
        <f t="shared" si="2279"/>
        <v>0</v>
      </c>
      <c r="J9696" s="275">
        <f t="shared" si="2279"/>
        <v>0</v>
      </c>
      <c r="K9696" s="276">
        <f t="shared" si="2279"/>
        <v>0</v>
      </c>
      <c r="L9696" s="310">
        <f t="shared" si="2279"/>
        <v>0</v>
      </c>
      <c r="M9696" s="12" t="str">
        <f t="shared" si="2265"/>
        <v/>
      </c>
      <c r="N9696" s="13"/>
    </row>
    <row r="9697" spans="1:14" hidden="1">
      <c r="A9697" s="22">
        <v>685</v>
      </c>
      <c r="B9697" s="362"/>
      <c r="C9697" s="279">
        <v>5501</v>
      </c>
      <c r="D9697" s="311" t="s">
        <v>673</v>
      </c>
      <c r="E9697" s="281">
        <f>F9697+G9697+H9697</f>
        <v>0</v>
      </c>
      <c r="F9697" s="152"/>
      <c r="G9697" s="153"/>
      <c r="H9697" s="1406"/>
      <c r="I9697" s="152"/>
      <c r="J9697" s="153"/>
      <c r="K9697" s="1406"/>
      <c r="L9697" s="281">
        <f>I9697+J9697+K9697</f>
        <v>0</v>
      </c>
      <c r="M9697" s="12" t="str">
        <f t="shared" si="2265"/>
        <v/>
      </c>
      <c r="N9697" s="13"/>
    </row>
    <row r="9698" spans="1:14" hidden="1">
      <c r="A9698" s="23">
        <v>690</v>
      </c>
      <c r="B9698" s="362"/>
      <c r="C9698" s="293">
        <v>5502</v>
      </c>
      <c r="D9698" s="294" t="s">
        <v>674</v>
      </c>
      <c r="E9698" s="295">
        <f>F9698+G9698+H9698</f>
        <v>0</v>
      </c>
      <c r="F9698" s="158"/>
      <c r="G9698" s="159"/>
      <c r="H9698" s="1408"/>
      <c r="I9698" s="158"/>
      <c r="J9698" s="159"/>
      <c r="K9698" s="1408"/>
      <c r="L9698" s="295">
        <f>I9698+J9698+K9698</f>
        <v>0</v>
      </c>
      <c r="M9698" s="12" t="str">
        <f t="shared" si="2265"/>
        <v/>
      </c>
      <c r="N9698" s="13"/>
    </row>
    <row r="9699" spans="1:14" hidden="1">
      <c r="A9699" s="23">
        <v>695</v>
      </c>
      <c r="B9699" s="362"/>
      <c r="C9699" s="293">
        <v>5503</v>
      </c>
      <c r="D9699" s="363" t="s">
        <v>675</v>
      </c>
      <c r="E9699" s="295">
        <f>F9699+G9699+H9699</f>
        <v>0</v>
      </c>
      <c r="F9699" s="158"/>
      <c r="G9699" s="159"/>
      <c r="H9699" s="1408"/>
      <c r="I9699" s="158"/>
      <c r="J9699" s="159"/>
      <c r="K9699" s="1408"/>
      <c r="L9699" s="295">
        <f>I9699+J9699+K9699</f>
        <v>0</v>
      </c>
      <c r="M9699" s="12" t="str">
        <f t="shared" si="2265"/>
        <v/>
      </c>
      <c r="N9699" s="13"/>
    </row>
    <row r="9700" spans="1:14" hidden="1">
      <c r="A9700" s="22">
        <v>700</v>
      </c>
      <c r="B9700" s="362"/>
      <c r="C9700" s="285">
        <v>5504</v>
      </c>
      <c r="D9700" s="339" t="s">
        <v>676</v>
      </c>
      <c r="E9700" s="287">
        <f>F9700+G9700+H9700</f>
        <v>0</v>
      </c>
      <c r="F9700" s="173"/>
      <c r="G9700" s="174"/>
      <c r="H9700" s="1409"/>
      <c r="I9700" s="173"/>
      <c r="J9700" s="174"/>
      <c r="K9700" s="1409"/>
      <c r="L9700" s="287">
        <f>I9700+J9700+K9700</f>
        <v>0</v>
      </c>
      <c r="M9700" s="12" t="str">
        <f t="shared" si="2265"/>
        <v/>
      </c>
      <c r="N9700" s="13"/>
    </row>
    <row r="9701" spans="1:14" hidden="1">
      <c r="A9701" s="22">
        <v>710</v>
      </c>
      <c r="B9701" s="365">
        <v>5700</v>
      </c>
      <c r="C9701" s="1847" t="s">
        <v>898</v>
      </c>
      <c r="D9701" s="1848"/>
      <c r="E9701" s="310">
        <f>SUM(E9702:E9704)</f>
        <v>0</v>
      </c>
      <c r="F9701" s="1458">
        <v>0</v>
      </c>
      <c r="G9701" s="1458">
        <v>0</v>
      </c>
      <c r="H9701" s="1458">
        <v>0</v>
      </c>
      <c r="I9701" s="1458">
        <v>0</v>
      </c>
      <c r="J9701" s="1458">
        <v>0</v>
      </c>
      <c r="K9701" s="1458">
        <v>0</v>
      </c>
      <c r="L9701" s="310">
        <f>SUM(L9702:L9704)</f>
        <v>0</v>
      </c>
      <c r="M9701" s="12" t="str">
        <f t="shared" si="2265"/>
        <v/>
      </c>
      <c r="N9701" s="13"/>
    </row>
    <row r="9702" spans="1:14" hidden="1">
      <c r="A9702" s="23">
        <v>715</v>
      </c>
      <c r="B9702" s="366"/>
      <c r="C9702" s="367">
        <v>5701</v>
      </c>
      <c r="D9702" s="368" t="s">
        <v>677</v>
      </c>
      <c r="E9702" s="281">
        <f>F9702+G9702+H9702</f>
        <v>0</v>
      </c>
      <c r="F9702" s="1459">
        <v>0</v>
      </c>
      <c r="G9702" s="1459">
        <v>0</v>
      </c>
      <c r="H9702" s="1460">
        <v>0</v>
      </c>
      <c r="I9702" s="1606">
        <v>0</v>
      </c>
      <c r="J9702" s="1459">
        <v>0</v>
      </c>
      <c r="K9702" s="1459">
        <v>0</v>
      </c>
      <c r="L9702" s="281">
        <f>I9702+J9702+K9702</f>
        <v>0</v>
      </c>
      <c r="M9702" s="12" t="str">
        <f t="shared" si="2265"/>
        <v/>
      </c>
      <c r="N9702" s="13"/>
    </row>
    <row r="9703" spans="1:14" hidden="1">
      <c r="A9703" s="23">
        <v>720</v>
      </c>
      <c r="B9703" s="366"/>
      <c r="C9703" s="373">
        <v>5702</v>
      </c>
      <c r="D9703" s="374" t="s">
        <v>678</v>
      </c>
      <c r="E9703" s="314">
        <f>F9703+G9703+H9703</f>
        <v>0</v>
      </c>
      <c r="F9703" s="1459">
        <v>0</v>
      </c>
      <c r="G9703" s="1459">
        <v>0</v>
      </c>
      <c r="H9703" s="1460">
        <v>0</v>
      </c>
      <c r="I9703" s="1606">
        <v>0</v>
      </c>
      <c r="J9703" s="1459">
        <v>0</v>
      </c>
      <c r="K9703" s="1459">
        <v>0</v>
      </c>
      <c r="L9703" s="314">
        <f>I9703+J9703+K9703</f>
        <v>0</v>
      </c>
      <c r="M9703" s="12" t="str">
        <f t="shared" si="2265"/>
        <v/>
      </c>
      <c r="N9703" s="13"/>
    </row>
    <row r="9704" spans="1:14" hidden="1">
      <c r="A9704" s="23">
        <v>725</v>
      </c>
      <c r="B9704" s="292"/>
      <c r="C9704" s="375">
        <v>4071</v>
      </c>
      <c r="D9704" s="376" t="s">
        <v>679</v>
      </c>
      <c r="E9704" s="377">
        <f>F9704+G9704+H9704</f>
        <v>0</v>
      </c>
      <c r="F9704" s="1459">
        <v>0</v>
      </c>
      <c r="G9704" s="1459">
        <v>0</v>
      </c>
      <c r="H9704" s="1460">
        <v>0</v>
      </c>
      <c r="I9704" s="1606">
        <v>0</v>
      </c>
      <c r="J9704" s="1459">
        <v>0</v>
      </c>
      <c r="K9704" s="1459">
        <v>0</v>
      </c>
      <c r="L9704" s="377">
        <f>I9704+J9704+K9704</f>
        <v>0</v>
      </c>
      <c r="M9704" s="12" t="str">
        <f t="shared" si="2265"/>
        <v/>
      </c>
      <c r="N9704" s="13"/>
    </row>
    <row r="9705" spans="1:14" hidden="1">
      <c r="A9705" s="23">
        <v>730</v>
      </c>
      <c r="B9705" s="571"/>
      <c r="C9705" s="1841" t="s">
        <v>680</v>
      </c>
      <c r="D9705" s="1842"/>
      <c r="E9705" s="1426"/>
      <c r="F9705" s="1426"/>
      <c r="G9705" s="1426"/>
      <c r="H9705" s="1426"/>
      <c r="I9705" s="1426"/>
      <c r="J9705" s="1426"/>
      <c r="K9705" s="1426"/>
      <c r="L9705" s="1427"/>
      <c r="M9705" s="12" t="str">
        <f t="shared" si="2265"/>
        <v/>
      </c>
      <c r="N9705" s="13"/>
    </row>
    <row r="9706" spans="1:14" hidden="1">
      <c r="A9706" s="23">
        <v>735</v>
      </c>
      <c r="B9706" s="381">
        <v>98</v>
      </c>
      <c r="C9706" s="1841" t="s">
        <v>680</v>
      </c>
      <c r="D9706" s="1842"/>
      <c r="E9706" s="382">
        <f>F9706+G9706+H9706</f>
        <v>0</v>
      </c>
      <c r="F9706" s="1417"/>
      <c r="G9706" s="1418"/>
      <c r="H9706" s="1419"/>
      <c r="I9706" s="1448">
        <v>0</v>
      </c>
      <c r="J9706" s="1449">
        <v>0</v>
      </c>
      <c r="K9706" s="1450">
        <v>0</v>
      </c>
      <c r="L9706" s="382">
        <f>I9706+J9706+K9706</f>
        <v>0</v>
      </c>
      <c r="M9706" s="12" t="str">
        <f t="shared" si="2265"/>
        <v/>
      </c>
      <c r="N9706" s="13"/>
    </row>
    <row r="9707" spans="1:14" hidden="1">
      <c r="A9707" s="23">
        <v>740</v>
      </c>
      <c r="B9707" s="1421"/>
      <c r="C9707" s="1422"/>
      <c r="D9707" s="1423"/>
      <c r="E9707" s="269"/>
      <c r="F9707" s="269"/>
      <c r="G9707" s="269"/>
      <c r="H9707" s="269"/>
      <c r="I9707" s="269"/>
      <c r="J9707" s="269"/>
      <c r="K9707" s="269"/>
      <c r="L9707" s="270"/>
      <c r="M9707" s="12" t="str">
        <f t="shared" si="2265"/>
        <v/>
      </c>
      <c r="N9707" s="73" t="str">
        <f>LEFT(C9589,1)</f>
        <v>2</v>
      </c>
    </row>
    <row r="9708" spans="1:14" hidden="1">
      <c r="A9708" s="23">
        <v>745</v>
      </c>
      <c r="B9708" s="1424"/>
      <c r="C9708" s="111"/>
      <c r="D9708" s="1425"/>
      <c r="E9708" s="218"/>
      <c r="F9708" s="218"/>
      <c r="G9708" s="218"/>
      <c r="H9708" s="218"/>
      <c r="I9708" s="218"/>
      <c r="J9708" s="218"/>
      <c r="K9708" s="218"/>
      <c r="L9708" s="389"/>
      <c r="M9708" s="7" t="str">
        <f t="shared" si="2265"/>
        <v/>
      </c>
    </row>
    <row r="9709" spans="1:14" hidden="1">
      <c r="A9709" s="22">
        <v>750</v>
      </c>
      <c r="B9709" s="1424"/>
      <c r="C9709" s="111"/>
      <c r="D9709" s="1425"/>
      <c r="E9709" s="218"/>
      <c r="F9709" s="218"/>
      <c r="G9709" s="218"/>
      <c r="H9709" s="218"/>
      <c r="I9709" s="218"/>
      <c r="J9709" s="218"/>
      <c r="K9709" s="218"/>
      <c r="L9709" s="389"/>
      <c r="M9709" s="7" t="str">
        <f t="shared" si="2265"/>
        <v/>
      </c>
    </row>
    <row r="9710" spans="1:14" ht="19.5" hidden="1" thickBot="1">
      <c r="A9710" s="23">
        <v>755</v>
      </c>
      <c r="B9710" s="1451"/>
      <c r="C9710" s="393" t="s">
        <v>726</v>
      </c>
      <c r="D9710" s="1420">
        <f>+B9710</f>
        <v>0</v>
      </c>
      <c r="E9710" s="395">
        <f t="shared" ref="E9710:L9710" si="2280">SUM(E9592,E9595,E9601,E9609,E9610,E9628,E9632,E9638,E9641,E9642,E9643,E9644,E9648,E9657,E9663,E9664,E9665,E9666,E9673,E9677,E9678,E9679,E9680,E9683,E9684,E9692,E9695,E9696,E9701)+E9706</f>
        <v>0</v>
      </c>
      <c r="F9710" s="396">
        <f t="shared" si="2280"/>
        <v>0</v>
      </c>
      <c r="G9710" s="397">
        <f t="shared" si="2280"/>
        <v>0</v>
      </c>
      <c r="H9710" s="398">
        <f t="shared" si="2280"/>
        <v>0</v>
      </c>
      <c r="I9710" s="396">
        <f t="shared" si="2280"/>
        <v>0</v>
      </c>
      <c r="J9710" s="397">
        <f t="shared" si="2280"/>
        <v>0</v>
      </c>
      <c r="K9710" s="398">
        <f t="shared" si="2280"/>
        <v>0</v>
      </c>
      <c r="L9710" s="395">
        <f t="shared" si="2280"/>
        <v>0</v>
      </c>
      <c r="M9710" s="1652" t="str">
        <f t="shared" si="2265"/>
        <v/>
      </c>
      <c r="N9710" s="65"/>
    </row>
    <row r="9711" spans="1:14" ht="18.75" hidden="1">
      <c r="A9711" s="23">
        <v>760</v>
      </c>
      <c r="B9711" s="79" t="s">
        <v>120</v>
      </c>
      <c r="C9711" s="1"/>
      <c r="L9711" s="6"/>
      <c r="M9711" s="1652" t="str">
        <f>(IF($E9710&lt;&gt;0,$M$2,IF($L9710&lt;&gt;0,$M$2,"")))</f>
        <v/>
      </c>
      <c r="N9711" s="65"/>
    </row>
    <row r="9712" spans="1:14" ht="18.75" hidden="1">
      <c r="A9712" s="22">
        <v>765</v>
      </c>
      <c r="B9712" s="1355"/>
      <c r="C9712" s="1355"/>
      <c r="D9712" s="1356"/>
      <c r="E9712" s="1355"/>
      <c r="F9712" s="1355"/>
      <c r="G9712" s="1355"/>
      <c r="H9712" s="1355"/>
      <c r="I9712" s="1355"/>
      <c r="J9712" s="1355"/>
      <c r="K9712" s="1355"/>
      <c r="L9712" s="1357"/>
      <c r="M9712" s="1652" t="str">
        <f>(IF($E9710&lt;&gt;0,$M$2,IF($L9710&lt;&gt;0,$M$2,"")))</f>
        <v/>
      </c>
      <c r="N9712" s="65"/>
    </row>
    <row r="9713" spans="1:14" ht="18.75" hidden="1">
      <c r="A9713" s="22">
        <v>775</v>
      </c>
      <c r="B9713" s="65"/>
      <c r="C9713" s="65"/>
      <c r="D9713" s="65"/>
      <c r="E9713" s="65"/>
      <c r="F9713" s="65"/>
      <c r="G9713" s="65"/>
      <c r="H9713" s="65"/>
      <c r="I9713" s="65"/>
      <c r="J9713" s="65"/>
      <c r="K9713" s="65"/>
      <c r="L9713" s="77"/>
      <c r="M9713" s="74" t="str">
        <f>(IF(E9710&lt;&gt;0,$G$2,IF(L9710&lt;&gt;0,$G$2,"")))</f>
        <v/>
      </c>
      <c r="N9713" s="65"/>
    </row>
    <row r="9714" spans="1:14" hidden="1">
      <c r="A9714" s="23">
        <v>780</v>
      </c>
      <c r="B9714" s="6"/>
      <c r="C9714" s="6"/>
      <c r="D9714" s="517"/>
      <c r="E9714" s="38"/>
      <c r="F9714" s="38"/>
      <c r="G9714" s="38"/>
      <c r="H9714" s="38"/>
      <c r="I9714" s="38"/>
      <c r="J9714" s="38"/>
      <c r="K9714" s="38"/>
      <c r="L9714" s="38"/>
      <c r="M9714" s="7" t="str">
        <f>(IF($E9850&lt;&gt;0,$M$2,IF($L9850&lt;&gt;0,$M$2,"")))</f>
        <v/>
      </c>
    </row>
    <row r="9715" spans="1:14" hidden="1">
      <c r="A9715" s="23">
        <v>785</v>
      </c>
      <c r="B9715" s="6"/>
      <c r="C9715" s="1353"/>
      <c r="D9715" s="1354"/>
      <c r="E9715" s="38"/>
      <c r="F9715" s="38"/>
      <c r="G9715" s="38"/>
      <c r="H9715" s="38"/>
      <c r="I9715" s="38"/>
      <c r="J9715" s="38"/>
      <c r="K9715" s="38"/>
      <c r="L9715" s="38"/>
      <c r="M9715" s="7" t="str">
        <f>(IF($E9850&lt;&gt;0,$M$2,IF($L9850&lt;&gt;0,$M$2,"")))</f>
        <v/>
      </c>
    </row>
    <row r="9716" spans="1:14" hidden="1">
      <c r="A9716" s="23">
        <v>790</v>
      </c>
      <c r="B9716" s="1865" t="str">
        <f>$B$7</f>
        <v>ОТЧЕТНИ ДАННИ ПО ЕБК ЗА ИЗПЪЛНЕНИЕТО НА БЮДЖЕТА</v>
      </c>
      <c r="C9716" s="1866"/>
      <c r="D9716" s="1866"/>
      <c r="E9716" s="242"/>
      <c r="F9716" s="242"/>
      <c r="G9716" s="237"/>
      <c r="H9716" s="237"/>
      <c r="I9716" s="237"/>
      <c r="J9716" s="237"/>
      <c r="K9716" s="237"/>
      <c r="L9716" s="237"/>
      <c r="M9716" s="7" t="str">
        <f>(IF($E9850&lt;&gt;0,$M$2,IF($L9850&lt;&gt;0,$M$2,"")))</f>
        <v/>
      </c>
    </row>
    <row r="9717" spans="1:14" hidden="1">
      <c r="A9717" s="23">
        <v>795</v>
      </c>
      <c r="B9717" s="228"/>
      <c r="C9717" s="391"/>
      <c r="D9717" s="400"/>
      <c r="E9717" s="406" t="s">
        <v>457</v>
      </c>
      <c r="F9717" s="406" t="s">
        <v>819</v>
      </c>
      <c r="G9717" s="237"/>
      <c r="H9717" s="1350" t="s">
        <v>1234</v>
      </c>
      <c r="I9717" s="1351"/>
      <c r="J9717" s="1352"/>
      <c r="K9717" s="237"/>
      <c r="L9717" s="237"/>
      <c r="M9717" s="7" t="str">
        <f>(IF($E9850&lt;&gt;0,$M$2,IF($L9850&lt;&gt;0,$M$2,"")))</f>
        <v/>
      </c>
    </row>
    <row r="9718" spans="1:14" ht="18.75" hidden="1">
      <c r="A9718" s="22">
        <v>805</v>
      </c>
      <c r="B9718" s="1867" t="str">
        <f>$B$9</f>
        <v>ДГ Радост Каблешково</v>
      </c>
      <c r="C9718" s="1868"/>
      <c r="D9718" s="1869"/>
      <c r="E9718" s="115">
        <f>$E$9</f>
        <v>45658</v>
      </c>
      <c r="F9718" s="226">
        <f>$F$9</f>
        <v>45747</v>
      </c>
      <c r="G9718" s="237"/>
      <c r="H9718" s="237"/>
      <c r="I9718" s="237"/>
      <c r="J9718" s="237"/>
      <c r="K9718" s="237"/>
      <c r="L9718" s="237"/>
      <c r="M9718" s="7" t="str">
        <f>(IF($E9850&lt;&gt;0,$M$2,IF($L9850&lt;&gt;0,$M$2,"")))</f>
        <v/>
      </c>
    </row>
    <row r="9719" spans="1:14" hidden="1">
      <c r="A9719" s="23">
        <v>810</v>
      </c>
      <c r="B9719" s="227" t="str">
        <f>$B$10</f>
        <v>(наименование на разпоредителя с бюджет)</v>
      </c>
      <c r="C9719" s="228"/>
      <c r="D9719" s="229"/>
      <c r="E9719" s="237"/>
      <c r="F9719" s="237"/>
      <c r="G9719" s="237"/>
      <c r="H9719" s="237"/>
      <c r="I9719" s="237"/>
      <c r="J9719" s="237"/>
      <c r="K9719" s="237"/>
      <c r="L9719" s="237"/>
      <c r="M9719" s="7" t="str">
        <f>(IF($E9850&lt;&gt;0,$M$2,IF($L9850&lt;&gt;0,$M$2,"")))</f>
        <v/>
      </c>
    </row>
    <row r="9720" spans="1:14" hidden="1">
      <c r="A9720" s="23">
        <v>815</v>
      </c>
      <c r="B9720" s="227"/>
      <c r="C9720" s="228"/>
      <c r="D9720" s="229"/>
      <c r="E9720" s="237"/>
      <c r="F9720" s="237"/>
      <c r="G9720" s="237"/>
      <c r="H9720" s="237"/>
      <c r="I9720" s="237"/>
      <c r="J9720" s="237"/>
      <c r="K9720" s="237"/>
      <c r="L9720" s="237"/>
      <c r="M9720" s="7" t="str">
        <f>(IF($E9850&lt;&gt;0,$M$2,IF($L9850&lt;&gt;0,$M$2,"")))</f>
        <v/>
      </c>
    </row>
    <row r="9721" spans="1:14" ht="19.5" hidden="1">
      <c r="A9721" s="28">
        <v>525</v>
      </c>
      <c r="B9721" s="1870" t="str">
        <f>$B$12</f>
        <v>Поморие</v>
      </c>
      <c r="C9721" s="1871"/>
      <c r="D9721" s="1872"/>
      <c r="E9721" s="410" t="s">
        <v>874</v>
      </c>
      <c r="F9721" s="1348" t="str">
        <f>$F$12</f>
        <v>5207</v>
      </c>
      <c r="G9721" s="237"/>
      <c r="H9721" s="237"/>
      <c r="I9721" s="237"/>
      <c r="J9721" s="237"/>
      <c r="K9721" s="237"/>
      <c r="L9721" s="237"/>
      <c r="M9721" s="7" t="str">
        <f>(IF($E9850&lt;&gt;0,$M$2,IF($L9850&lt;&gt;0,$M$2,"")))</f>
        <v/>
      </c>
    </row>
    <row r="9722" spans="1:14" hidden="1">
      <c r="A9722" s="22">
        <v>820</v>
      </c>
      <c r="B9722" s="233" t="str">
        <f>$B$13</f>
        <v>(наименование на първостепенния разпоредител с бюджет)</v>
      </c>
      <c r="C9722" s="228"/>
      <c r="D9722" s="229"/>
      <c r="E9722" s="1349"/>
      <c r="F9722" s="242"/>
      <c r="G9722" s="237"/>
      <c r="H9722" s="237"/>
      <c r="I9722" s="237"/>
      <c r="J9722" s="237"/>
      <c r="K9722" s="237"/>
      <c r="L9722" s="237"/>
      <c r="M9722" s="7" t="str">
        <f>(IF($E9850&lt;&gt;0,$M$2,IF($L9850&lt;&gt;0,$M$2,"")))</f>
        <v/>
      </c>
    </row>
    <row r="9723" spans="1:14" ht="19.5" hidden="1">
      <c r="A9723" s="23">
        <v>821</v>
      </c>
      <c r="B9723" s="236"/>
      <c r="C9723" s="237"/>
      <c r="D9723" s="124" t="s">
        <v>875</v>
      </c>
      <c r="E9723" s="238">
        <f>$E$15</f>
        <v>0</v>
      </c>
      <c r="F9723" s="414" t="str">
        <f>$F$15</f>
        <v>БЮДЖЕТ</v>
      </c>
      <c r="G9723" s="218"/>
      <c r="H9723" s="218"/>
      <c r="I9723" s="218"/>
      <c r="J9723" s="218"/>
      <c r="K9723" s="218"/>
      <c r="L9723" s="218"/>
      <c r="M9723" s="7" t="str">
        <f>(IF($E9850&lt;&gt;0,$M$2,IF($L9850&lt;&gt;0,$M$2,"")))</f>
        <v/>
      </c>
    </row>
    <row r="9724" spans="1:14" hidden="1">
      <c r="A9724" s="23">
        <v>822</v>
      </c>
      <c r="B9724" s="228"/>
      <c r="C9724" s="391"/>
      <c r="D9724" s="400"/>
      <c r="E9724" s="237"/>
      <c r="F9724" s="409"/>
      <c r="G9724" s="409"/>
      <c r="H9724" s="409"/>
      <c r="I9724" s="409"/>
      <c r="J9724" s="409"/>
      <c r="K9724" s="409"/>
      <c r="L9724" s="1365" t="s">
        <v>458</v>
      </c>
      <c r="M9724" s="7" t="str">
        <f>(IF($E9850&lt;&gt;0,$M$2,IF($L9850&lt;&gt;0,$M$2,"")))</f>
        <v/>
      </c>
    </row>
    <row r="9725" spans="1:14" ht="24.95" hidden="1" customHeight="1">
      <c r="A9725" s="23">
        <v>823</v>
      </c>
      <c r="B9725" s="247"/>
      <c r="C9725" s="248"/>
      <c r="D9725" s="249" t="s">
        <v>698</v>
      </c>
      <c r="E9725" s="1853" t="str">
        <f>CONCATENATE("Уточнен план ",$C$3)</f>
        <v>Уточнен план 2025</v>
      </c>
      <c r="F9725" s="1854"/>
      <c r="G9725" s="1854"/>
      <c r="H9725" s="1855"/>
      <c r="I9725" s="1856" t="str">
        <f>CONCATENATE("Отчет ",$C$3)</f>
        <v>Отчет 2025</v>
      </c>
      <c r="J9725" s="1857"/>
      <c r="K9725" s="1857"/>
      <c r="L9725" s="1858"/>
      <c r="M9725" s="7" t="str">
        <f>(IF($E9850&lt;&gt;0,$M$2,IF($L9850&lt;&gt;0,$M$2,"")))</f>
        <v/>
      </c>
    </row>
    <row r="9726" spans="1:14" ht="54.95" hidden="1" customHeight="1" thickBot="1">
      <c r="A9726" s="23">
        <v>825</v>
      </c>
      <c r="B9726" s="250" t="s">
        <v>62</v>
      </c>
      <c r="C9726" s="251" t="s">
        <v>459</v>
      </c>
      <c r="D9726" s="252" t="s">
        <v>699</v>
      </c>
      <c r="E9726" s="1391" t="str">
        <f>$E$20</f>
        <v>Уточнен план                Общо</v>
      </c>
      <c r="F9726" s="1395" t="str">
        <f>$F$20</f>
        <v>държавни дейности</v>
      </c>
      <c r="G9726" s="1396" t="str">
        <f>$G$20</f>
        <v>местни дейности</v>
      </c>
      <c r="H9726" s="1397" t="str">
        <f>$H$20</f>
        <v>дофинансиране</v>
      </c>
      <c r="I9726" s="253" t="str">
        <f>$I$20</f>
        <v>държавни дейности -ОТЧЕТ</v>
      </c>
      <c r="J9726" s="254" t="str">
        <f>$J$20</f>
        <v>местни дейности - ОТЧЕТ</v>
      </c>
      <c r="K9726" s="255" t="str">
        <f>$K$20</f>
        <v>дофинансиране - ОТЧЕТ</v>
      </c>
      <c r="L9726" s="1570" t="str">
        <f>$L$20</f>
        <v>ОТЧЕТ                                    ОБЩО</v>
      </c>
      <c r="M9726" s="7" t="str">
        <f>(IF($E9850&lt;&gt;0,$M$2,IF($L9850&lt;&gt;0,$M$2,"")))</f>
        <v/>
      </c>
    </row>
    <row r="9727" spans="1:14" ht="18.75" hidden="1">
      <c r="A9727" s="23"/>
      <c r="B9727" s="258"/>
      <c r="C9727" s="259"/>
      <c r="D9727" s="260" t="s">
        <v>728</v>
      </c>
      <c r="E9727" s="1442" t="str">
        <f>$E$21</f>
        <v>(1)</v>
      </c>
      <c r="F9727" s="143" t="str">
        <f>$F$21</f>
        <v>(2)</v>
      </c>
      <c r="G9727" s="144" t="str">
        <f>$G$21</f>
        <v>(3)</v>
      </c>
      <c r="H9727" s="145" t="str">
        <f>$H$21</f>
        <v>(4)</v>
      </c>
      <c r="I9727" s="261" t="str">
        <f>$I$21</f>
        <v>(5)</v>
      </c>
      <c r="J9727" s="262" t="str">
        <f>$J$21</f>
        <v>(6)</v>
      </c>
      <c r="K9727" s="263" t="str">
        <f>$K$21</f>
        <v>(7)</v>
      </c>
      <c r="L9727" s="264" t="str">
        <f>$L$21</f>
        <v>(8)</v>
      </c>
      <c r="M9727" s="7" t="str">
        <f>(IF($E9850&lt;&gt;0,$M$2,IF($L9850&lt;&gt;0,$M$2,"")))</f>
        <v/>
      </c>
    </row>
    <row r="9728" spans="1:14" hidden="1">
      <c r="A9728" s="23"/>
      <c r="B9728" s="1439"/>
      <c r="C9728" s="1540" t="e">
        <f>VLOOKUP(D9728,OP_LIST2,2,FALSE)</f>
        <v>#N/A</v>
      </c>
      <c r="D9728" s="1445"/>
      <c r="E9728" s="389"/>
      <c r="F9728" s="1429"/>
      <c r="G9728" s="1430"/>
      <c r="H9728" s="1431"/>
      <c r="I9728" s="1429"/>
      <c r="J9728" s="1430"/>
      <c r="K9728" s="1431"/>
      <c r="L9728" s="1428"/>
      <c r="M9728" s="7" t="str">
        <f>(IF($E9850&lt;&gt;0,$M$2,IF($L9850&lt;&gt;0,$M$2,"")))</f>
        <v/>
      </c>
    </row>
    <row r="9729" spans="1:14" hidden="1">
      <c r="A9729" s="23"/>
      <c r="B9729" s="1608" t="s">
        <v>2003</v>
      </c>
      <c r="C9729" s="1446">
        <f>VLOOKUP(D9730,EBK_DEIN2,2,FALSE)</f>
        <v>6626</v>
      </c>
      <c r="D9729" s="1445" t="s">
        <v>777</v>
      </c>
      <c r="E9729" s="389"/>
      <c r="F9729" s="1432"/>
      <c r="G9729" s="1433"/>
      <c r="H9729" s="1434"/>
      <c r="I9729" s="1432"/>
      <c r="J9729" s="1433"/>
      <c r="K9729" s="1434"/>
      <c r="L9729" s="1428"/>
      <c r="M9729" s="7" t="str">
        <f>(IF($E9850&lt;&gt;0,$M$2,IF($L9850&lt;&gt;0,$M$2,"")))</f>
        <v/>
      </c>
    </row>
    <row r="9730" spans="1:14" hidden="1">
      <c r="A9730" s="23"/>
      <c r="B9730" s="1438"/>
      <c r="C9730" s="1531">
        <f>+C9729</f>
        <v>6626</v>
      </c>
      <c r="D9730" s="1440" t="s">
        <v>476</v>
      </c>
      <c r="E9730" s="389"/>
      <c r="F9730" s="1432"/>
      <c r="G9730" s="1433"/>
      <c r="H9730" s="1434"/>
      <c r="I9730" s="1432"/>
      <c r="J9730" s="1433"/>
      <c r="K9730" s="1434"/>
      <c r="L9730" s="1428"/>
      <c r="M9730" s="7" t="str">
        <f>(IF($E9850&lt;&gt;0,$M$2,IF($L9850&lt;&gt;0,$M$2,"")))</f>
        <v/>
      </c>
    </row>
    <row r="9731" spans="1:14" hidden="1">
      <c r="A9731" s="23"/>
      <c r="B9731" s="1443"/>
      <c r="C9731" s="1441"/>
      <c r="D9731" s="1444" t="s">
        <v>700</v>
      </c>
      <c r="E9731" s="389"/>
      <c r="F9731" s="1435"/>
      <c r="G9731" s="1436"/>
      <c r="H9731" s="1437"/>
      <c r="I9731" s="1435"/>
      <c r="J9731" s="1436"/>
      <c r="K9731" s="1437"/>
      <c r="L9731" s="1428"/>
      <c r="M9731" s="7" t="str">
        <f>(IF($E9850&lt;&gt;0,$M$2,IF($L9850&lt;&gt;0,$M$2,"")))</f>
        <v/>
      </c>
    </row>
    <row r="9732" spans="1:14" hidden="1">
      <c r="A9732" s="23"/>
      <c r="B9732" s="272">
        <v>100</v>
      </c>
      <c r="C9732" s="1859" t="s">
        <v>729</v>
      </c>
      <c r="D9732" s="1860"/>
      <c r="E9732" s="273">
        <f t="shared" ref="E9732:L9732" si="2281">SUM(E9733:E9734)</f>
        <v>0</v>
      </c>
      <c r="F9732" s="274">
        <f t="shared" si="2281"/>
        <v>0</v>
      </c>
      <c r="G9732" s="275">
        <f t="shared" si="2281"/>
        <v>0</v>
      </c>
      <c r="H9732" s="276">
        <f>SUM(H9733:H9734)</f>
        <v>0</v>
      </c>
      <c r="I9732" s="274">
        <f t="shared" si="2281"/>
        <v>0</v>
      </c>
      <c r="J9732" s="275">
        <f t="shared" si="2281"/>
        <v>0</v>
      </c>
      <c r="K9732" s="276">
        <f t="shared" si="2281"/>
        <v>0</v>
      </c>
      <c r="L9732" s="273">
        <f t="shared" si="2281"/>
        <v>0</v>
      </c>
      <c r="M9732" s="12" t="str">
        <f>(IF($E9732&lt;&gt;0,$M$2,IF($L9732&lt;&gt;0,$M$2,"")))</f>
        <v/>
      </c>
      <c r="N9732" s="13"/>
    </row>
    <row r="9733" spans="1:14" hidden="1">
      <c r="A9733" s="23"/>
      <c r="B9733" s="278"/>
      <c r="C9733" s="279">
        <v>101</v>
      </c>
      <c r="D9733" s="280" t="s">
        <v>730</v>
      </c>
      <c r="E9733" s="281">
        <f>F9733+G9733+H9733</f>
        <v>0</v>
      </c>
      <c r="F9733" s="152">
        <v>0</v>
      </c>
      <c r="G9733" s="153">
        <v>0</v>
      </c>
      <c r="H9733" s="1406">
        <v>0</v>
      </c>
      <c r="I9733" s="152">
        <v>0</v>
      </c>
      <c r="J9733" s="153">
        <v>0</v>
      </c>
      <c r="K9733" s="1406">
        <v>0</v>
      </c>
      <c r="L9733" s="281">
        <f>I9733+J9733+K9733</f>
        <v>0</v>
      </c>
      <c r="M9733" s="12" t="str">
        <f t="shared" ref="M9733:M9796" si="2282">(IF($E9733&lt;&gt;0,$M$2,IF($L9733&lt;&gt;0,$M$2,"")))</f>
        <v/>
      </c>
      <c r="N9733" s="13"/>
    </row>
    <row r="9734" spans="1:14" hidden="1">
      <c r="A9734" s="10"/>
      <c r="B9734" s="278"/>
      <c r="C9734" s="285">
        <v>102</v>
      </c>
      <c r="D9734" s="286" t="s">
        <v>731</v>
      </c>
      <c r="E9734" s="287">
        <f>F9734+G9734+H9734</f>
        <v>0</v>
      </c>
      <c r="F9734" s="173">
        <v>0</v>
      </c>
      <c r="G9734" s="174">
        <v>0</v>
      </c>
      <c r="H9734" s="1409">
        <v>0</v>
      </c>
      <c r="I9734" s="173">
        <v>0</v>
      </c>
      <c r="J9734" s="174">
        <v>0</v>
      </c>
      <c r="K9734" s="1409">
        <v>0</v>
      </c>
      <c r="L9734" s="287">
        <f>I9734+J9734+K9734</f>
        <v>0</v>
      </c>
      <c r="M9734" s="12" t="str">
        <f t="shared" si="2282"/>
        <v/>
      </c>
      <c r="N9734" s="13"/>
    </row>
    <row r="9735" spans="1:14" hidden="1">
      <c r="A9735" s="10"/>
      <c r="B9735" s="272">
        <v>200</v>
      </c>
      <c r="C9735" s="1851" t="s">
        <v>732</v>
      </c>
      <c r="D9735" s="1852"/>
      <c r="E9735" s="273">
        <f t="shared" ref="E9735:L9735" si="2283">SUM(E9736:E9740)</f>
        <v>0</v>
      </c>
      <c r="F9735" s="274">
        <f t="shared" si="2283"/>
        <v>0</v>
      </c>
      <c r="G9735" s="275">
        <f t="shared" si="2283"/>
        <v>0</v>
      </c>
      <c r="H9735" s="276">
        <f>SUM(H9736:H9740)</f>
        <v>0</v>
      </c>
      <c r="I9735" s="274">
        <f t="shared" si="2283"/>
        <v>0</v>
      </c>
      <c r="J9735" s="275">
        <f t="shared" si="2283"/>
        <v>0</v>
      </c>
      <c r="K9735" s="276">
        <f t="shared" si="2283"/>
        <v>0</v>
      </c>
      <c r="L9735" s="273">
        <f t="shared" si="2283"/>
        <v>0</v>
      </c>
      <c r="M9735" s="12" t="str">
        <f t="shared" si="2282"/>
        <v/>
      </c>
      <c r="N9735" s="13"/>
    </row>
    <row r="9736" spans="1:14" hidden="1">
      <c r="A9736" s="10"/>
      <c r="B9736" s="291"/>
      <c r="C9736" s="279">
        <v>201</v>
      </c>
      <c r="D9736" s="280" t="s">
        <v>733</v>
      </c>
      <c r="E9736" s="281">
        <f>F9736+G9736+H9736</f>
        <v>0</v>
      </c>
      <c r="F9736" s="152">
        <v>0</v>
      </c>
      <c r="G9736" s="153">
        <v>0</v>
      </c>
      <c r="H9736" s="1406">
        <v>0</v>
      </c>
      <c r="I9736" s="152">
        <v>0</v>
      </c>
      <c r="J9736" s="153">
        <v>0</v>
      </c>
      <c r="K9736" s="1406">
        <v>0</v>
      </c>
      <c r="L9736" s="281">
        <f>I9736+J9736+K9736</f>
        <v>0</v>
      </c>
      <c r="M9736" s="12" t="str">
        <f t="shared" si="2282"/>
        <v/>
      </c>
      <c r="N9736" s="13"/>
    </row>
    <row r="9737" spans="1:14" hidden="1">
      <c r="A9737" s="10"/>
      <c r="B9737" s="292"/>
      <c r="C9737" s="293">
        <v>202</v>
      </c>
      <c r="D9737" s="294" t="s">
        <v>734</v>
      </c>
      <c r="E9737" s="295">
        <f>F9737+G9737+H9737</f>
        <v>0</v>
      </c>
      <c r="F9737" s="158">
        <v>0</v>
      </c>
      <c r="G9737" s="159">
        <v>0</v>
      </c>
      <c r="H9737" s="1408">
        <v>0</v>
      </c>
      <c r="I9737" s="158">
        <v>0</v>
      </c>
      <c r="J9737" s="159">
        <v>0</v>
      </c>
      <c r="K9737" s="1408">
        <v>0</v>
      </c>
      <c r="L9737" s="295">
        <f>I9737+J9737+K9737</f>
        <v>0</v>
      </c>
      <c r="M9737" s="12" t="str">
        <f t="shared" si="2282"/>
        <v/>
      </c>
      <c r="N9737" s="13"/>
    </row>
    <row r="9738" spans="1:14" ht="31.5" hidden="1">
      <c r="A9738" s="10"/>
      <c r="B9738" s="299"/>
      <c r="C9738" s="293">
        <v>205</v>
      </c>
      <c r="D9738" s="294" t="s">
        <v>585</v>
      </c>
      <c r="E9738" s="295">
        <f>F9738+G9738+H9738</f>
        <v>0</v>
      </c>
      <c r="F9738" s="158">
        <v>0</v>
      </c>
      <c r="G9738" s="159">
        <v>0</v>
      </c>
      <c r="H9738" s="1408">
        <v>0</v>
      </c>
      <c r="I9738" s="158">
        <v>0</v>
      </c>
      <c r="J9738" s="159">
        <v>0</v>
      </c>
      <c r="K9738" s="1408">
        <v>0</v>
      </c>
      <c r="L9738" s="295">
        <f>I9738+J9738+K9738</f>
        <v>0</v>
      </c>
      <c r="M9738" s="12" t="str">
        <f t="shared" si="2282"/>
        <v/>
      </c>
      <c r="N9738" s="13"/>
    </row>
    <row r="9739" spans="1:14" hidden="1">
      <c r="A9739" s="10"/>
      <c r="B9739" s="299"/>
      <c r="C9739" s="293">
        <v>208</v>
      </c>
      <c r="D9739" s="300" t="s">
        <v>586</v>
      </c>
      <c r="E9739" s="295">
        <f>F9739+G9739+H9739</f>
        <v>0</v>
      </c>
      <c r="F9739" s="158">
        <v>0</v>
      </c>
      <c r="G9739" s="159">
        <v>0</v>
      </c>
      <c r="H9739" s="1408">
        <v>0</v>
      </c>
      <c r="I9739" s="158">
        <v>0</v>
      </c>
      <c r="J9739" s="159">
        <v>0</v>
      </c>
      <c r="K9739" s="1408">
        <v>0</v>
      </c>
      <c r="L9739" s="295">
        <f>I9739+J9739+K9739</f>
        <v>0</v>
      </c>
      <c r="M9739" s="12" t="str">
        <f t="shared" si="2282"/>
        <v/>
      </c>
      <c r="N9739" s="13"/>
    </row>
    <row r="9740" spans="1:14" hidden="1">
      <c r="A9740" s="10"/>
      <c r="B9740" s="291"/>
      <c r="C9740" s="285">
        <v>209</v>
      </c>
      <c r="D9740" s="301" t="s">
        <v>587</v>
      </c>
      <c r="E9740" s="287">
        <f>F9740+G9740+H9740</f>
        <v>0</v>
      </c>
      <c r="F9740" s="173">
        <v>0</v>
      </c>
      <c r="G9740" s="174">
        <v>0</v>
      </c>
      <c r="H9740" s="1409">
        <v>0</v>
      </c>
      <c r="I9740" s="173">
        <v>0</v>
      </c>
      <c r="J9740" s="174">
        <v>0</v>
      </c>
      <c r="K9740" s="1409">
        <v>0</v>
      </c>
      <c r="L9740" s="287">
        <f>I9740+J9740+K9740</f>
        <v>0</v>
      </c>
      <c r="M9740" s="12" t="str">
        <f t="shared" si="2282"/>
        <v/>
      </c>
      <c r="N9740" s="13"/>
    </row>
    <row r="9741" spans="1:14" hidden="1">
      <c r="A9741" s="10"/>
      <c r="B9741" s="272">
        <v>500</v>
      </c>
      <c r="C9741" s="1861" t="s">
        <v>188</v>
      </c>
      <c r="D9741" s="1862"/>
      <c r="E9741" s="273">
        <f t="shared" ref="E9741:L9741" si="2284">SUM(E9742:E9748)</f>
        <v>0</v>
      </c>
      <c r="F9741" s="274">
        <f t="shared" si="2284"/>
        <v>0</v>
      </c>
      <c r="G9741" s="275">
        <f t="shared" si="2284"/>
        <v>0</v>
      </c>
      <c r="H9741" s="276">
        <f>SUM(H9742:H9748)</f>
        <v>0</v>
      </c>
      <c r="I9741" s="274">
        <f t="shared" si="2284"/>
        <v>0</v>
      </c>
      <c r="J9741" s="275">
        <f t="shared" si="2284"/>
        <v>0</v>
      </c>
      <c r="K9741" s="276">
        <f t="shared" si="2284"/>
        <v>0</v>
      </c>
      <c r="L9741" s="273">
        <f t="shared" si="2284"/>
        <v>0</v>
      </c>
      <c r="M9741" s="12" t="str">
        <f t="shared" si="2282"/>
        <v/>
      </c>
      <c r="N9741" s="13"/>
    </row>
    <row r="9742" spans="1:14" ht="18" hidden="1" customHeight="1">
      <c r="A9742" s="10"/>
      <c r="B9742" s="291"/>
      <c r="C9742" s="302">
        <v>551</v>
      </c>
      <c r="D9742" s="303" t="s">
        <v>189</v>
      </c>
      <c r="E9742" s="281">
        <f t="shared" ref="E9742:E9749" si="2285">F9742+G9742+H9742</f>
        <v>0</v>
      </c>
      <c r="F9742" s="152">
        <v>0</v>
      </c>
      <c r="G9742" s="153">
        <v>0</v>
      </c>
      <c r="H9742" s="1406">
        <v>0</v>
      </c>
      <c r="I9742" s="152">
        <v>0</v>
      </c>
      <c r="J9742" s="153">
        <v>0</v>
      </c>
      <c r="K9742" s="1406">
        <v>0</v>
      </c>
      <c r="L9742" s="281">
        <f t="shared" ref="L9742:L9749" si="2286">I9742+J9742+K9742</f>
        <v>0</v>
      </c>
      <c r="M9742" s="12" t="str">
        <f t="shared" si="2282"/>
        <v/>
      </c>
      <c r="N9742" s="13"/>
    </row>
    <row r="9743" spans="1:14" hidden="1">
      <c r="A9743" s="10"/>
      <c r="B9743" s="291"/>
      <c r="C9743" s="304">
        <v>552</v>
      </c>
      <c r="D9743" s="305" t="s">
        <v>893</v>
      </c>
      <c r="E9743" s="295">
        <f t="shared" si="2285"/>
        <v>0</v>
      </c>
      <c r="F9743" s="158">
        <v>0</v>
      </c>
      <c r="G9743" s="159">
        <v>0</v>
      </c>
      <c r="H9743" s="1408">
        <v>0</v>
      </c>
      <c r="I9743" s="158">
        <v>0</v>
      </c>
      <c r="J9743" s="159">
        <v>0</v>
      </c>
      <c r="K9743" s="1408">
        <v>0</v>
      </c>
      <c r="L9743" s="295">
        <f t="shared" si="2286"/>
        <v>0</v>
      </c>
      <c r="M9743" s="12" t="str">
        <f t="shared" si="2282"/>
        <v/>
      </c>
      <c r="N9743" s="13"/>
    </row>
    <row r="9744" spans="1:14" hidden="1">
      <c r="A9744" s="10"/>
      <c r="B9744" s="306"/>
      <c r="C9744" s="304">
        <v>558</v>
      </c>
      <c r="D9744" s="307" t="s">
        <v>855</v>
      </c>
      <c r="E9744" s="295">
        <f>F9744+G9744+H9744</f>
        <v>0</v>
      </c>
      <c r="F9744" s="484">
        <v>0</v>
      </c>
      <c r="G9744" s="485">
        <v>0</v>
      </c>
      <c r="H9744" s="160">
        <v>0</v>
      </c>
      <c r="I9744" s="484">
        <v>0</v>
      </c>
      <c r="J9744" s="485">
        <v>0</v>
      </c>
      <c r="K9744" s="160">
        <v>0</v>
      </c>
      <c r="L9744" s="295">
        <f>I9744+J9744+K9744</f>
        <v>0</v>
      </c>
      <c r="M9744" s="12" t="str">
        <f t="shared" si="2282"/>
        <v/>
      </c>
      <c r="N9744" s="13"/>
    </row>
    <row r="9745" spans="1:14" hidden="1">
      <c r="A9745" s="10"/>
      <c r="B9745" s="306"/>
      <c r="C9745" s="304">
        <v>560</v>
      </c>
      <c r="D9745" s="307" t="s">
        <v>190</v>
      </c>
      <c r="E9745" s="295">
        <f t="shared" si="2285"/>
        <v>0</v>
      </c>
      <c r="F9745" s="158">
        <v>0</v>
      </c>
      <c r="G9745" s="159">
        <v>0</v>
      </c>
      <c r="H9745" s="1408">
        <v>0</v>
      </c>
      <c r="I9745" s="158">
        <v>0</v>
      </c>
      <c r="J9745" s="159">
        <v>0</v>
      </c>
      <c r="K9745" s="1408">
        <v>0</v>
      </c>
      <c r="L9745" s="295">
        <f t="shared" si="2286"/>
        <v>0</v>
      </c>
      <c r="M9745" s="12" t="str">
        <f t="shared" si="2282"/>
        <v/>
      </c>
      <c r="N9745" s="13"/>
    </row>
    <row r="9746" spans="1:14" hidden="1">
      <c r="A9746" s="10"/>
      <c r="B9746" s="306"/>
      <c r="C9746" s="304">
        <v>580</v>
      </c>
      <c r="D9746" s="305" t="s">
        <v>191</v>
      </c>
      <c r="E9746" s="295">
        <f t="shared" si="2285"/>
        <v>0</v>
      </c>
      <c r="F9746" s="158">
        <v>0</v>
      </c>
      <c r="G9746" s="159">
        <v>0</v>
      </c>
      <c r="H9746" s="1408">
        <v>0</v>
      </c>
      <c r="I9746" s="158">
        <v>0</v>
      </c>
      <c r="J9746" s="159">
        <v>0</v>
      </c>
      <c r="K9746" s="1408">
        <v>0</v>
      </c>
      <c r="L9746" s="295">
        <f t="shared" si="2286"/>
        <v>0</v>
      </c>
      <c r="M9746" s="12" t="str">
        <f t="shared" si="2282"/>
        <v/>
      </c>
      <c r="N9746" s="13"/>
    </row>
    <row r="9747" spans="1:14" hidden="1">
      <c r="A9747" s="10"/>
      <c r="B9747" s="291"/>
      <c r="C9747" s="304">
        <v>588</v>
      </c>
      <c r="D9747" s="305" t="s">
        <v>857</v>
      </c>
      <c r="E9747" s="295">
        <f>F9747+G9747+H9747</f>
        <v>0</v>
      </c>
      <c r="F9747" s="484">
        <v>0</v>
      </c>
      <c r="G9747" s="485">
        <v>0</v>
      </c>
      <c r="H9747" s="160">
        <v>0</v>
      </c>
      <c r="I9747" s="484">
        <v>0</v>
      </c>
      <c r="J9747" s="485">
        <v>0</v>
      </c>
      <c r="K9747" s="160">
        <v>0</v>
      </c>
      <c r="L9747" s="295">
        <f>I9747+J9747+K9747</f>
        <v>0</v>
      </c>
      <c r="M9747" s="12" t="str">
        <f t="shared" si="2282"/>
        <v/>
      </c>
      <c r="N9747" s="13"/>
    </row>
    <row r="9748" spans="1:14" ht="31.5" hidden="1">
      <c r="A9748" s="10"/>
      <c r="B9748" s="291"/>
      <c r="C9748" s="308">
        <v>590</v>
      </c>
      <c r="D9748" s="309" t="s">
        <v>192</v>
      </c>
      <c r="E9748" s="287">
        <f t="shared" si="2285"/>
        <v>0</v>
      </c>
      <c r="F9748" s="173"/>
      <c r="G9748" s="174"/>
      <c r="H9748" s="1409"/>
      <c r="I9748" s="173"/>
      <c r="J9748" s="174"/>
      <c r="K9748" s="1409"/>
      <c r="L9748" s="287">
        <f t="shared" si="2286"/>
        <v>0</v>
      </c>
      <c r="M9748" s="12" t="str">
        <f t="shared" si="2282"/>
        <v/>
      </c>
      <c r="N9748" s="13"/>
    </row>
    <row r="9749" spans="1:14" hidden="1">
      <c r="A9749" s="22">
        <v>5</v>
      </c>
      <c r="B9749" s="272">
        <v>800</v>
      </c>
      <c r="C9749" s="1863" t="s">
        <v>193</v>
      </c>
      <c r="D9749" s="1864"/>
      <c r="E9749" s="310">
        <f t="shared" si="2285"/>
        <v>0</v>
      </c>
      <c r="F9749" s="1410"/>
      <c r="G9749" s="1411"/>
      <c r="H9749" s="1412"/>
      <c r="I9749" s="1410"/>
      <c r="J9749" s="1411"/>
      <c r="K9749" s="1412"/>
      <c r="L9749" s="310">
        <f t="shared" si="2286"/>
        <v>0</v>
      </c>
      <c r="M9749" s="12" t="str">
        <f t="shared" si="2282"/>
        <v/>
      </c>
      <c r="N9749" s="13"/>
    </row>
    <row r="9750" spans="1:14" hidden="1">
      <c r="A9750" s="23">
        <v>10</v>
      </c>
      <c r="B9750" s="272">
        <v>1000</v>
      </c>
      <c r="C9750" s="1851" t="s">
        <v>194</v>
      </c>
      <c r="D9750" s="1852"/>
      <c r="E9750" s="310">
        <f t="shared" ref="E9750:L9750" si="2287">SUM(E9751:E9767)</f>
        <v>0</v>
      </c>
      <c r="F9750" s="274">
        <f t="shared" si="2287"/>
        <v>0</v>
      </c>
      <c r="G9750" s="275">
        <f t="shared" si="2287"/>
        <v>0</v>
      </c>
      <c r="H9750" s="276">
        <f>SUM(H9751:H9767)</f>
        <v>0</v>
      </c>
      <c r="I9750" s="274">
        <f t="shared" si="2287"/>
        <v>0</v>
      </c>
      <c r="J9750" s="275">
        <f t="shared" si="2287"/>
        <v>0</v>
      </c>
      <c r="K9750" s="276">
        <f t="shared" si="2287"/>
        <v>0</v>
      </c>
      <c r="L9750" s="310">
        <f t="shared" si="2287"/>
        <v>0</v>
      </c>
      <c r="M9750" s="12" t="str">
        <f t="shared" si="2282"/>
        <v/>
      </c>
      <c r="N9750" s="13"/>
    </row>
    <row r="9751" spans="1:14" hidden="1">
      <c r="A9751" s="23">
        <v>15</v>
      </c>
      <c r="B9751" s="292"/>
      <c r="C9751" s="279">
        <v>1011</v>
      </c>
      <c r="D9751" s="311" t="s">
        <v>195</v>
      </c>
      <c r="E9751" s="281">
        <f t="shared" ref="E9751:E9767" si="2288">F9751+G9751+H9751</f>
        <v>0</v>
      </c>
      <c r="F9751" s="152">
        <v>0</v>
      </c>
      <c r="G9751" s="153">
        <v>0</v>
      </c>
      <c r="H9751" s="1406">
        <v>0</v>
      </c>
      <c r="I9751" s="152">
        <v>0</v>
      </c>
      <c r="J9751" s="153">
        <v>0</v>
      </c>
      <c r="K9751" s="1406">
        <v>0</v>
      </c>
      <c r="L9751" s="281">
        <f t="shared" ref="L9751:L9767" si="2289">I9751+J9751+K9751</f>
        <v>0</v>
      </c>
      <c r="M9751" s="12" t="str">
        <f t="shared" si="2282"/>
        <v/>
      </c>
      <c r="N9751" s="13"/>
    </row>
    <row r="9752" spans="1:14" hidden="1">
      <c r="A9752" s="22">
        <v>35</v>
      </c>
      <c r="B9752" s="292"/>
      <c r="C9752" s="293">
        <v>1012</v>
      </c>
      <c r="D9752" s="294" t="s">
        <v>196</v>
      </c>
      <c r="E9752" s="295">
        <f t="shared" si="2288"/>
        <v>0</v>
      </c>
      <c r="F9752" s="158">
        <v>0</v>
      </c>
      <c r="G9752" s="159">
        <v>0</v>
      </c>
      <c r="H9752" s="1408">
        <v>0</v>
      </c>
      <c r="I9752" s="158">
        <v>0</v>
      </c>
      <c r="J9752" s="159">
        <v>0</v>
      </c>
      <c r="K9752" s="1408">
        <v>0</v>
      </c>
      <c r="L9752" s="295">
        <f t="shared" si="2289"/>
        <v>0</v>
      </c>
      <c r="M9752" s="12" t="str">
        <f t="shared" si="2282"/>
        <v/>
      </c>
      <c r="N9752" s="13"/>
    </row>
    <row r="9753" spans="1:14" hidden="1">
      <c r="A9753" s="23">
        <v>40</v>
      </c>
      <c r="B9753" s="292"/>
      <c r="C9753" s="293">
        <v>1013</v>
      </c>
      <c r="D9753" s="294" t="s">
        <v>197</v>
      </c>
      <c r="E9753" s="295">
        <f t="shared" si="2288"/>
        <v>0</v>
      </c>
      <c r="F9753" s="158">
        <v>0</v>
      </c>
      <c r="G9753" s="159">
        <v>0</v>
      </c>
      <c r="H9753" s="1408">
        <v>0</v>
      </c>
      <c r="I9753" s="158">
        <v>0</v>
      </c>
      <c r="J9753" s="159">
        <v>0</v>
      </c>
      <c r="K9753" s="1408">
        <v>0</v>
      </c>
      <c r="L9753" s="295">
        <f t="shared" si="2289"/>
        <v>0</v>
      </c>
      <c r="M9753" s="12" t="str">
        <f t="shared" si="2282"/>
        <v/>
      </c>
      <c r="N9753" s="13"/>
    </row>
    <row r="9754" spans="1:14" hidden="1">
      <c r="A9754" s="23">
        <v>45</v>
      </c>
      <c r="B9754" s="292"/>
      <c r="C9754" s="293">
        <v>1014</v>
      </c>
      <c r="D9754" s="294" t="s">
        <v>198</v>
      </c>
      <c r="E9754" s="295">
        <f t="shared" si="2288"/>
        <v>0</v>
      </c>
      <c r="F9754" s="158">
        <v>0</v>
      </c>
      <c r="G9754" s="159">
        <v>0</v>
      </c>
      <c r="H9754" s="1408">
        <v>0</v>
      </c>
      <c r="I9754" s="158">
        <v>0</v>
      </c>
      <c r="J9754" s="159">
        <v>0</v>
      </c>
      <c r="K9754" s="1408">
        <v>0</v>
      </c>
      <c r="L9754" s="295">
        <f t="shared" si="2289"/>
        <v>0</v>
      </c>
      <c r="M9754" s="12" t="str">
        <f t="shared" si="2282"/>
        <v/>
      </c>
      <c r="N9754" s="13"/>
    </row>
    <row r="9755" spans="1:14" hidden="1">
      <c r="A9755" s="23">
        <v>50</v>
      </c>
      <c r="B9755" s="292"/>
      <c r="C9755" s="293">
        <v>1015</v>
      </c>
      <c r="D9755" s="294" t="s">
        <v>199</v>
      </c>
      <c r="E9755" s="295">
        <f t="shared" si="2288"/>
        <v>0</v>
      </c>
      <c r="F9755" s="158">
        <v>0</v>
      </c>
      <c r="G9755" s="159">
        <v>0</v>
      </c>
      <c r="H9755" s="1408">
        <v>0</v>
      </c>
      <c r="I9755" s="158">
        <v>0</v>
      </c>
      <c r="J9755" s="159">
        <v>0</v>
      </c>
      <c r="K9755" s="1408">
        <v>0</v>
      </c>
      <c r="L9755" s="295">
        <f t="shared" si="2289"/>
        <v>0</v>
      </c>
      <c r="M9755" s="12" t="str">
        <f t="shared" si="2282"/>
        <v/>
      </c>
      <c r="N9755" s="13"/>
    </row>
    <row r="9756" spans="1:14" hidden="1">
      <c r="A9756" s="23">
        <v>55</v>
      </c>
      <c r="B9756" s="292"/>
      <c r="C9756" s="312">
        <v>1016</v>
      </c>
      <c r="D9756" s="313" t="s">
        <v>200</v>
      </c>
      <c r="E9756" s="314">
        <f t="shared" si="2288"/>
        <v>0</v>
      </c>
      <c r="F9756" s="164">
        <v>0</v>
      </c>
      <c r="G9756" s="165">
        <v>0</v>
      </c>
      <c r="H9756" s="1407">
        <v>0</v>
      </c>
      <c r="I9756" s="164">
        <v>0</v>
      </c>
      <c r="J9756" s="165">
        <v>0</v>
      </c>
      <c r="K9756" s="1407">
        <v>0</v>
      </c>
      <c r="L9756" s="314">
        <f t="shared" si="2289"/>
        <v>0</v>
      </c>
      <c r="M9756" s="12" t="str">
        <f t="shared" si="2282"/>
        <v/>
      </c>
      <c r="N9756" s="13"/>
    </row>
    <row r="9757" spans="1:14" hidden="1">
      <c r="A9757" s="23">
        <v>60</v>
      </c>
      <c r="B9757" s="278"/>
      <c r="C9757" s="318">
        <v>1020</v>
      </c>
      <c r="D9757" s="319" t="s">
        <v>201</v>
      </c>
      <c r="E9757" s="320">
        <f t="shared" si="2288"/>
        <v>0</v>
      </c>
      <c r="F9757" s="450">
        <v>0</v>
      </c>
      <c r="G9757" s="451">
        <v>0</v>
      </c>
      <c r="H9757" s="1416">
        <v>0</v>
      </c>
      <c r="I9757" s="450">
        <v>0</v>
      </c>
      <c r="J9757" s="451">
        <v>0</v>
      </c>
      <c r="K9757" s="1416">
        <v>0</v>
      </c>
      <c r="L9757" s="320">
        <f t="shared" si="2289"/>
        <v>0</v>
      </c>
      <c r="M9757" s="12" t="str">
        <f t="shared" si="2282"/>
        <v/>
      </c>
      <c r="N9757" s="13"/>
    </row>
    <row r="9758" spans="1:14" hidden="1">
      <c r="A9758" s="22">
        <v>65</v>
      </c>
      <c r="B9758" s="292"/>
      <c r="C9758" s="324">
        <v>1030</v>
      </c>
      <c r="D9758" s="325" t="s">
        <v>202</v>
      </c>
      <c r="E9758" s="326">
        <f t="shared" si="2288"/>
        <v>0</v>
      </c>
      <c r="F9758" s="445">
        <v>0</v>
      </c>
      <c r="G9758" s="446">
        <v>0</v>
      </c>
      <c r="H9758" s="1413">
        <v>0</v>
      </c>
      <c r="I9758" s="445">
        <v>0</v>
      </c>
      <c r="J9758" s="446">
        <v>0</v>
      </c>
      <c r="K9758" s="1413">
        <v>0</v>
      </c>
      <c r="L9758" s="326">
        <f t="shared" si="2289"/>
        <v>0</v>
      </c>
      <c r="M9758" s="12" t="str">
        <f t="shared" si="2282"/>
        <v/>
      </c>
      <c r="N9758" s="13"/>
    </row>
    <row r="9759" spans="1:14" hidden="1">
      <c r="A9759" s="23">
        <v>70</v>
      </c>
      <c r="B9759" s="292"/>
      <c r="C9759" s="318">
        <v>1051</v>
      </c>
      <c r="D9759" s="331" t="s">
        <v>203</v>
      </c>
      <c r="E9759" s="320">
        <f t="shared" si="2288"/>
        <v>0</v>
      </c>
      <c r="F9759" s="450">
        <v>0</v>
      </c>
      <c r="G9759" s="451">
        <v>0</v>
      </c>
      <c r="H9759" s="1416">
        <v>0</v>
      </c>
      <c r="I9759" s="450">
        <v>0</v>
      </c>
      <c r="J9759" s="451">
        <v>0</v>
      </c>
      <c r="K9759" s="1416">
        <v>0</v>
      </c>
      <c r="L9759" s="320">
        <f t="shared" si="2289"/>
        <v>0</v>
      </c>
      <c r="M9759" s="12" t="str">
        <f t="shared" si="2282"/>
        <v/>
      </c>
      <c r="N9759" s="13"/>
    </row>
    <row r="9760" spans="1:14" hidden="1">
      <c r="A9760" s="23">
        <v>75</v>
      </c>
      <c r="B9760" s="292"/>
      <c r="C9760" s="293">
        <v>1052</v>
      </c>
      <c r="D9760" s="294" t="s">
        <v>204</v>
      </c>
      <c r="E9760" s="295">
        <f t="shared" si="2288"/>
        <v>0</v>
      </c>
      <c r="F9760" s="158">
        <v>0</v>
      </c>
      <c r="G9760" s="159">
        <v>0</v>
      </c>
      <c r="H9760" s="1408">
        <v>0</v>
      </c>
      <c r="I9760" s="158">
        <v>0</v>
      </c>
      <c r="J9760" s="159">
        <v>0</v>
      </c>
      <c r="K9760" s="1408">
        <v>0</v>
      </c>
      <c r="L9760" s="295">
        <f t="shared" si="2289"/>
        <v>0</v>
      </c>
      <c r="M9760" s="12" t="str">
        <f t="shared" si="2282"/>
        <v/>
      </c>
      <c r="N9760" s="13"/>
    </row>
    <row r="9761" spans="1:14" hidden="1">
      <c r="A9761" s="23">
        <v>80</v>
      </c>
      <c r="B9761" s="292"/>
      <c r="C9761" s="324">
        <v>1053</v>
      </c>
      <c r="D9761" s="325" t="s">
        <v>858</v>
      </c>
      <c r="E9761" s="326">
        <f t="shared" si="2288"/>
        <v>0</v>
      </c>
      <c r="F9761" s="445"/>
      <c r="G9761" s="446"/>
      <c r="H9761" s="1413"/>
      <c r="I9761" s="445"/>
      <c r="J9761" s="446"/>
      <c r="K9761" s="1413"/>
      <c r="L9761" s="326">
        <f t="shared" si="2289"/>
        <v>0</v>
      </c>
      <c r="M9761" s="12" t="str">
        <f t="shared" si="2282"/>
        <v/>
      </c>
      <c r="N9761" s="13"/>
    </row>
    <row r="9762" spans="1:14" hidden="1">
      <c r="A9762" s="23">
        <v>80</v>
      </c>
      <c r="B9762" s="292"/>
      <c r="C9762" s="318">
        <v>1062</v>
      </c>
      <c r="D9762" s="319" t="s">
        <v>205</v>
      </c>
      <c r="E9762" s="320">
        <f t="shared" si="2288"/>
        <v>0</v>
      </c>
      <c r="F9762" s="450">
        <v>0</v>
      </c>
      <c r="G9762" s="451">
        <v>0</v>
      </c>
      <c r="H9762" s="1416">
        <v>0</v>
      </c>
      <c r="I9762" s="450">
        <v>0</v>
      </c>
      <c r="J9762" s="451">
        <v>0</v>
      </c>
      <c r="K9762" s="1416">
        <v>0</v>
      </c>
      <c r="L9762" s="320">
        <f t="shared" si="2289"/>
        <v>0</v>
      </c>
      <c r="M9762" s="12" t="str">
        <f t="shared" si="2282"/>
        <v/>
      </c>
      <c r="N9762" s="13"/>
    </row>
    <row r="9763" spans="1:14" hidden="1">
      <c r="A9763" s="23">
        <v>85</v>
      </c>
      <c r="B9763" s="292"/>
      <c r="C9763" s="324">
        <v>1063</v>
      </c>
      <c r="D9763" s="332" t="s">
        <v>786</v>
      </c>
      <c r="E9763" s="326">
        <f t="shared" si="2288"/>
        <v>0</v>
      </c>
      <c r="F9763" s="445">
        <v>0</v>
      </c>
      <c r="G9763" s="446">
        <v>0</v>
      </c>
      <c r="H9763" s="1413">
        <v>0</v>
      </c>
      <c r="I9763" s="445">
        <v>0</v>
      </c>
      <c r="J9763" s="446">
        <v>0</v>
      </c>
      <c r="K9763" s="1413">
        <v>0</v>
      </c>
      <c r="L9763" s="326">
        <f t="shared" si="2289"/>
        <v>0</v>
      </c>
      <c r="M9763" s="12" t="str">
        <f t="shared" si="2282"/>
        <v/>
      </c>
      <c r="N9763" s="13"/>
    </row>
    <row r="9764" spans="1:14" hidden="1">
      <c r="A9764" s="23">
        <v>90</v>
      </c>
      <c r="B9764" s="292"/>
      <c r="C9764" s="333">
        <v>1069</v>
      </c>
      <c r="D9764" s="334" t="s">
        <v>206</v>
      </c>
      <c r="E9764" s="335">
        <f t="shared" si="2288"/>
        <v>0</v>
      </c>
      <c r="F9764" s="589">
        <v>0</v>
      </c>
      <c r="G9764" s="590">
        <v>0</v>
      </c>
      <c r="H9764" s="1415">
        <v>0</v>
      </c>
      <c r="I9764" s="589">
        <v>0</v>
      </c>
      <c r="J9764" s="590">
        <v>0</v>
      </c>
      <c r="K9764" s="1415">
        <v>0</v>
      </c>
      <c r="L9764" s="335">
        <f t="shared" si="2289"/>
        <v>0</v>
      </c>
      <c r="M9764" s="12" t="str">
        <f t="shared" si="2282"/>
        <v/>
      </c>
      <c r="N9764" s="13"/>
    </row>
    <row r="9765" spans="1:14" hidden="1">
      <c r="A9765" s="23">
        <v>90</v>
      </c>
      <c r="B9765" s="278"/>
      <c r="C9765" s="318">
        <v>1091</v>
      </c>
      <c r="D9765" s="331" t="s">
        <v>894</v>
      </c>
      <c r="E9765" s="320">
        <f t="shared" si="2288"/>
        <v>0</v>
      </c>
      <c r="F9765" s="450">
        <v>0</v>
      </c>
      <c r="G9765" s="451">
        <v>0</v>
      </c>
      <c r="H9765" s="1416">
        <v>0</v>
      </c>
      <c r="I9765" s="450">
        <v>0</v>
      </c>
      <c r="J9765" s="451">
        <v>0</v>
      </c>
      <c r="K9765" s="1416">
        <v>0</v>
      </c>
      <c r="L9765" s="320">
        <f t="shared" si="2289"/>
        <v>0</v>
      </c>
      <c r="M9765" s="12" t="str">
        <f t="shared" si="2282"/>
        <v/>
      </c>
      <c r="N9765" s="13"/>
    </row>
    <row r="9766" spans="1:14" hidden="1">
      <c r="A9766" s="22">
        <v>115</v>
      </c>
      <c r="B9766" s="292"/>
      <c r="C9766" s="293">
        <v>1092</v>
      </c>
      <c r="D9766" s="294" t="s">
        <v>298</v>
      </c>
      <c r="E9766" s="295">
        <f t="shared" si="2288"/>
        <v>0</v>
      </c>
      <c r="F9766" s="158">
        <v>0</v>
      </c>
      <c r="G9766" s="159">
        <v>0</v>
      </c>
      <c r="H9766" s="1408">
        <v>0</v>
      </c>
      <c r="I9766" s="158">
        <v>0</v>
      </c>
      <c r="J9766" s="159">
        <v>0</v>
      </c>
      <c r="K9766" s="1408">
        <v>0</v>
      </c>
      <c r="L9766" s="295">
        <f t="shared" si="2289"/>
        <v>0</v>
      </c>
      <c r="M9766" s="12" t="str">
        <f t="shared" si="2282"/>
        <v/>
      </c>
      <c r="N9766" s="13"/>
    </row>
    <row r="9767" spans="1:14" hidden="1">
      <c r="A9767" s="22">
        <v>125</v>
      </c>
      <c r="B9767" s="292"/>
      <c r="C9767" s="285">
        <v>1098</v>
      </c>
      <c r="D9767" s="339" t="s">
        <v>207</v>
      </c>
      <c r="E9767" s="287">
        <f t="shared" si="2288"/>
        <v>0</v>
      </c>
      <c r="F9767" s="173">
        <v>0</v>
      </c>
      <c r="G9767" s="174">
        <v>0</v>
      </c>
      <c r="H9767" s="1409">
        <v>0</v>
      </c>
      <c r="I9767" s="173">
        <v>0</v>
      </c>
      <c r="J9767" s="174">
        <v>0</v>
      </c>
      <c r="K9767" s="1409">
        <v>0</v>
      </c>
      <c r="L9767" s="287">
        <f t="shared" si="2289"/>
        <v>0</v>
      </c>
      <c r="M9767" s="12" t="str">
        <f t="shared" si="2282"/>
        <v/>
      </c>
      <c r="N9767" s="13"/>
    </row>
    <row r="9768" spans="1:14" hidden="1">
      <c r="A9768" s="23">
        <v>130</v>
      </c>
      <c r="B9768" s="272">
        <v>1900</v>
      </c>
      <c r="C9768" s="1845" t="s">
        <v>265</v>
      </c>
      <c r="D9768" s="1846"/>
      <c r="E9768" s="310">
        <f t="shared" ref="E9768:L9768" si="2290">SUM(E9769:E9771)</f>
        <v>0</v>
      </c>
      <c r="F9768" s="274">
        <f t="shared" si="2290"/>
        <v>0</v>
      </c>
      <c r="G9768" s="275">
        <f t="shared" si="2290"/>
        <v>0</v>
      </c>
      <c r="H9768" s="276">
        <f>SUM(H9769:H9771)</f>
        <v>0</v>
      </c>
      <c r="I9768" s="274">
        <f t="shared" si="2290"/>
        <v>0</v>
      </c>
      <c r="J9768" s="275">
        <f t="shared" si="2290"/>
        <v>0</v>
      </c>
      <c r="K9768" s="276">
        <f t="shared" si="2290"/>
        <v>0</v>
      </c>
      <c r="L9768" s="310">
        <f t="shared" si="2290"/>
        <v>0</v>
      </c>
      <c r="M9768" s="12" t="str">
        <f t="shared" si="2282"/>
        <v/>
      </c>
      <c r="N9768" s="13"/>
    </row>
    <row r="9769" spans="1:14" hidden="1">
      <c r="A9769" s="23">
        <v>135</v>
      </c>
      <c r="B9769" s="292"/>
      <c r="C9769" s="279">
        <v>1901</v>
      </c>
      <c r="D9769" s="340" t="s">
        <v>895</v>
      </c>
      <c r="E9769" s="281">
        <f>F9769+G9769+H9769</f>
        <v>0</v>
      </c>
      <c r="F9769" s="152">
        <v>0</v>
      </c>
      <c r="G9769" s="153">
        <v>0</v>
      </c>
      <c r="H9769" s="1406">
        <v>0</v>
      </c>
      <c r="I9769" s="152">
        <v>0</v>
      </c>
      <c r="J9769" s="153">
        <v>0</v>
      </c>
      <c r="K9769" s="1406">
        <v>0</v>
      </c>
      <c r="L9769" s="281">
        <f>I9769+J9769+K9769</f>
        <v>0</v>
      </c>
      <c r="M9769" s="12" t="str">
        <f t="shared" si="2282"/>
        <v/>
      </c>
      <c r="N9769" s="13"/>
    </row>
    <row r="9770" spans="1:14" hidden="1">
      <c r="A9770" s="23">
        <v>140</v>
      </c>
      <c r="B9770" s="341"/>
      <c r="C9770" s="293">
        <v>1981</v>
      </c>
      <c r="D9770" s="342" t="s">
        <v>896</v>
      </c>
      <c r="E9770" s="295">
        <f>F9770+G9770+H9770</f>
        <v>0</v>
      </c>
      <c r="F9770" s="158">
        <v>0</v>
      </c>
      <c r="G9770" s="159">
        <v>0</v>
      </c>
      <c r="H9770" s="1408">
        <v>0</v>
      </c>
      <c r="I9770" s="158">
        <v>0</v>
      </c>
      <c r="J9770" s="159">
        <v>0</v>
      </c>
      <c r="K9770" s="1408">
        <v>0</v>
      </c>
      <c r="L9770" s="295">
        <f>I9770+J9770+K9770</f>
        <v>0</v>
      </c>
      <c r="M9770" s="12" t="str">
        <f t="shared" si="2282"/>
        <v/>
      </c>
      <c r="N9770" s="13"/>
    </row>
    <row r="9771" spans="1:14" hidden="1">
      <c r="A9771" s="23">
        <v>145</v>
      </c>
      <c r="B9771" s="292"/>
      <c r="C9771" s="285">
        <v>1991</v>
      </c>
      <c r="D9771" s="343" t="s">
        <v>897</v>
      </c>
      <c r="E9771" s="287">
        <f>F9771+G9771+H9771</f>
        <v>0</v>
      </c>
      <c r="F9771" s="173"/>
      <c r="G9771" s="174"/>
      <c r="H9771" s="1409"/>
      <c r="I9771" s="173"/>
      <c r="J9771" s="174"/>
      <c r="K9771" s="1409"/>
      <c r="L9771" s="287">
        <f>I9771+J9771+K9771</f>
        <v>0</v>
      </c>
      <c r="M9771" s="12" t="str">
        <f t="shared" si="2282"/>
        <v/>
      </c>
      <c r="N9771" s="13"/>
    </row>
    <row r="9772" spans="1:14" hidden="1">
      <c r="A9772" s="23">
        <v>150</v>
      </c>
      <c r="B9772" s="272">
        <v>2100</v>
      </c>
      <c r="C9772" s="1845" t="s">
        <v>707</v>
      </c>
      <c r="D9772" s="1846"/>
      <c r="E9772" s="310">
        <f t="shared" ref="E9772:L9772" si="2291">SUM(E9773:E9777)</f>
        <v>0</v>
      </c>
      <c r="F9772" s="274">
        <f t="shared" si="2291"/>
        <v>0</v>
      </c>
      <c r="G9772" s="275">
        <f t="shared" si="2291"/>
        <v>0</v>
      </c>
      <c r="H9772" s="276">
        <f>SUM(H9773:H9777)</f>
        <v>0</v>
      </c>
      <c r="I9772" s="274">
        <f t="shared" si="2291"/>
        <v>0</v>
      </c>
      <c r="J9772" s="275">
        <f t="shared" si="2291"/>
        <v>0</v>
      </c>
      <c r="K9772" s="276">
        <f t="shared" si="2291"/>
        <v>0</v>
      </c>
      <c r="L9772" s="310">
        <f t="shared" si="2291"/>
        <v>0</v>
      </c>
      <c r="M9772" s="12" t="str">
        <f t="shared" si="2282"/>
        <v/>
      </c>
      <c r="N9772" s="13"/>
    </row>
    <row r="9773" spans="1:14" hidden="1">
      <c r="A9773" s="23">
        <v>155</v>
      </c>
      <c r="B9773" s="292"/>
      <c r="C9773" s="279">
        <v>2110</v>
      </c>
      <c r="D9773" s="344" t="s">
        <v>208</v>
      </c>
      <c r="E9773" s="281">
        <f>F9773+G9773+H9773</f>
        <v>0</v>
      </c>
      <c r="F9773" s="152">
        <v>0</v>
      </c>
      <c r="G9773" s="153">
        <v>0</v>
      </c>
      <c r="H9773" s="1406">
        <v>0</v>
      </c>
      <c r="I9773" s="152">
        <v>0</v>
      </c>
      <c r="J9773" s="153">
        <v>0</v>
      </c>
      <c r="K9773" s="1406">
        <v>0</v>
      </c>
      <c r="L9773" s="281">
        <f>I9773+J9773+K9773</f>
        <v>0</v>
      </c>
      <c r="M9773" s="12" t="str">
        <f t="shared" si="2282"/>
        <v/>
      </c>
      <c r="N9773" s="13"/>
    </row>
    <row r="9774" spans="1:14" hidden="1">
      <c r="A9774" s="23">
        <v>160</v>
      </c>
      <c r="B9774" s="341"/>
      <c r="C9774" s="293">
        <v>2120</v>
      </c>
      <c r="D9774" s="300" t="s">
        <v>209</v>
      </c>
      <c r="E9774" s="295">
        <f>F9774+G9774+H9774</f>
        <v>0</v>
      </c>
      <c r="F9774" s="158"/>
      <c r="G9774" s="159"/>
      <c r="H9774" s="1408"/>
      <c r="I9774" s="158"/>
      <c r="J9774" s="159"/>
      <c r="K9774" s="1408"/>
      <c r="L9774" s="295">
        <f>I9774+J9774+K9774</f>
        <v>0</v>
      </c>
      <c r="M9774" s="12" t="str">
        <f t="shared" si="2282"/>
        <v/>
      </c>
      <c r="N9774" s="13"/>
    </row>
    <row r="9775" spans="1:14" hidden="1">
      <c r="A9775" s="23">
        <v>165</v>
      </c>
      <c r="B9775" s="341"/>
      <c r="C9775" s="293">
        <v>2125</v>
      </c>
      <c r="D9775" s="300" t="s">
        <v>210</v>
      </c>
      <c r="E9775" s="295">
        <f>F9775+G9775+H9775</f>
        <v>0</v>
      </c>
      <c r="F9775" s="484">
        <v>0</v>
      </c>
      <c r="G9775" s="485">
        <v>0</v>
      </c>
      <c r="H9775" s="160">
        <v>0</v>
      </c>
      <c r="I9775" s="484">
        <v>0</v>
      </c>
      <c r="J9775" s="485">
        <v>0</v>
      </c>
      <c r="K9775" s="160">
        <v>0</v>
      </c>
      <c r="L9775" s="295">
        <f>I9775+J9775+K9775</f>
        <v>0</v>
      </c>
      <c r="M9775" s="12" t="str">
        <f t="shared" si="2282"/>
        <v/>
      </c>
      <c r="N9775" s="13"/>
    </row>
    <row r="9776" spans="1:14" hidden="1">
      <c r="A9776" s="23">
        <v>175</v>
      </c>
      <c r="B9776" s="291"/>
      <c r="C9776" s="293">
        <v>2140</v>
      </c>
      <c r="D9776" s="300" t="s">
        <v>211</v>
      </c>
      <c r="E9776" s="295">
        <f>F9776+G9776+H9776</f>
        <v>0</v>
      </c>
      <c r="F9776" s="484">
        <v>0</v>
      </c>
      <c r="G9776" s="485">
        <v>0</v>
      </c>
      <c r="H9776" s="160">
        <v>0</v>
      </c>
      <c r="I9776" s="484">
        <v>0</v>
      </c>
      <c r="J9776" s="485">
        <v>0</v>
      </c>
      <c r="K9776" s="160">
        <v>0</v>
      </c>
      <c r="L9776" s="295">
        <f>I9776+J9776+K9776</f>
        <v>0</v>
      </c>
      <c r="M9776" s="12" t="str">
        <f t="shared" si="2282"/>
        <v/>
      </c>
      <c r="N9776" s="13"/>
    </row>
    <row r="9777" spans="1:14" hidden="1">
      <c r="A9777" s="23">
        <v>180</v>
      </c>
      <c r="B9777" s="292"/>
      <c r="C9777" s="285">
        <v>2190</v>
      </c>
      <c r="D9777" s="345" t="s">
        <v>212</v>
      </c>
      <c r="E9777" s="287">
        <f>F9777+G9777+H9777</f>
        <v>0</v>
      </c>
      <c r="F9777" s="173"/>
      <c r="G9777" s="174"/>
      <c r="H9777" s="1409"/>
      <c r="I9777" s="173"/>
      <c r="J9777" s="174"/>
      <c r="K9777" s="1409"/>
      <c r="L9777" s="287">
        <f>I9777+J9777+K9777</f>
        <v>0</v>
      </c>
      <c r="M9777" s="12" t="str">
        <f t="shared" si="2282"/>
        <v/>
      </c>
      <c r="N9777" s="13"/>
    </row>
    <row r="9778" spans="1:14" hidden="1">
      <c r="A9778" s="23">
        <v>185</v>
      </c>
      <c r="B9778" s="272">
        <v>2200</v>
      </c>
      <c r="C9778" s="1845" t="s">
        <v>213</v>
      </c>
      <c r="D9778" s="1846"/>
      <c r="E9778" s="310">
        <f t="shared" ref="E9778:L9778" si="2292">SUM(E9779:E9780)</f>
        <v>0</v>
      </c>
      <c r="F9778" s="274">
        <f t="shared" si="2292"/>
        <v>0</v>
      </c>
      <c r="G9778" s="275">
        <f t="shared" si="2292"/>
        <v>0</v>
      </c>
      <c r="H9778" s="276">
        <f>SUM(H9779:H9780)</f>
        <v>0</v>
      </c>
      <c r="I9778" s="274">
        <f t="shared" si="2292"/>
        <v>0</v>
      </c>
      <c r="J9778" s="275">
        <f t="shared" si="2292"/>
        <v>0</v>
      </c>
      <c r="K9778" s="276">
        <f t="shared" si="2292"/>
        <v>0</v>
      </c>
      <c r="L9778" s="310">
        <f t="shared" si="2292"/>
        <v>0</v>
      </c>
      <c r="M9778" s="12" t="str">
        <f t="shared" si="2282"/>
        <v/>
      </c>
      <c r="N9778" s="13"/>
    </row>
    <row r="9779" spans="1:14" hidden="1">
      <c r="A9779" s="23">
        <v>190</v>
      </c>
      <c r="B9779" s="292"/>
      <c r="C9779" s="279">
        <v>2221</v>
      </c>
      <c r="D9779" s="280" t="s">
        <v>299</v>
      </c>
      <c r="E9779" s="281">
        <f>F9779+G9779+H9779</f>
        <v>0</v>
      </c>
      <c r="F9779" s="152">
        <v>0</v>
      </c>
      <c r="G9779" s="153">
        <v>0</v>
      </c>
      <c r="H9779" s="1406">
        <v>0</v>
      </c>
      <c r="I9779" s="152">
        <v>0</v>
      </c>
      <c r="J9779" s="153">
        <v>0</v>
      </c>
      <c r="K9779" s="1406">
        <v>0</v>
      </c>
      <c r="L9779" s="281">
        <f>I9779+J9779+K9779</f>
        <v>0</v>
      </c>
      <c r="M9779" s="12" t="str">
        <f t="shared" si="2282"/>
        <v/>
      </c>
      <c r="N9779" s="13"/>
    </row>
    <row r="9780" spans="1:14" hidden="1">
      <c r="A9780" s="23">
        <v>200</v>
      </c>
      <c r="B9780" s="292"/>
      <c r="C9780" s="285">
        <v>2224</v>
      </c>
      <c r="D9780" s="286" t="s">
        <v>214</v>
      </c>
      <c r="E9780" s="287">
        <f>F9780+G9780+H9780</f>
        <v>0</v>
      </c>
      <c r="F9780" s="173"/>
      <c r="G9780" s="174"/>
      <c r="H9780" s="1409"/>
      <c r="I9780" s="173"/>
      <c r="J9780" s="174"/>
      <c r="K9780" s="1409"/>
      <c r="L9780" s="287">
        <f>I9780+J9780+K9780</f>
        <v>0</v>
      </c>
      <c r="M9780" s="12" t="str">
        <f t="shared" si="2282"/>
        <v/>
      </c>
      <c r="N9780" s="13"/>
    </row>
    <row r="9781" spans="1:14" hidden="1">
      <c r="A9781" s="23">
        <v>200</v>
      </c>
      <c r="B9781" s="272">
        <v>2500</v>
      </c>
      <c r="C9781" s="1845" t="s">
        <v>215</v>
      </c>
      <c r="D9781" s="1846"/>
      <c r="E9781" s="310">
        <f>F9781+G9781+H9781</f>
        <v>0</v>
      </c>
      <c r="F9781" s="1410"/>
      <c r="G9781" s="1411"/>
      <c r="H9781" s="1412"/>
      <c r="I9781" s="1410"/>
      <c r="J9781" s="1411"/>
      <c r="K9781" s="1412"/>
      <c r="L9781" s="310">
        <f>I9781+J9781+K9781</f>
        <v>0</v>
      </c>
      <c r="M9781" s="12" t="str">
        <f t="shared" si="2282"/>
        <v/>
      </c>
      <c r="N9781" s="13"/>
    </row>
    <row r="9782" spans="1:14" hidden="1">
      <c r="A9782" s="23">
        <v>205</v>
      </c>
      <c r="B9782" s="272">
        <v>2600</v>
      </c>
      <c r="C9782" s="1849" t="s">
        <v>216</v>
      </c>
      <c r="D9782" s="1850"/>
      <c r="E9782" s="310">
        <f>F9782+G9782+H9782</f>
        <v>0</v>
      </c>
      <c r="F9782" s="1410"/>
      <c r="G9782" s="1411"/>
      <c r="H9782" s="1412"/>
      <c r="I9782" s="1410"/>
      <c r="J9782" s="1411"/>
      <c r="K9782" s="1412"/>
      <c r="L9782" s="310">
        <f>I9782+J9782+K9782</f>
        <v>0</v>
      </c>
      <c r="M9782" s="12" t="str">
        <f t="shared" si="2282"/>
        <v/>
      </c>
      <c r="N9782" s="13"/>
    </row>
    <row r="9783" spans="1:14" hidden="1">
      <c r="A9783" s="23">
        <v>210</v>
      </c>
      <c r="B9783" s="272">
        <v>2700</v>
      </c>
      <c r="C9783" s="1849" t="s">
        <v>217</v>
      </c>
      <c r="D9783" s="1850"/>
      <c r="E9783" s="310">
        <f>F9783+G9783+H9783</f>
        <v>0</v>
      </c>
      <c r="F9783" s="1410">
        <v>0</v>
      </c>
      <c r="G9783" s="1411">
        <v>0</v>
      </c>
      <c r="H9783" s="1412">
        <v>0</v>
      </c>
      <c r="I9783" s="1410">
        <v>0</v>
      </c>
      <c r="J9783" s="1411">
        <v>0</v>
      </c>
      <c r="K9783" s="1412">
        <v>0</v>
      </c>
      <c r="L9783" s="310">
        <f>I9783+J9783+K9783</f>
        <v>0</v>
      </c>
      <c r="M9783" s="12" t="str">
        <f t="shared" si="2282"/>
        <v/>
      </c>
      <c r="N9783" s="13"/>
    </row>
    <row r="9784" spans="1:14" ht="36" hidden="1" customHeight="1">
      <c r="A9784" s="23">
        <v>215</v>
      </c>
      <c r="B9784" s="272">
        <v>2800</v>
      </c>
      <c r="C9784" s="1849" t="s">
        <v>1643</v>
      </c>
      <c r="D9784" s="1850"/>
      <c r="E9784" s="310">
        <f t="shared" ref="E9784:L9784" si="2293">SUM(E9785:E9787)</f>
        <v>0</v>
      </c>
      <c r="F9784" s="274">
        <f t="shared" si="2293"/>
        <v>0</v>
      </c>
      <c r="G9784" s="275">
        <f t="shared" si="2293"/>
        <v>0</v>
      </c>
      <c r="H9784" s="276">
        <f>SUM(H9785:H9787)</f>
        <v>0</v>
      </c>
      <c r="I9784" s="274">
        <f t="shared" si="2293"/>
        <v>0</v>
      </c>
      <c r="J9784" s="275">
        <f t="shared" si="2293"/>
        <v>0</v>
      </c>
      <c r="K9784" s="276">
        <f t="shared" si="2293"/>
        <v>0</v>
      </c>
      <c r="L9784" s="310">
        <f t="shared" si="2293"/>
        <v>0</v>
      </c>
      <c r="M9784" s="12" t="str">
        <f t="shared" si="2282"/>
        <v/>
      </c>
      <c r="N9784" s="13"/>
    </row>
    <row r="9785" spans="1:14" hidden="1">
      <c r="A9785" s="22">
        <v>220</v>
      </c>
      <c r="B9785" s="292"/>
      <c r="C9785" s="279">
        <v>2810</v>
      </c>
      <c r="D9785" s="340" t="s">
        <v>2078</v>
      </c>
      <c r="E9785" s="281">
        <f>F9785+G9785+H9785</f>
        <v>0</v>
      </c>
      <c r="F9785" s="152"/>
      <c r="G9785" s="153"/>
      <c r="H9785" s="1406"/>
      <c r="I9785" s="152"/>
      <c r="J9785" s="153"/>
      <c r="K9785" s="1406"/>
      <c r="L9785" s="281">
        <f>I9785+J9785+K9785</f>
        <v>0</v>
      </c>
      <c r="M9785" s="12" t="str">
        <f t="shared" si="2282"/>
        <v/>
      </c>
      <c r="N9785" s="13"/>
    </row>
    <row r="9786" spans="1:14" hidden="1">
      <c r="A9786" s="23">
        <v>225</v>
      </c>
      <c r="B9786" s="341"/>
      <c r="C9786" s="293">
        <v>2820</v>
      </c>
      <c r="D9786" s="342" t="s">
        <v>2079</v>
      </c>
      <c r="E9786" s="295">
        <f>F9786+G9786+H9786</f>
        <v>0</v>
      </c>
      <c r="F9786" s="158"/>
      <c r="G9786" s="159"/>
      <c r="H9786" s="1408"/>
      <c r="I9786" s="158"/>
      <c r="J9786" s="159"/>
      <c r="K9786" s="1408"/>
      <c r="L9786" s="295">
        <f>I9786+J9786+K9786</f>
        <v>0</v>
      </c>
      <c r="M9786" s="12" t="str">
        <f t="shared" si="2282"/>
        <v/>
      </c>
      <c r="N9786" s="13"/>
    </row>
    <row r="9787" spans="1:14" ht="31.5" hidden="1">
      <c r="A9787" s="23">
        <v>230</v>
      </c>
      <c r="B9787" s="292"/>
      <c r="C9787" s="285">
        <v>2890</v>
      </c>
      <c r="D9787" s="343" t="s">
        <v>2080</v>
      </c>
      <c r="E9787" s="287">
        <f>F9787+G9787+H9787</f>
        <v>0</v>
      </c>
      <c r="F9787" s="173"/>
      <c r="G9787" s="174"/>
      <c r="H9787" s="1409"/>
      <c r="I9787" s="173"/>
      <c r="J9787" s="174"/>
      <c r="K9787" s="1409"/>
      <c r="L9787" s="287">
        <f>I9787+J9787+K9787</f>
        <v>0</v>
      </c>
      <c r="M9787" s="12" t="str">
        <f t="shared" si="2282"/>
        <v/>
      </c>
      <c r="N9787" s="13"/>
    </row>
    <row r="9788" spans="1:14" hidden="1">
      <c r="A9788" s="23">
        <v>245</v>
      </c>
      <c r="B9788" s="272">
        <v>2900</v>
      </c>
      <c r="C9788" s="1845" t="s">
        <v>218</v>
      </c>
      <c r="D9788" s="1846"/>
      <c r="E9788" s="310">
        <f>SUM(E9789:E9796)</f>
        <v>0</v>
      </c>
      <c r="F9788" s="274">
        <f>SUM(F9789:F9796)</f>
        <v>0</v>
      </c>
      <c r="G9788" s="274">
        <f t="shared" ref="G9788:L9788" si="2294">SUM(G9789:G9796)</f>
        <v>0</v>
      </c>
      <c r="H9788" s="274">
        <f t="shared" si="2294"/>
        <v>0</v>
      </c>
      <c r="I9788" s="274">
        <f t="shared" si="2294"/>
        <v>0</v>
      </c>
      <c r="J9788" s="274">
        <f t="shared" si="2294"/>
        <v>0</v>
      </c>
      <c r="K9788" s="274">
        <f t="shared" si="2294"/>
        <v>0</v>
      </c>
      <c r="L9788" s="274">
        <f t="shared" si="2294"/>
        <v>0</v>
      </c>
      <c r="M9788" s="12" t="str">
        <f t="shared" si="2282"/>
        <v/>
      </c>
      <c r="N9788" s="13"/>
    </row>
    <row r="9789" spans="1:14" hidden="1">
      <c r="A9789" s="22">
        <v>220</v>
      </c>
      <c r="B9789" s="346"/>
      <c r="C9789" s="279">
        <v>2910</v>
      </c>
      <c r="D9789" s="347" t="s">
        <v>1935</v>
      </c>
      <c r="E9789" s="281">
        <f>F9789+G9789+H9789</f>
        <v>0</v>
      </c>
      <c r="F9789" s="152">
        <v>0</v>
      </c>
      <c r="G9789" s="153"/>
      <c r="H9789" s="1406"/>
      <c r="I9789" s="152">
        <v>0</v>
      </c>
      <c r="J9789" s="153"/>
      <c r="K9789" s="1406"/>
      <c r="L9789" s="281">
        <f>I9789+J9789+K9789</f>
        <v>0</v>
      </c>
      <c r="M9789" s="12" t="str">
        <f t="shared" si="2282"/>
        <v/>
      </c>
      <c r="N9789" s="13"/>
    </row>
    <row r="9790" spans="1:14" hidden="1">
      <c r="A9790" s="23">
        <v>225</v>
      </c>
      <c r="B9790" s="346"/>
      <c r="C9790" s="279">
        <v>2920</v>
      </c>
      <c r="D9790" s="347" t="s">
        <v>219</v>
      </c>
      <c r="E9790" s="281">
        <f t="shared" ref="E9790:E9796" si="2295">F9790+G9790+H9790</f>
        <v>0</v>
      </c>
      <c r="F9790" s="152"/>
      <c r="G9790" s="153"/>
      <c r="H9790" s="1406"/>
      <c r="I9790" s="152"/>
      <c r="J9790" s="153"/>
      <c r="K9790" s="1406"/>
      <c r="L9790" s="281">
        <f t="shared" ref="L9790:L9796" si="2296">I9790+J9790+K9790</f>
        <v>0</v>
      </c>
      <c r="M9790" s="12" t="str">
        <f t="shared" si="2282"/>
        <v/>
      </c>
      <c r="N9790" s="13"/>
    </row>
    <row r="9791" spans="1:14" ht="31.5" hidden="1">
      <c r="A9791" s="23">
        <v>230</v>
      </c>
      <c r="B9791" s="346"/>
      <c r="C9791" s="324">
        <v>2969</v>
      </c>
      <c r="D9791" s="348" t="s">
        <v>220</v>
      </c>
      <c r="E9791" s="326">
        <f t="shared" si="2295"/>
        <v>0</v>
      </c>
      <c r="F9791" s="445"/>
      <c r="G9791" s="446"/>
      <c r="H9791" s="1413"/>
      <c r="I9791" s="445"/>
      <c r="J9791" s="446"/>
      <c r="K9791" s="1413"/>
      <c r="L9791" s="326">
        <f t="shared" si="2296"/>
        <v>0</v>
      </c>
      <c r="M9791" s="12" t="str">
        <f t="shared" si="2282"/>
        <v/>
      </c>
      <c r="N9791" s="13"/>
    </row>
    <row r="9792" spans="1:14" ht="31.5" hidden="1">
      <c r="A9792" s="23">
        <v>235</v>
      </c>
      <c r="B9792" s="346"/>
      <c r="C9792" s="349">
        <v>2970</v>
      </c>
      <c r="D9792" s="350" t="s">
        <v>221</v>
      </c>
      <c r="E9792" s="351">
        <f t="shared" si="2295"/>
        <v>0</v>
      </c>
      <c r="F9792" s="624"/>
      <c r="G9792" s="625"/>
      <c r="H9792" s="1414"/>
      <c r="I9792" s="624"/>
      <c r="J9792" s="625"/>
      <c r="K9792" s="1414"/>
      <c r="L9792" s="351">
        <f t="shared" si="2296"/>
        <v>0</v>
      </c>
      <c r="M9792" s="12" t="str">
        <f t="shared" si="2282"/>
        <v/>
      </c>
      <c r="N9792" s="13"/>
    </row>
    <row r="9793" spans="1:14" hidden="1">
      <c r="A9793" s="23">
        <v>240</v>
      </c>
      <c r="B9793" s="346"/>
      <c r="C9793" s="333">
        <v>2989</v>
      </c>
      <c r="D9793" s="355" t="s">
        <v>222</v>
      </c>
      <c r="E9793" s="335">
        <f t="shared" si="2295"/>
        <v>0</v>
      </c>
      <c r="F9793" s="589"/>
      <c r="G9793" s="590"/>
      <c r="H9793" s="1415"/>
      <c r="I9793" s="589"/>
      <c r="J9793" s="590"/>
      <c r="K9793" s="1415"/>
      <c r="L9793" s="335">
        <f t="shared" si="2296"/>
        <v>0</v>
      </c>
      <c r="M9793" s="12" t="str">
        <f t="shared" si="2282"/>
        <v/>
      </c>
      <c r="N9793" s="13"/>
    </row>
    <row r="9794" spans="1:14" hidden="1">
      <c r="A9794" s="23">
        <v>245</v>
      </c>
      <c r="B9794" s="292"/>
      <c r="C9794" s="318">
        <v>2990</v>
      </c>
      <c r="D9794" s="356" t="s">
        <v>1954</v>
      </c>
      <c r="E9794" s="320">
        <f>F9794+G9794+H9794</f>
        <v>0</v>
      </c>
      <c r="F9794" s="450"/>
      <c r="G9794" s="451"/>
      <c r="H9794" s="1416"/>
      <c r="I9794" s="450"/>
      <c r="J9794" s="451"/>
      <c r="K9794" s="1416"/>
      <c r="L9794" s="320">
        <f>I9794+J9794+K9794</f>
        <v>0</v>
      </c>
      <c r="M9794" s="12" t="str">
        <f t="shared" si="2282"/>
        <v/>
      </c>
      <c r="N9794" s="13"/>
    </row>
    <row r="9795" spans="1:14" hidden="1">
      <c r="A9795" s="22">
        <v>250</v>
      </c>
      <c r="B9795" s="292"/>
      <c r="C9795" s="318">
        <v>2991</v>
      </c>
      <c r="D9795" s="356" t="s">
        <v>223</v>
      </c>
      <c r="E9795" s="320">
        <f t="shared" si="2295"/>
        <v>0</v>
      </c>
      <c r="F9795" s="450">
        <v>0</v>
      </c>
      <c r="G9795" s="451">
        <v>0</v>
      </c>
      <c r="H9795" s="1416">
        <v>0</v>
      </c>
      <c r="I9795" s="450">
        <v>0</v>
      </c>
      <c r="J9795" s="451">
        <v>0</v>
      </c>
      <c r="K9795" s="1416">
        <v>0</v>
      </c>
      <c r="L9795" s="320">
        <f t="shared" si="2296"/>
        <v>0</v>
      </c>
      <c r="M9795" s="12" t="str">
        <f t="shared" si="2282"/>
        <v/>
      </c>
      <c r="N9795" s="13"/>
    </row>
    <row r="9796" spans="1:14" hidden="1">
      <c r="A9796" s="23">
        <v>255</v>
      </c>
      <c r="B9796" s="292"/>
      <c r="C9796" s="285">
        <v>2992</v>
      </c>
      <c r="D9796" s="357" t="s">
        <v>224</v>
      </c>
      <c r="E9796" s="287">
        <f t="shared" si="2295"/>
        <v>0</v>
      </c>
      <c r="F9796" s="173"/>
      <c r="G9796" s="174"/>
      <c r="H9796" s="1409"/>
      <c r="I9796" s="173"/>
      <c r="J9796" s="174"/>
      <c r="K9796" s="1409"/>
      <c r="L9796" s="287">
        <f t="shared" si="2296"/>
        <v>0</v>
      </c>
      <c r="M9796" s="12" t="str">
        <f t="shared" si="2282"/>
        <v/>
      </c>
      <c r="N9796" s="13"/>
    </row>
    <row r="9797" spans="1:14" hidden="1">
      <c r="A9797" s="23">
        <v>265</v>
      </c>
      <c r="B9797" s="272">
        <v>3300</v>
      </c>
      <c r="C9797" s="358" t="s">
        <v>1985</v>
      </c>
      <c r="D9797" s="1760"/>
      <c r="E9797" s="310">
        <f t="shared" ref="E9797:L9797" si="2297">SUM(E9798:E9802)</f>
        <v>0</v>
      </c>
      <c r="F9797" s="274">
        <f t="shared" si="2297"/>
        <v>0</v>
      </c>
      <c r="G9797" s="275">
        <f t="shared" si="2297"/>
        <v>0</v>
      </c>
      <c r="H9797" s="276">
        <f t="shared" si="2297"/>
        <v>0</v>
      </c>
      <c r="I9797" s="274">
        <f t="shared" si="2297"/>
        <v>0</v>
      </c>
      <c r="J9797" s="275">
        <f t="shared" si="2297"/>
        <v>0</v>
      </c>
      <c r="K9797" s="276">
        <f t="shared" si="2297"/>
        <v>0</v>
      </c>
      <c r="L9797" s="310">
        <f t="shared" si="2297"/>
        <v>0</v>
      </c>
      <c r="M9797" s="12" t="str">
        <f t="shared" ref="M9797:M9850" si="2298">(IF($E9797&lt;&gt;0,$M$2,IF($L9797&lt;&gt;0,$M$2,"")))</f>
        <v/>
      </c>
      <c r="N9797" s="13"/>
    </row>
    <row r="9798" spans="1:14" hidden="1">
      <c r="A9798" s="22">
        <v>270</v>
      </c>
      <c r="B9798" s="291"/>
      <c r="C9798" s="279">
        <v>3301</v>
      </c>
      <c r="D9798" s="359" t="s">
        <v>225</v>
      </c>
      <c r="E9798" s="281">
        <f t="shared" ref="E9798:E9805" si="2299">F9798+G9798+H9798</f>
        <v>0</v>
      </c>
      <c r="F9798" s="482">
        <v>0</v>
      </c>
      <c r="G9798" s="483">
        <v>0</v>
      </c>
      <c r="H9798" s="154">
        <v>0</v>
      </c>
      <c r="I9798" s="482">
        <v>0</v>
      </c>
      <c r="J9798" s="483">
        <v>0</v>
      </c>
      <c r="K9798" s="154">
        <v>0</v>
      </c>
      <c r="L9798" s="281">
        <f t="shared" ref="L9798:L9805" si="2300">I9798+J9798+K9798</f>
        <v>0</v>
      </c>
      <c r="M9798" s="12" t="str">
        <f t="shared" si="2298"/>
        <v/>
      </c>
      <c r="N9798" s="13"/>
    </row>
    <row r="9799" spans="1:14" hidden="1">
      <c r="A9799" s="22">
        <v>290</v>
      </c>
      <c r="B9799" s="291"/>
      <c r="C9799" s="293">
        <v>3302</v>
      </c>
      <c r="D9799" s="360" t="s">
        <v>701</v>
      </c>
      <c r="E9799" s="295">
        <f t="shared" si="2299"/>
        <v>0</v>
      </c>
      <c r="F9799" s="484">
        <v>0</v>
      </c>
      <c r="G9799" s="485">
        <v>0</v>
      </c>
      <c r="H9799" s="160">
        <v>0</v>
      </c>
      <c r="I9799" s="484">
        <v>0</v>
      </c>
      <c r="J9799" s="485">
        <v>0</v>
      </c>
      <c r="K9799" s="160">
        <v>0</v>
      </c>
      <c r="L9799" s="295">
        <f t="shared" si="2300"/>
        <v>0</v>
      </c>
      <c r="M9799" s="12" t="str">
        <f t="shared" si="2298"/>
        <v/>
      </c>
      <c r="N9799" s="13"/>
    </row>
    <row r="9800" spans="1:14" hidden="1">
      <c r="A9800" s="39">
        <v>320</v>
      </c>
      <c r="B9800" s="291"/>
      <c r="C9800" s="293">
        <v>3304</v>
      </c>
      <c r="D9800" s="360" t="s">
        <v>226</v>
      </c>
      <c r="E9800" s="295">
        <f t="shared" si="2299"/>
        <v>0</v>
      </c>
      <c r="F9800" s="484">
        <v>0</v>
      </c>
      <c r="G9800" s="485">
        <v>0</v>
      </c>
      <c r="H9800" s="160">
        <v>0</v>
      </c>
      <c r="I9800" s="484">
        <v>0</v>
      </c>
      <c r="J9800" s="485">
        <v>0</v>
      </c>
      <c r="K9800" s="160">
        <v>0</v>
      </c>
      <c r="L9800" s="295">
        <f t="shared" si="2300"/>
        <v>0</v>
      </c>
      <c r="M9800" s="12" t="str">
        <f t="shared" si="2298"/>
        <v/>
      </c>
      <c r="N9800" s="13"/>
    </row>
    <row r="9801" spans="1:14" ht="47.25" hidden="1">
      <c r="A9801" s="22">
        <v>330</v>
      </c>
      <c r="B9801" s="291"/>
      <c r="C9801" s="285">
        <v>3306</v>
      </c>
      <c r="D9801" s="361" t="s">
        <v>2081</v>
      </c>
      <c r="E9801" s="295">
        <f t="shared" si="2299"/>
        <v>0</v>
      </c>
      <c r="F9801" s="484">
        <v>0</v>
      </c>
      <c r="G9801" s="485">
        <v>0</v>
      </c>
      <c r="H9801" s="160">
        <v>0</v>
      </c>
      <c r="I9801" s="484">
        <v>0</v>
      </c>
      <c r="J9801" s="485">
        <v>0</v>
      </c>
      <c r="K9801" s="160">
        <v>0</v>
      </c>
      <c r="L9801" s="295">
        <f t="shared" si="2300"/>
        <v>0</v>
      </c>
      <c r="M9801" s="12" t="str">
        <f t="shared" si="2298"/>
        <v/>
      </c>
      <c r="N9801" s="13"/>
    </row>
    <row r="9802" spans="1:14" hidden="1">
      <c r="A9802" s="23">
        <v>225</v>
      </c>
      <c r="B9802" s="291"/>
      <c r="C9802" s="285">
        <v>3307</v>
      </c>
      <c r="D9802" s="361" t="s">
        <v>1996</v>
      </c>
      <c r="E9802" s="287">
        <f t="shared" si="2299"/>
        <v>0</v>
      </c>
      <c r="F9802" s="486">
        <v>0</v>
      </c>
      <c r="G9802" s="487">
        <v>0</v>
      </c>
      <c r="H9802" s="175">
        <v>0</v>
      </c>
      <c r="I9802" s="486">
        <v>0</v>
      </c>
      <c r="J9802" s="487">
        <v>0</v>
      </c>
      <c r="K9802" s="175">
        <v>0</v>
      </c>
      <c r="L9802" s="287">
        <f t="shared" si="2300"/>
        <v>0</v>
      </c>
      <c r="M9802" s="12" t="str">
        <f t="shared" si="2298"/>
        <v/>
      </c>
      <c r="N9802" s="13"/>
    </row>
    <row r="9803" spans="1:14" hidden="1">
      <c r="A9803" s="23">
        <v>230</v>
      </c>
      <c r="B9803" s="272">
        <v>3900</v>
      </c>
      <c r="C9803" s="1845" t="s">
        <v>227</v>
      </c>
      <c r="D9803" s="1846"/>
      <c r="E9803" s="310">
        <f t="shared" si="2299"/>
        <v>0</v>
      </c>
      <c r="F9803" s="1458">
        <v>0</v>
      </c>
      <c r="G9803" s="1459">
        <v>0</v>
      </c>
      <c r="H9803" s="1460">
        <v>0</v>
      </c>
      <c r="I9803" s="1458">
        <v>0</v>
      </c>
      <c r="J9803" s="1459">
        <v>0</v>
      </c>
      <c r="K9803" s="1460">
        <v>0</v>
      </c>
      <c r="L9803" s="310">
        <f t="shared" si="2300"/>
        <v>0</v>
      </c>
      <c r="M9803" s="12" t="str">
        <f t="shared" si="2298"/>
        <v/>
      </c>
      <c r="N9803" s="13"/>
    </row>
    <row r="9804" spans="1:14" hidden="1">
      <c r="A9804" s="23">
        <v>245</v>
      </c>
      <c r="B9804" s="272">
        <v>4000</v>
      </c>
      <c r="C9804" s="1845" t="s">
        <v>228</v>
      </c>
      <c r="D9804" s="1846"/>
      <c r="E9804" s="310">
        <f t="shared" si="2299"/>
        <v>0</v>
      </c>
      <c r="F9804" s="1410">
        <v>0</v>
      </c>
      <c r="G9804" s="1411">
        <v>0</v>
      </c>
      <c r="H9804" s="1412">
        <v>0</v>
      </c>
      <c r="I9804" s="1410">
        <v>0</v>
      </c>
      <c r="J9804" s="1411">
        <v>0</v>
      </c>
      <c r="K9804" s="1412">
        <v>0</v>
      </c>
      <c r="L9804" s="310">
        <f t="shared" si="2300"/>
        <v>0</v>
      </c>
      <c r="M9804" s="12" t="str">
        <f t="shared" si="2298"/>
        <v/>
      </c>
      <c r="N9804" s="13"/>
    </row>
    <row r="9805" spans="1:14" hidden="1">
      <c r="A9805" s="22">
        <v>350</v>
      </c>
      <c r="B9805" s="272">
        <v>4100</v>
      </c>
      <c r="C9805" s="1845" t="s">
        <v>229</v>
      </c>
      <c r="D9805" s="1846"/>
      <c r="E9805" s="310">
        <f t="shared" si="2299"/>
        <v>0</v>
      </c>
      <c r="F9805" s="1459">
        <v>0</v>
      </c>
      <c r="G9805" s="1459">
        <v>0</v>
      </c>
      <c r="H9805" s="1460">
        <v>0</v>
      </c>
      <c r="I9805" s="1606">
        <v>0</v>
      </c>
      <c r="J9805" s="1459">
        <v>0</v>
      </c>
      <c r="K9805" s="1459">
        <v>0</v>
      </c>
      <c r="L9805" s="310">
        <f t="shared" si="2300"/>
        <v>0</v>
      </c>
      <c r="M9805" s="12" t="str">
        <f t="shared" si="2298"/>
        <v/>
      </c>
      <c r="N9805" s="13"/>
    </row>
    <row r="9806" spans="1:14" hidden="1">
      <c r="A9806" s="23">
        <v>355</v>
      </c>
      <c r="B9806" s="272">
        <v>4200</v>
      </c>
      <c r="C9806" s="1845" t="s">
        <v>230</v>
      </c>
      <c r="D9806" s="1846"/>
      <c r="E9806" s="310">
        <f t="shared" ref="E9806:L9806" si="2301">SUM(E9807:E9812)</f>
        <v>0</v>
      </c>
      <c r="F9806" s="274">
        <f t="shared" si="2301"/>
        <v>0</v>
      </c>
      <c r="G9806" s="275">
        <f t="shared" si="2301"/>
        <v>0</v>
      </c>
      <c r="H9806" s="276">
        <f>SUM(H9807:H9812)</f>
        <v>0</v>
      </c>
      <c r="I9806" s="274">
        <f t="shared" si="2301"/>
        <v>0</v>
      </c>
      <c r="J9806" s="275">
        <f t="shared" si="2301"/>
        <v>0</v>
      </c>
      <c r="K9806" s="276">
        <f t="shared" si="2301"/>
        <v>0</v>
      </c>
      <c r="L9806" s="310">
        <f t="shared" si="2301"/>
        <v>0</v>
      </c>
      <c r="M9806" s="12" t="str">
        <f t="shared" si="2298"/>
        <v/>
      </c>
      <c r="N9806" s="13"/>
    </row>
    <row r="9807" spans="1:14" hidden="1">
      <c r="A9807" s="23">
        <v>355</v>
      </c>
      <c r="B9807" s="362"/>
      <c r="C9807" s="279">
        <v>4201</v>
      </c>
      <c r="D9807" s="280" t="s">
        <v>231</v>
      </c>
      <c r="E9807" s="281">
        <f t="shared" ref="E9807:E9812" si="2302">F9807+G9807+H9807</f>
        <v>0</v>
      </c>
      <c r="F9807" s="152"/>
      <c r="G9807" s="153"/>
      <c r="H9807" s="1406"/>
      <c r="I9807" s="152"/>
      <c r="J9807" s="153"/>
      <c r="K9807" s="1406"/>
      <c r="L9807" s="281">
        <f t="shared" ref="L9807:L9812" si="2303">I9807+J9807+K9807</f>
        <v>0</v>
      </c>
      <c r="M9807" s="12" t="str">
        <f t="shared" si="2298"/>
        <v/>
      </c>
      <c r="N9807" s="13"/>
    </row>
    <row r="9808" spans="1:14" hidden="1">
      <c r="A9808" s="23">
        <v>375</v>
      </c>
      <c r="B9808" s="362"/>
      <c r="C9808" s="293">
        <v>4202</v>
      </c>
      <c r="D9808" s="363" t="s">
        <v>232</v>
      </c>
      <c r="E9808" s="295">
        <f t="shared" si="2302"/>
        <v>0</v>
      </c>
      <c r="F9808" s="158"/>
      <c r="G9808" s="159"/>
      <c r="H9808" s="1408"/>
      <c r="I9808" s="158"/>
      <c r="J9808" s="159"/>
      <c r="K9808" s="1408"/>
      <c r="L9808" s="295">
        <f t="shared" si="2303"/>
        <v>0</v>
      </c>
      <c r="M9808" s="12" t="str">
        <f t="shared" si="2298"/>
        <v/>
      </c>
      <c r="N9808" s="13"/>
    </row>
    <row r="9809" spans="1:14" hidden="1">
      <c r="A9809" s="23">
        <v>380</v>
      </c>
      <c r="B9809" s="362"/>
      <c r="C9809" s="293">
        <v>4214</v>
      </c>
      <c r="D9809" s="363" t="s">
        <v>233</v>
      </c>
      <c r="E9809" s="295">
        <f t="shared" si="2302"/>
        <v>0</v>
      </c>
      <c r="F9809" s="158">
        <v>0</v>
      </c>
      <c r="G9809" s="159">
        <v>0</v>
      </c>
      <c r="H9809" s="1408">
        <v>0</v>
      </c>
      <c r="I9809" s="158">
        <v>0</v>
      </c>
      <c r="J9809" s="159">
        <v>0</v>
      </c>
      <c r="K9809" s="1408">
        <v>0</v>
      </c>
      <c r="L9809" s="295">
        <f t="shared" si="2303"/>
        <v>0</v>
      </c>
      <c r="M9809" s="12" t="str">
        <f t="shared" si="2298"/>
        <v/>
      </c>
      <c r="N9809" s="13"/>
    </row>
    <row r="9810" spans="1:14" hidden="1">
      <c r="A9810" s="23">
        <v>385</v>
      </c>
      <c r="B9810" s="362"/>
      <c r="C9810" s="293">
        <v>4217</v>
      </c>
      <c r="D9810" s="363" t="s">
        <v>234</v>
      </c>
      <c r="E9810" s="295">
        <f t="shared" si="2302"/>
        <v>0</v>
      </c>
      <c r="F9810" s="158"/>
      <c r="G9810" s="159"/>
      <c r="H9810" s="1408"/>
      <c r="I9810" s="158"/>
      <c r="J9810" s="159"/>
      <c r="K9810" s="1408"/>
      <c r="L9810" s="295">
        <f t="shared" si="2303"/>
        <v>0</v>
      </c>
      <c r="M9810" s="12" t="str">
        <f t="shared" si="2298"/>
        <v/>
      </c>
      <c r="N9810" s="13"/>
    </row>
    <row r="9811" spans="1:14" hidden="1">
      <c r="A9811" s="23">
        <v>390</v>
      </c>
      <c r="B9811" s="362"/>
      <c r="C9811" s="293">
        <v>4218</v>
      </c>
      <c r="D9811" s="294" t="s">
        <v>235</v>
      </c>
      <c r="E9811" s="295">
        <f t="shared" si="2302"/>
        <v>0</v>
      </c>
      <c r="F9811" s="158"/>
      <c r="G9811" s="159"/>
      <c r="H9811" s="1408"/>
      <c r="I9811" s="158"/>
      <c r="J9811" s="159"/>
      <c r="K9811" s="1408"/>
      <c r="L9811" s="295">
        <f t="shared" si="2303"/>
        <v>0</v>
      </c>
      <c r="M9811" s="12" t="str">
        <f t="shared" si="2298"/>
        <v/>
      </c>
      <c r="N9811" s="13"/>
    </row>
    <row r="9812" spans="1:14" hidden="1">
      <c r="A9812" s="23">
        <v>390</v>
      </c>
      <c r="B9812" s="362"/>
      <c r="C9812" s="285">
        <v>4219</v>
      </c>
      <c r="D9812" s="343" t="s">
        <v>236</v>
      </c>
      <c r="E9812" s="287">
        <f t="shared" si="2302"/>
        <v>0</v>
      </c>
      <c r="F9812" s="173">
        <v>0</v>
      </c>
      <c r="G9812" s="174">
        <v>0</v>
      </c>
      <c r="H9812" s="1409">
        <v>0</v>
      </c>
      <c r="I9812" s="173">
        <v>0</v>
      </c>
      <c r="J9812" s="174">
        <v>0</v>
      </c>
      <c r="K9812" s="1409">
        <v>0</v>
      </c>
      <c r="L9812" s="287">
        <f t="shared" si="2303"/>
        <v>0</v>
      </c>
      <c r="M9812" s="12" t="str">
        <f t="shared" si="2298"/>
        <v/>
      </c>
      <c r="N9812" s="13"/>
    </row>
    <row r="9813" spans="1:14" hidden="1">
      <c r="A9813" s="23">
        <v>395</v>
      </c>
      <c r="B9813" s="272">
        <v>4300</v>
      </c>
      <c r="C9813" s="1845" t="s">
        <v>1644</v>
      </c>
      <c r="D9813" s="1846"/>
      <c r="E9813" s="310">
        <f t="shared" ref="E9813:L9813" si="2304">SUM(E9814:E9816)</f>
        <v>0</v>
      </c>
      <c r="F9813" s="274">
        <f t="shared" si="2304"/>
        <v>0</v>
      </c>
      <c r="G9813" s="275">
        <f t="shared" si="2304"/>
        <v>0</v>
      </c>
      <c r="H9813" s="276">
        <f>SUM(H9814:H9816)</f>
        <v>0</v>
      </c>
      <c r="I9813" s="274">
        <f t="shared" si="2304"/>
        <v>0</v>
      </c>
      <c r="J9813" s="275">
        <f t="shared" si="2304"/>
        <v>0</v>
      </c>
      <c r="K9813" s="276">
        <f t="shared" si="2304"/>
        <v>0</v>
      </c>
      <c r="L9813" s="310">
        <f t="shared" si="2304"/>
        <v>0</v>
      </c>
      <c r="M9813" s="12" t="str">
        <f t="shared" si="2298"/>
        <v/>
      </c>
      <c r="N9813" s="13"/>
    </row>
    <row r="9814" spans="1:14" hidden="1">
      <c r="A9814" s="18">
        <v>397</v>
      </c>
      <c r="B9814" s="362"/>
      <c r="C9814" s="279">
        <v>4301</v>
      </c>
      <c r="D9814" s="311" t="s">
        <v>237</v>
      </c>
      <c r="E9814" s="281">
        <f t="shared" ref="E9814:E9819" si="2305">F9814+G9814+H9814</f>
        <v>0</v>
      </c>
      <c r="F9814" s="152">
        <v>0</v>
      </c>
      <c r="G9814" s="153">
        <v>0</v>
      </c>
      <c r="H9814" s="1406">
        <v>0</v>
      </c>
      <c r="I9814" s="152">
        <v>0</v>
      </c>
      <c r="J9814" s="153">
        <v>0</v>
      </c>
      <c r="K9814" s="1406">
        <v>0</v>
      </c>
      <c r="L9814" s="281">
        <f t="shared" ref="L9814:L9819" si="2306">I9814+J9814+K9814</f>
        <v>0</v>
      </c>
      <c r="M9814" s="12" t="str">
        <f t="shared" si="2298"/>
        <v/>
      </c>
      <c r="N9814" s="13"/>
    </row>
    <row r="9815" spans="1:14" hidden="1">
      <c r="A9815" s="14">
        <v>398</v>
      </c>
      <c r="B9815" s="362"/>
      <c r="C9815" s="293">
        <v>4302</v>
      </c>
      <c r="D9815" s="363" t="s">
        <v>238</v>
      </c>
      <c r="E9815" s="295">
        <f t="shared" si="2305"/>
        <v>0</v>
      </c>
      <c r="F9815" s="158"/>
      <c r="G9815" s="159"/>
      <c r="H9815" s="1408"/>
      <c r="I9815" s="158"/>
      <c r="J9815" s="159"/>
      <c r="K9815" s="1408"/>
      <c r="L9815" s="295">
        <f t="shared" si="2306"/>
        <v>0</v>
      </c>
      <c r="M9815" s="12" t="str">
        <f t="shared" si="2298"/>
        <v/>
      </c>
      <c r="N9815" s="13"/>
    </row>
    <row r="9816" spans="1:14" hidden="1">
      <c r="A9816" s="14">
        <v>399</v>
      </c>
      <c r="B9816" s="362"/>
      <c r="C9816" s="285">
        <v>4309</v>
      </c>
      <c r="D9816" s="301" t="s">
        <v>239</v>
      </c>
      <c r="E9816" s="287">
        <f t="shared" si="2305"/>
        <v>0</v>
      </c>
      <c r="F9816" s="173"/>
      <c r="G9816" s="174"/>
      <c r="H9816" s="1409"/>
      <c r="I9816" s="173"/>
      <c r="J9816" s="174"/>
      <c r="K9816" s="1409"/>
      <c r="L9816" s="287">
        <f t="shared" si="2306"/>
        <v>0</v>
      </c>
      <c r="M9816" s="12" t="str">
        <f t="shared" si="2298"/>
        <v/>
      </c>
      <c r="N9816" s="13"/>
    </row>
    <row r="9817" spans="1:14" hidden="1">
      <c r="A9817" s="14">
        <v>400</v>
      </c>
      <c r="B9817" s="272">
        <v>4400</v>
      </c>
      <c r="C9817" s="1845" t="s">
        <v>1641</v>
      </c>
      <c r="D9817" s="1846"/>
      <c r="E9817" s="310">
        <f t="shared" si="2305"/>
        <v>0</v>
      </c>
      <c r="F9817" s="1410">
        <v>0</v>
      </c>
      <c r="G9817" s="1411">
        <v>0</v>
      </c>
      <c r="H9817" s="1412">
        <v>0</v>
      </c>
      <c r="I9817" s="1410">
        <v>0</v>
      </c>
      <c r="J9817" s="1411">
        <v>0</v>
      </c>
      <c r="K9817" s="1412">
        <v>0</v>
      </c>
      <c r="L9817" s="310">
        <f t="shared" si="2306"/>
        <v>0</v>
      </c>
      <c r="M9817" s="12" t="str">
        <f t="shared" si="2298"/>
        <v/>
      </c>
      <c r="N9817" s="13"/>
    </row>
    <row r="9818" spans="1:14" hidden="1">
      <c r="A9818" s="14">
        <v>401</v>
      </c>
      <c r="B9818" s="272">
        <v>4500</v>
      </c>
      <c r="C9818" s="1845" t="s">
        <v>1642</v>
      </c>
      <c r="D9818" s="1846"/>
      <c r="E9818" s="310">
        <f t="shared" si="2305"/>
        <v>0</v>
      </c>
      <c r="F9818" s="1410">
        <v>0</v>
      </c>
      <c r="G9818" s="1411">
        <v>0</v>
      </c>
      <c r="H9818" s="1412">
        <v>0</v>
      </c>
      <c r="I9818" s="1410">
        <v>0</v>
      </c>
      <c r="J9818" s="1411">
        <v>0</v>
      </c>
      <c r="K9818" s="1412">
        <v>0</v>
      </c>
      <c r="L9818" s="310">
        <f t="shared" si="2306"/>
        <v>0</v>
      </c>
      <c r="M9818" s="12" t="str">
        <f t="shared" si="2298"/>
        <v/>
      </c>
      <c r="N9818" s="13"/>
    </row>
    <row r="9819" spans="1:14" hidden="1">
      <c r="A9819" s="40">
        <v>404</v>
      </c>
      <c r="B9819" s="272">
        <v>4600</v>
      </c>
      <c r="C9819" s="1849" t="s">
        <v>240</v>
      </c>
      <c r="D9819" s="1850"/>
      <c r="E9819" s="310">
        <f t="shared" si="2305"/>
        <v>0</v>
      </c>
      <c r="F9819" s="1410">
        <v>0</v>
      </c>
      <c r="G9819" s="1411">
        <v>0</v>
      </c>
      <c r="H9819" s="1412">
        <v>0</v>
      </c>
      <c r="I9819" s="1410">
        <v>0</v>
      </c>
      <c r="J9819" s="1411">
        <v>0</v>
      </c>
      <c r="K9819" s="1412">
        <v>0</v>
      </c>
      <c r="L9819" s="310">
        <f t="shared" si="2306"/>
        <v>0</v>
      </c>
      <c r="M9819" s="12" t="str">
        <f t="shared" si="2298"/>
        <v/>
      </c>
      <c r="N9819" s="13"/>
    </row>
    <row r="9820" spans="1:14" hidden="1">
      <c r="A9820" s="40">
        <v>404</v>
      </c>
      <c r="B9820" s="272">
        <v>4900</v>
      </c>
      <c r="C9820" s="1845" t="s">
        <v>266</v>
      </c>
      <c r="D9820" s="1846"/>
      <c r="E9820" s="310">
        <f t="shared" ref="E9820:L9820" si="2307">+E9821+E9822</f>
        <v>0</v>
      </c>
      <c r="F9820" s="274">
        <f t="shared" si="2307"/>
        <v>0</v>
      </c>
      <c r="G9820" s="275">
        <f t="shared" si="2307"/>
        <v>0</v>
      </c>
      <c r="H9820" s="276">
        <f>+H9821+H9822</f>
        <v>0</v>
      </c>
      <c r="I9820" s="274">
        <f t="shared" si="2307"/>
        <v>0</v>
      </c>
      <c r="J9820" s="275">
        <f t="shared" si="2307"/>
        <v>0</v>
      </c>
      <c r="K9820" s="276">
        <f t="shared" si="2307"/>
        <v>0</v>
      </c>
      <c r="L9820" s="310">
        <f t="shared" si="2307"/>
        <v>0</v>
      </c>
      <c r="M9820" s="12" t="str">
        <f t="shared" si="2298"/>
        <v/>
      </c>
      <c r="N9820" s="13"/>
    </row>
    <row r="9821" spans="1:14" hidden="1">
      <c r="A9821" s="22">
        <v>440</v>
      </c>
      <c r="B9821" s="362"/>
      <c r="C9821" s="279">
        <v>4901</v>
      </c>
      <c r="D9821" s="364" t="s">
        <v>267</v>
      </c>
      <c r="E9821" s="281">
        <f>F9821+G9821+H9821</f>
        <v>0</v>
      </c>
      <c r="F9821" s="152"/>
      <c r="G9821" s="153"/>
      <c r="H9821" s="1406"/>
      <c r="I9821" s="152"/>
      <c r="J9821" s="153"/>
      <c r="K9821" s="1406"/>
      <c r="L9821" s="281">
        <f>I9821+J9821+K9821</f>
        <v>0</v>
      </c>
      <c r="M9821" s="12" t="str">
        <f t="shared" si="2298"/>
        <v/>
      </c>
      <c r="N9821" s="13"/>
    </row>
    <row r="9822" spans="1:14" hidden="1">
      <c r="A9822" s="22">
        <v>450</v>
      </c>
      <c r="B9822" s="362"/>
      <c r="C9822" s="285">
        <v>4902</v>
      </c>
      <c r="D9822" s="301" t="s">
        <v>268</v>
      </c>
      <c r="E9822" s="287">
        <f>F9822+G9822+H9822</f>
        <v>0</v>
      </c>
      <c r="F9822" s="173"/>
      <c r="G9822" s="174"/>
      <c r="H9822" s="1409"/>
      <c r="I9822" s="173"/>
      <c r="J9822" s="174"/>
      <c r="K9822" s="1409"/>
      <c r="L9822" s="287">
        <f>I9822+J9822+K9822</f>
        <v>0</v>
      </c>
      <c r="M9822" s="12" t="str">
        <f t="shared" si="2298"/>
        <v/>
      </c>
      <c r="N9822" s="13"/>
    </row>
    <row r="9823" spans="1:14" hidden="1">
      <c r="A9823" s="22">
        <v>495</v>
      </c>
      <c r="B9823" s="365">
        <v>5100</v>
      </c>
      <c r="C9823" s="1843" t="s">
        <v>241</v>
      </c>
      <c r="D9823" s="1844"/>
      <c r="E9823" s="310">
        <f>F9823+G9823+H9823</f>
        <v>0</v>
      </c>
      <c r="F9823" s="1410">
        <v>0</v>
      </c>
      <c r="G9823" s="1411">
        <v>0</v>
      </c>
      <c r="H9823" s="1412">
        <v>0</v>
      </c>
      <c r="I9823" s="1410">
        <v>0</v>
      </c>
      <c r="J9823" s="1411">
        <v>0</v>
      </c>
      <c r="K9823" s="1412">
        <v>0</v>
      </c>
      <c r="L9823" s="310">
        <f>I9823+J9823+K9823</f>
        <v>0</v>
      </c>
      <c r="M9823" s="12" t="str">
        <f t="shared" si="2298"/>
        <v/>
      </c>
      <c r="N9823" s="13"/>
    </row>
    <row r="9824" spans="1:14" hidden="1">
      <c r="A9824" s="23">
        <v>500</v>
      </c>
      <c r="B9824" s="365">
        <v>5200</v>
      </c>
      <c r="C9824" s="1843" t="s">
        <v>242</v>
      </c>
      <c r="D9824" s="1844"/>
      <c r="E9824" s="310">
        <f t="shared" ref="E9824:L9824" si="2308">SUM(E9825:E9831)</f>
        <v>0</v>
      </c>
      <c r="F9824" s="274">
        <f t="shared" si="2308"/>
        <v>0</v>
      </c>
      <c r="G9824" s="275">
        <f t="shared" si="2308"/>
        <v>0</v>
      </c>
      <c r="H9824" s="276">
        <f>SUM(H9825:H9831)</f>
        <v>0</v>
      </c>
      <c r="I9824" s="274">
        <f t="shared" si="2308"/>
        <v>0</v>
      </c>
      <c r="J9824" s="275">
        <f t="shared" si="2308"/>
        <v>0</v>
      </c>
      <c r="K9824" s="276">
        <f t="shared" si="2308"/>
        <v>0</v>
      </c>
      <c r="L9824" s="310">
        <f t="shared" si="2308"/>
        <v>0</v>
      </c>
      <c r="M9824" s="12" t="str">
        <f t="shared" si="2298"/>
        <v/>
      </c>
      <c r="N9824" s="13"/>
    </row>
    <row r="9825" spans="1:14" hidden="1">
      <c r="A9825" s="23">
        <v>505</v>
      </c>
      <c r="B9825" s="366"/>
      <c r="C9825" s="367">
        <v>5201</v>
      </c>
      <c r="D9825" s="368" t="s">
        <v>243</v>
      </c>
      <c r="E9825" s="281">
        <f t="shared" ref="E9825:E9831" si="2309">F9825+G9825+H9825</f>
        <v>0</v>
      </c>
      <c r="F9825" s="152">
        <v>0</v>
      </c>
      <c r="G9825" s="153">
        <v>0</v>
      </c>
      <c r="H9825" s="1406">
        <v>0</v>
      </c>
      <c r="I9825" s="152">
        <v>0</v>
      </c>
      <c r="J9825" s="153">
        <v>0</v>
      </c>
      <c r="K9825" s="1406">
        <v>0</v>
      </c>
      <c r="L9825" s="281">
        <f t="shared" ref="L9825:L9831" si="2310">I9825+J9825+K9825</f>
        <v>0</v>
      </c>
      <c r="M9825" s="12" t="str">
        <f t="shared" si="2298"/>
        <v/>
      </c>
      <c r="N9825" s="13"/>
    </row>
    <row r="9826" spans="1:14" hidden="1">
      <c r="A9826" s="23">
        <v>510</v>
      </c>
      <c r="B9826" s="366"/>
      <c r="C9826" s="369">
        <v>5202</v>
      </c>
      <c r="D9826" s="370" t="s">
        <v>244</v>
      </c>
      <c r="E9826" s="295">
        <f t="shared" si="2309"/>
        <v>0</v>
      </c>
      <c r="F9826" s="158">
        <v>0</v>
      </c>
      <c r="G9826" s="159">
        <v>0</v>
      </c>
      <c r="H9826" s="1408">
        <v>0</v>
      </c>
      <c r="I9826" s="158">
        <v>0</v>
      </c>
      <c r="J9826" s="159">
        <v>0</v>
      </c>
      <c r="K9826" s="1408">
        <v>0</v>
      </c>
      <c r="L9826" s="295">
        <f t="shared" si="2310"/>
        <v>0</v>
      </c>
      <c r="M9826" s="12" t="str">
        <f t="shared" si="2298"/>
        <v/>
      </c>
      <c r="N9826" s="13"/>
    </row>
    <row r="9827" spans="1:14" hidden="1">
      <c r="A9827" s="23">
        <v>515</v>
      </c>
      <c r="B9827" s="366"/>
      <c r="C9827" s="369">
        <v>5203</v>
      </c>
      <c r="D9827" s="370" t="s">
        <v>608</v>
      </c>
      <c r="E9827" s="295">
        <f t="shared" si="2309"/>
        <v>0</v>
      </c>
      <c r="F9827" s="158">
        <v>0</v>
      </c>
      <c r="G9827" s="159">
        <v>0</v>
      </c>
      <c r="H9827" s="1408">
        <v>0</v>
      </c>
      <c r="I9827" s="158">
        <v>0</v>
      </c>
      <c r="J9827" s="159">
        <v>0</v>
      </c>
      <c r="K9827" s="1408">
        <v>0</v>
      </c>
      <c r="L9827" s="295">
        <f t="shared" si="2310"/>
        <v>0</v>
      </c>
      <c r="M9827" s="12" t="str">
        <f t="shared" si="2298"/>
        <v/>
      </c>
      <c r="N9827" s="13"/>
    </row>
    <row r="9828" spans="1:14" hidden="1">
      <c r="A9828" s="23">
        <v>520</v>
      </c>
      <c r="B9828" s="366"/>
      <c r="C9828" s="369">
        <v>5204</v>
      </c>
      <c r="D9828" s="370" t="s">
        <v>609</v>
      </c>
      <c r="E9828" s="295">
        <f t="shared" si="2309"/>
        <v>0</v>
      </c>
      <c r="F9828" s="158">
        <v>0</v>
      </c>
      <c r="G9828" s="159">
        <v>0</v>
      </c>
      <c r="H9828" s="1408">
        <v>0</v>
      </c>
      <c r="I9828" s="158">
        <v>0</v>
      </c>
      <c r="J9828" s="159">
        <v>0</v>
      </c>
      <c r="K9828" s="1408">
        <v>0</v>
      </c>
      <c r="L9828" s="295">
        <f t="shared" si="2310"/>
        <v>0</v>
      </c>
      <c r="M9828" s="12" t="str">
        <f t="shared" si="2298"/>
        <v/>
      </c>
      <c r="N9828" s="13"/>
    </row>
    <row r="9829" spans="1:14" hidden="1">
      <c r="A9829" s="23">
        <v>525</v>
      </c>
      <c r="B9829" s="366"/>
      <c r="C9829" s="369">
        <v>5205</v>
      </c>
      <c r="D9829" s="370" t="s">
        <v>610</v>
      </c>
      <c r="E9829" s="295">
        <f t="shared" si="2309"/>
        <v>0</v>
      </c>
      <c r="F9829" s="158">
        <v>0</v>
      </c>
      <c r="G9829" s="159">
        <v>0</v>
      </c>
      <c r="H9829" s="1408">
        <v>0</v>
      </c>
      <c r="I9829" s="158">
        <v>0</v>
      </c>
      <c r="J9829" s="159">
        <v>0</v>
      </c>
      <c r="K9829" s="1408">
        <v>0</v>
      </c>
      <c r="L9829" s="295">
        <f t="shared" si="2310"/>
        <v>0</v>
      </c>
      <c r="M9829" s="12" t="str">
        <f t="shared" si="2298"/>
        <v/>
      </c>
      <c r="N9829" s="13"/>
    </row>
    <row r="9830" spans="1:14" hidden="1">
      <c r="A9830" s="22">
        <v>635</v>
      </c>
      <c r="B9830" s="366"/>
      <c r="C9830" s="369">
        <v>5206</v>
      </c>
      <c r="D9830" s="370" t="s">
        <v>611</v>
      </c>
      <c r="E9830" s="295">
        <f t="shared" si="2309"/>
        <v>0</v>
      </c>
      <c r="F9830" s="158">
        <v>0</v>
      </c>
      <c r="G9830" s="159">
        <v>0</v>
      </c>
      <c r="H9830" s="1408">
        <v>0</v>
      </c>
      <c r="I9830" s="158">
        <v>0</v>
      </c>
      <c r="J9830" s="159">
        <v>0</v>
      </c>
      <c r="K9830" s="1408">
        <v>0</v>
      </c>
      <c r="L9830" s="295">
        <f t="shared" si="2310"/>
        <v>0</v>
      </c>
      <c r="M9830" s="12" t="str">
        <f t="shared" si="2298"/>
        <v/>
      </c>
      <c r="N9830" s="13"/>
    </row>
    <row r="9831" spans="1:14" hidden="1">
      <c r="A9831" s="23">
        <v>640</v>
      </c>
      <c r="B9831" s="366"/>
      <c r="C9831" s="371">
        <v>5219</v>
      </c>
      <c r="D9831" s="372" t="s">
        <v>612</v>
      </c>
      <c r="E9831" s="287">
        <f t="shared" si="2309"/>
        <v>0</v>
      </c>
      <c r="F9831" s="173">
        <v>0</v>
      </c>
      <c r="G9831" s="174">
        <v>0</v>
      </c>
      <c r="H9831" s="1409">
        <v>0</v>
      </c>
      <c r="I9831" s="173">
        <v>0</v>
      </c>
      <c r="J9831" s="174">
        <v>0</v>
      </c>
      <c r="K9831" s="1409">
        <v>0</v>
      </c>
      <c r="L9831" s="287">
        <f t="shared" si="2310"/>
        <v>0</v>
      </c>
      <c r="M9831" s="12" t="str">
        <f t="shared" si="2298"/>
        <v/>
      </c>
      <c r="N9831" s="13"/>
    </row>
    <row r="9832" spans="1:14" hidden="1">
      <c r="A9832" s="23">
        <v>645</v>
      </c>
      <c r="B9832" s="365">
        <v>5300</v>
      </c>
      <c r="C9832" s="1843" t="s">
        <v>613</v>
      </c>
      <c r="D9832" s="1844"/>
      <c r="E9832" s="310">
        <f t="shared" ref="E9832:L9832" si="2311">SUM(E9833:E9834)</f>
        <v>0</v>
      </c>
      <c r="F9832" s="274">
        <f t="shared" si="2311"/>
        <v>0</v>
      </c>
      <c r="G9832" s="275">
        <f t="shared" si="2311"/>
        <v>0</v>
      </c>
      <c r="H9832" s="276">
        <f>SUM(H9833:H9834)</f>
        <v>0</v>
      </c>
      <c r="I9832" s="274">
        <f t="shared" si="2311"/>
        <v>0</v>
      </c>
      <c r="J9832" s="275">
        <f t="shared" si="2311"/>
        <v>0</v>
      </c>
      <c r="K9832" s="276">
        <f t="shared" si="2311"/>
        <v>0</v>
      </c>
      <c r="L9832" s="310">
        <f t="shared" si="2311"/>
        <v>0</v>
      </c>
      <c r="M9832" s="12" t="str">
        <f t="shared" si="2298"/>
        <v/>
      </c>
      <c r="N9832" s="13"/>
    </row>
    <row r="9833" spans="1:14" hidden="1">
      <c r="A9833" s="23">
        <v>650</v>
      </c>
      <c r="B9833" s="366"/>
      <c r="C9833" s="367">
        <v>5301</v>
      </c>
      <c r="D9833" s="368" t="s">
        <v>300</v>
      </c>
      <c r="E9833" s="281">
        <f>F9833+G9833+H9833</f>
        <v>0</v>
      </c>
      <c r="F9833" s="152">
        <v>0</v>
      </c>
      <c r="G9833" s="153">
        <v>0</v>
      </c>
      <c r="H9833" s="1406">
        <v>0</v>
      </c>
      <c r="I9833" s="152">
        <v>0</v>
      </c>
      <c r="J9833" s="153">
        <v>0</v>
      </c>
      <c r="K9833" s="1406">
        <v>0</v>
      </c>
      <c r="L9833" s="281">
        <f>I9833+J9833+K9833</f>
        <v>0</v>
      </c>
      <c r="M9833" s="12" t="str">
        <f t="shared" si="2298"/>
        <v/>
      </c>
      <c r="N9833" s="13"/>
    </row>
    <row r="9834" spans="1:14" hidden="1">
      <c r="A9834" s="22">
        <v>655</v>
      </c>
      <c r="B9834" s="366"/>
      <c r="C9834" s="371">
        <v>5309</v>
      </c>
      <c r="D9834" s="372" t="s">
        <v>614</v>
      </c>
      <c r="E9834" s="287">
        <f>F9834+G9834+H9834</f>
        <v>0</v>
      </c>
      <c r="F9834" s="173">
        <v>0</v>
      </c>
      <c r="G9834" s="174">
        <v>0</v>
      </c>
      <c r="H9834" s="1409">
        <v>0</v>
      </c>
      <c r="I9834" s="173">
        <v>0</v>
      </c>
      <c r="J9834" s="174">
        <v>0</v>
      </c>
      <c r="K9834" s="1409">
        <v>0</v>
      </c>
      <c r="L9834" s="287">
        <f>I9834+J9834+K9834</f>
        <v>0</v>
      </c>
      <c r="M9834" s="12" t="str">
        <f t="shared" si="2298"/>
        <v/>
      </c>
      <c r="N9834" s="13"/>
    </row>
    <row r="9835" spans="1:14" hidden="1">
      <c r="A9835" s="22">
        <v>665</v>
      </c>
      <c r="B9835" s="365">
        <v>5400</v>
      </c>
      <c r="C9835" s="1843" t="s">
        <v>671</v>
      </c>
      <c r="D9835" s="1844"/>
      <c r="E9835" s="310">
        <f>F9835+G9835+H9835</f>
        <v>0</v>
      </c>
      <c r="F9835" s="1410"/>
      <c r="G9835" s="1411">
        <v>0</v>
      </c>
      <c r="H9835" s="1412">
        <v>0</v>
      </c>
      <c r="I9835" s="1410">
        <v>0</v>
      </c>
      <c r="J9835" s="1411"/>
      <c r="K9835" s="1412">
        <v>0</v>
      </c>
      <c r="L9835" s="310">
        <f>I9835+J9835+K9835</f>
        <v>0</v>
      </c>
      <c r="M9835" s="12" t="str">
        <f t="shared" si="2298"/>
        <v/>
      </c>
      <c r="N9835" s="13"/>
    </row>
    <row r="9836" spans="1:14" hidden="1">
      <c r="A9836" s="22">
        <v>675</v>
      </c>
      <c r="B9836" s="272">
        <v>5500</v>
      </c>
      <c r="C9836" s="1845" t="s">
        <v>672</v>
      </c>
      <c r="D9836" s="1846"/>
      <c r="E9836" s="310">
        <f t="shared" ref="E9836:L9836" si="2312">SUM(E9837:E9840)</f>
        <v>0</v>
      </c>
      <c r="F9836" s="274">
        <f t="shared" si="2312"/>
        <v>0</v>
      </c>
      <c r="G9836" s="275">
        <f t="shared" si="2312"/>
        <v>0</v>
      </c>
      <c r="H9836" s="276">
        <f>SUM(H9837:H9840)</f>
        <v>0</v>
      </c>
      <c r="I9836" s="274">
        <f t="shared" si="2312"/>
        <v>0</v>
      </c>
      <c r="J9836" s="275">
        <f t="shared" si="2312"/>
        <v>0</v>
      </c>
      <c r="K9836" s="276">
        <f t="shared" si="2312"/>
        <v>0</v>
      </c>
      <c r="L9836" s="310">
        <f t="shared" si="2312"/>
        <v>0</v>
      </c>
      <c r="M9836" s="12" t="str">
        <f t="shared" si="2298"/>
        <v/>
      </c>
      <c r="N9836" s="13"/>
    </row>
    <row r="9837" spans="1:14" hidden="1">
      <c r="A9837" s="22">
        <v>685</v>
      </c>
      <c r="B9837" s="362"/>
      <c r="C9837" s="279">
        <v>5501</v>
      </c>
      <c r="D9837" s="311" t="s">
        <v>673</v>
      </c>
      <c r="E9837" s="281">
        <f>F9837+G9837+H9837</f>
        <v>0</v>
      </c>
      <c r="F9837" s="152"/>
      <c r="G9837" s="153"/>
      <c r="H9837" s="1406"/>
      <c r="I9837" s="152"/>
      <c r="J9837" s="153"/>
      <c r="K9837" s="1406"/>
      <c r="L9837" s="281">
        <f>I9837+J9837+K9837</f>
        <v>0</v>
      </c>
      <c r="M9837" s="12" t="str">
        <f t="shared" si="2298"/>
        <v/>
      </c>
      <c r="N9837" s="13"/>
    </row>
    <row r="9838" spans="1:14" hidden="1">
      <c r="A9838" s="23">
        <v>690</v>
      </c>
      <c r="B9838" s="362"/>
      <c r="C9838" s="293">
        <v>5502</v>
      </c>
      <c r="D9838" s="294" t="s">
        <v>674</v>
      </c>
      <c r="E9838" s="295">
        <f>F9838+G9838+H9838</f>
        <v>0</v>
      </c>
      <c r="F9838" s="158"/>
      <c r="G9838" s="159"/>
      <c r="H9838" s="1408"/>
      <c r="I9838" s="158"/>
      <c r="J9838" s="159"/>
      <c r="K9838" s="1408"/>
      <c r="L9838" s="295">
        <f>I9838+J9838+K9838</f>
        <v>0</v>
      </c>
      <c r="M9838" s="12" t="str">
        <f t="shared" si="2298"/>
        <v/>
      </c>
      <c r="N9838" s="13"/>
    </row>
    <row r="9839" spans="1:14" hidden="1">
      <c r="A9839" s="23">
        <v>695</v>
      </c>
      <c r="B9839" s="362"/>
      <c r="C9839" s="293">
        <v>5503</v>
      </c>
      <c r="D9839" s="363" t="s">
        <v>675</v>
      </c>
      <c r="E9839" s="295">
        <f>F9839+G9839+H9839</f>
        <v>0</v>
      </c>
      <c r="F9839" s="158"/>
      <c r="G9839" s="159"/>
      <c r="H9839" s="1408"/>
      <c r="I9839" s="158"/>
      <c r="J9839" s="159"/>
      <c r="K9839" s="1408"/>
      <c r="L9839" s="295">
        <f>I9839+J9839+K9839</f>
        <v>0</v>
      </c>
      <c r="M9839" s="12" t="str">
        <f t="shared" si="2298"/>
        <v/>
      </c>
      <c r="N9839" s="13"/>
    </row>
    <row r="9840" spans="1:14" hidden="1">
      <c r="A9840" s="22">
        <v>700</v>
      </c>
      <c r="B9840" s="362"/>
      <c r="C9840" s="285">
        <v>5504</v>
      </c>
      <c r="D9840" s="339" t="s">
        <v>676</v>
      </c>
      <c r="E9840" s="287">
        <f>F9840+G9840+H9840</f>
        <v>0</v>
      </c>
      <c r="F9840" s="173"/>
      <c r="G9840" s="174"/>
      <c r="H9840" s="1409"/>
      <c r="I9840" s="173"/>
      <c r="J9840" s="174"/>
      <c r="K9840" s="1409"/>
      <c r="L9840" s="287">
        <f>I9840+J9840+K9840</f>
        <v>0</v>
      </c>
      <c r="M9840" s="12" t="str">
        <f t="shared" si="2298"/>
        <v/>
      </c>
      <c r="N9840" s="13"/>
    </row>
    <row r="9841" spans="1:14" hidden="1">
      <c r="A9841" s="22">
        <v>710</v>
      </c>
      <c r="B9841" s="365">
        <v>5700</v>
      </c>
      <c r="C9841" s="1847" t="s">
        <v>898</v>
      </c>
      <c r="D9841" s="1848"/>
      <c r="E9841" s="310">
        <f>SUM(E9842:E9844)</f>
        <v>0</v>
      </c>
      <c r="F9841" s="1458">
        <v>0</v>
      </c>
      <c r="G9841" s="1458">
        <v>0</v>
      </c>
      <c r="H9841" s="1458">
        <v>0</v>
      </c>
      <c r="I9841" s="1458">
        <v>0</v>
      </c>
      <c r="J9841" s="1458">
        <v>0</v>
      </c>
      <c r="K9841" s="1458">
        <v>0</v>
      </c>
      <c r="L9841" s="310">
        <f>SUM(L9842:L9844)</f>
        <v>0</v>
      </c>
      <c r="M9841" s="12" t="str">
        <f t="shared" si="2298"/>
        <v/>
      </c>
      <c r="N9841" s="13"/>
    </row>
    <row r="9842" spans="1:14" hidden="1">
      <c r="A9842" s="23">
        <v>715</v>
      </c>
      <c r="B9842" s="366"/>
      <c r="C9842" s="367">
        <v>5701</v>
      </c>
      <c r="D9842" s="368" t="s">
        <v>677</v>
      </c>
      <c r="E9842" s="281">
        <f>F9842+G9842+H9842</f>
        <v>0</v>
      </c>
      <c r="F9842" s="1459">
        <v>0</v>
      </c>
      <c r="G9842" s="1459">
        <v>0</v>
      </c>
      <c r="H9842" s="1460">
        <v>0</v>
      </c>
      <c r="I9842" s="1606">
        <v>0</v>
      </c>
      <c r="J9842" s="1459">
        <v>0</v>
      </c>
      <c r="K9842" s="1459">
        <v>0</v>
      </c>
      <c r="L9842" s="281">
        <f>I9842+J9842+K9842</f>
        <v>0</v>
      </c>
      <c r="M9842" s="12" t="str">
        <f t="shared" si="2298"/>
        <v/>
      </c>
      <c r="N9842" s="13"/>
    </row>
    <row r="9843" spans="1:14" hidden="1">
      <c r="A9843" s="23">
        <v>720</v>
      </c>
      <c r="B9843" s="366"/>
      <c r="C9843" s="373">
        <v>5702</v>
      </c>
      <c r="D9843" s="374" t="s">
        <v>678</v>
      </c>
      <c r="E9843" s="314">
        <f>F9843+G9843+H9843</f>
        <v>0</v>
      </c>
      <c r="F9843" s="1459">
        <v>0</v>
      </c>
      <c r="G9843" s="1459">
        <v>0</v>
      </c>
      <c r="H9843" s="1460">
        <v>0</v>
      </c>
      <c r="I9843" s="1606">
        <v>0</v>
      </c>
      <c r="J9843" s="1459">
        <v>0</v>
      </c>
      <c r="K9843" s="1459">
        <v>0</v>
      </c>
      <c r="L9843" s="314">
        <f>I9843+J9843+K9843</f>
        <v>0</v>
      </c>
      <c r="M9843" s="12" t="str">
        <f t="shared" si="2298"/>
        <v/>
      </c>
      <c r="N9843" s="13"/>
    </row>
    <row r="9844" spans="1:14" hidden="1">
      <c r="A9844" s="23">
        <v>725</v>
      </c>
      <c r="B9844" s="292"/>
      <c r="C9844" s="375">
        <v>4071</v>
      </c>
      <c r="D9844" s="376" t="s">
        <v>679</v>
      </c>
      <c r="E9844" s="377">
        <f>F9844+G9844+H9844</f>
        <v>0</v>
      </c>
      <c r="F9844" s="1459">
        <v>0</v>
      </c>
      <c r="G9844" s="1459">
        <v>0</v>
      </c>
      <c r="H9844" s="1460">
        <v>0</v>
      </c>
      <c r="I9844" s="1606">
        <v>0</v>
      </c>
      <c r="J9844" s="1459">
        <v>0</v>
      </c>
      <c r="K9844" s="1459">
        <v>0</v>
      </c>
      <c r="L9844" s="377">
        <f>I9844+J9844+K9844</f>
        <v>0</v>
      </c>
      <c r="M9844" s="12" t="str">
        <f t="shared" si="2298"/>
        <v/>
      </c>
      <c r="N9844" s="13"/>
    </row>
    <row r="9845" spans="1:14" hidden="1">
      <c r="A9845" s="23">
        <v>730</v>
      </c>
      <c r="B9845" s="571"/>
      <c r="C9845" s="1841" t="s">
        <v>680</v>
      </c>
      <c r="D9845" s="1842"/>
      <c r="E9845" s="1426"/>
      <c r="F9845" s="1426"/>
      <c r="G9845" s="1426"/>
      <c r="H9845" s="1426"/>
      <c r="I9845" s="1426"/>
      <c r="J9845" s="1426"/>
      <c r="K9845" s="1426"/>
      <c r="L9845" s="1427"/>
      <c r="M9845" s="12" t="str">
        <f t="shared" si="2298"/>
        <v/>
      </c>
      <c r="N9845" s="13"/>
    </row>
    <row r="9846" spans="1:14" hidden="1">
      <c r="A9846" s="23">
        <v>735</v>
      </c>
      <c r="B9846" s="381">
        <v>98</v>
      </c>
      <c r="C9846" s="1841" t="s">
        <v>680</v>
      </c>
      <c r="D9846" s="1842"/>
      <c r="E9846" s="382">
        <f>F9846+G9846+H9846</f>
        <v>0</v>
      </c>
      <c r="F9846" s="1417"/>
      <c r="G9846" s="1418"/>
      <c r="H9846" s="1419"/>
      <c r="I9846" s="1448">
        <v>0</v>
      </c>
      <c r="J9846" s="1449">
        <v>0</v>
      </c>
      <c r="K9846" s="1450">
        <v>0</v>
      </c>
      <c r="L9846" s="382">
        <f>I9846+J9846+K9846</f>
        <v>0</v>
      </c>
      <c r="M9846" s="12" t="str">
        <f t="shared" si="2298"/>
        <v/>
      </c>
      <c r="N9846" s="13"/>
    </row>
    <row r="9847" spans="1:14" hidden="1">
      <c r="A9847" s="23">
        <v>740</v>
      </c>
      <c r="B9847" s="1421"/>
      <c r="C9847" s="1422"/>
      <c r="D9847" s="1423"/>
      <c r="E9847" s="269"/>
      <c r="F9847" s="269"/>
      <c r="G9847" s="269"/>
      <c r="H9847" s="269"/>
      <c r="I9847" s="269"/>
      <c r="J9847" s="269"/>
      <c r="K9847" s="269"/>
      <c r="L9847" s="270"/>
      <c r="M9847" s="12" t="str">
        <f t="shared" si="2298"/>
        <v/>
      </c>
      <c r="N9847" s="73" t="str">
        <f>LEFT(C9729,1)</f>
        <v>6</v>
      </c>
    </row>
    <row r="9848" spans="1:14" hidden="1">
      <c r="A9848" s="23">
        <v>745</v>
      </c>
      <c r="B9848" s="1424"/>
      <c r="C9848" s="111"/>
      <c r="D9848" s="1425"/>
      <c r="E9848" s="218"/>
      <c r="F9848" s="218"/>
      <c r="G9848" s="218"/>
      <c r="H9848" s="218"/>
      <c r="I9848" s="218"/>
      <c r="J9848" s="218"/>
      <c r="K9848" s="218"/>
      <c r="L9848" s="389"/>
      <c r="M9848" s="7" t="str">
        <f t="shared" si="2298"/>
        <v/>
      </c>
    </row>
    <row r="9849" spans="1:14" hidden="1">
      <c r="A9849" s="22">
        <v>750</v>
      </c>
      <c r="B9849" s="1424"/>
      <c r="C9849" s="111"/>
      <c r="D9849" s="1425"/>
      <c r="E9849" s="218"/>
      <c r="F9849" s="218"/>
      <c r="G9849" s="218"/>
      <c r="H9849" s="218"/>
      <c r="I9849" s="218"/>
      <c r="J9849" s="218"/>
      <c r="K9849" s="218"/>
      <c r="L9849" s="389"/>
      <c r="M9849" s="7" t="str">
        <f t="shared" si="2298"/>
        <v/>
      </c>
    </row>
    <row r="9850" spans="1:14" ht="19.5" hidden="1" thickBot="1">
      <c r="A9850" s="23">
        <v>755</v>
      </c>
      <c r="B9850" s="1451"/>
      <c r="C9850" s="393" t="s">
        <v>726</v>
      </c>
      <c r="D9850" s="1420">
        <f>+B9850</f>
        <v>0</v>
      </c>
      <c r="E9850" s="395">
        <f t="shared" ref="E9850:L9850" si="2313">SUM(E9732,E9735,E9741,E9749,E9750,E9768,E9772,E9778,E9781,E9782,E9783,E9784,E9788,E9797,E9803,E9804,E9805,E9806,E9813,E9817,E9818,E9819,E9820,E9823,E9824,E9832,E9835,E9836,E9841)+E9846</f>
        <v>0</v>
      </c>
      <c r="F9850" s="396">
        <f t="shared" si="2313"/>
        <v>0</v>
      </c>
      <c r="G9850" s="397">
        <f t="shared" si="2313"/>
        <v>0</v>
      </c>
      <c r="H9850" s="398">
        <f t="shared" si="2313"/>
        <v>0</v>
      </c>
      <c r="I9850" s="396">
        <f t="shared" si="2313"/>
        <v>0</v>
      </c>
      <c r="J9850" s="397">
        <f t="shared" si="2313"/>
        <v>0</v>
      </c>
      <c r="K9850" s="398">
        <f t="shared" si="2313"/>
        <v>0</v>
      </c>
      <c r="L9850" s="395">
        <f t="shared" si="2313"/>
        <v>0</v>
      </c>
      <c r="M9850" s="1652" t="str">
        <f t="shared" si="2298"/>
        <v/>
      </c>
      <c r="N9850" s="65"/>
    </row>
    <row r="9851" spans="1:14" ht="18.75" hidden="1">
      <c r="A9851" s="23">
        <v>760</v>
      </c>
      <c r="B9851" s="79" t="s">
        <v>120</v>
      </c>
      <c r="C9851" s="1"/>
      <c r="L9851" s="6"/>
      <c r="M9851" s="1652" t="str">
        <f>(IF($E9850&lt;&gt;0,$M$2,IF($L9850&lt;&gt;0,$M$2,"")))</f>
        <v/>
      </c>
      <c r="N9851" s="65"/>
    </row>
    <row r="9852" spans="1:14" ht="18.75" hidden="1">
      <c r="A9852" s="22">
        <v>765</v>
      </c>
      <c r="B9852" s="1355"/>
      <c r="C9852" s="1355"/>
      <c r="D9852" s="1356"/>
      <c r="E9852" s="1355"/>
      <c r="F9852" s="1355"/>
      <c r="G9852" s="1355"/>
      <c r="H9852" s="1355"/>
      <c r="I9852" s="1355"/>
      <c r="J9852" s="1355"/>
      <c r="K9852" s="1355"/>
      <c r="L9852" s="1357"/>
      <c r="M9852" s="1652" t="str">
        <f>(IF($E9850&lt;&gt;0,$M$2,IF($L9850&lt;&gt;0,$M$2,"")))</f>
        <v/>
      </c>
      <c r="N9852" s="65"/>
    </row>
    <row r="9853" spans="1:14" ht="18.75" hidden="1">
      <c r="A9853" s="22">
        <v>775</v>
      </c>
      <c r="B9853" s="65"/>
      <c r="C9853" s="65"/>
      <c r="D9853" s="65"/>
      <c r="E9853" s="65"/>
      <c r="F9853" s="65"/>
      <c r="G9853" s="65"/>
      <c r="H9853" s="65"/>
      <c r="I9853" s="65"/>
      <c r="J9853" s="65"/>
      <c r="K9853" s="65"/>
      <c r="L9853" s="77"/>
      <c r="M9853" s="74" t="str">
        <f>(IF(E9850&lt;&gt;0,$G$2,IF(L9850&lt;&gt;0,$G$2,"")))</f>
        <v/>
      </c>
      <c r="N9853" s="65"/>
    </row>
    <row r="9854" spans="1:14" hidden="1">
      <c r="A9854" s="23">
        <v>780</v>
      </c>
      <c r="B9854" s="6"/>
      <c r="C9854" s="6"/>
      <c r="D9854" s="517"/>
      <c r="E9854" s="38"/>
      <c r="F9854" s="38"/>
      <c r="G9854" s="38"/>
      <c r="H9854" s="38"/>
      <c r="I9854" s="38"/>
      <c r="J9854" s="38"/>
      <c r="K9854" s="38"/>
      <c r="L9854" s="38"/>
      <c r="M9854" s="7" t="str">
        <f>(IF($E9990&lt;&gt;0,$M$2,IF($L9990&lt;&gt;0,$M$2,"")))</f>
        <v/>
      </c>
    </row>
    <row r="9855" spans="1:14" hidden="1">
      <c r="A9855" s="23">
        <v>785</v>
      </c>
      <c r="B9855" s="6"/>
      <c r="C9855" s="1353"/>
      <c r="D9855" s="1354"/>
      <c r="E9855" s="38"/>
      <c r="F9855" s="38"/>
      <c r="G9855" s="38"/>
      <c r="H9855" s="38"/>
      <c r="I9855" s="38"/>
      <c r="J9855" s="38"/>
      <c r="K9855" s="38"/>
      <c r="L9855" s="38"/>
      <c r="M9855" s="7" t="str">
        <f>(IF($E9990&lt;&gt;0,$M$2,IF($L9990&lt;&gt;0,$M$2,"")))</f>
        <v/>
      </c>
    </row>
    <row r="9856" spans="1:14" hidden="1">
      <c r="A9856" s="23">
        <v>790</v>
      </c>
      <c r="B9856" s="1865" t="str">
        <f>$B$7</f>
        <v>ОТЧЕТНИ ДАННИ ПО ЕБК ЗА ИЗПЪЛНЕНИЕТО НА БЮДЖЕТА</v>
      </c>
      <c r="C9856" s="1866"/>
      <c r="D9856" s="1866"/>
      <c r="E9856" s="242"/>
      <c r="F9856" s="242"/>
      <c r="G9856" s="237"/>
      <c r="H9856" s="237"/>
      <c r="I9856" s="237"/>
      <c r="J9856" s="237"/>
      <c r="K9856" s="237"/>
      <c r="L9856" s="237"/>
      <c r="M9856" s="7" t="str">
        <f>(IF($E9990&lt;&gt;0,$M$2,IF($L9990&lt;&gt;0,$M$2,"")))</f>
        <v/>
      </c>
    </row>
    <row r="9857" spans="1:14" hidden="1">
      <c r="A9857" s="23">
        <v>795</v>
      </c>
      <c r="B9857" s="228"/>
      <c r="C9857" s="391"/>
      <c r="D9857" s="400"/>
      <c r="E9857" s="406" t="s">
        <v>457</v>
      </c>
      <c r="F9857" s="406" t="s">
        <v>819</v>
      </c>
      <c r="G9857" s="237"/>
      <c r="H9857" s="1350" t="s">
        <v>1234</v>
      </c>
      <c r="I9857" s="1351"/>
      <c r="J9857" s="1352"/>
      <c r="K9857" s="237"/>
      <c r="L9857" s="237"/>
      <c r="M9857" s="7" t="str">
        <f>(IF($E9990&lt;&gt;0,$M$2,IF($L9990&lt;&gt;0,$M$2,"")))</f>
        <v/>
      </c>
    </row>
    <row r="9858" spans="1:14" ht="18.75" hidden="1">
      <c r="A9858" s="22">
        <v>805</v>
      </c>
      <c r="B9858" s="1867" t="str">
        <f>$B$9</f>
        <v>ДГ Радост Каблешково</v>
      </c>
      <c r="C9858" s="1868"/>
      <c r="D9858" s="1869"/>
      <c r="E9858" s="115">
        <f>$E$9</f>
        <v>45658</v>
      </c>
      <c r="F9858" s="226">
        <f>$F$9</f>
        <v>45747</v>
      </c>
      <c r="G9858" s="237"/>
      <c r="H9858" s="237"/>
      <c r="I9858" s="237"/>
      <c r="J9858" s="237"/>
      <c r="K9858" s="237"/>
      <c r="L9858" s="237"/>
      <c r="M9858" s="7" t="str">
        <f>(IF($E9990&lt;&gt;0,$M$2,IF($L9990&lt;&gt;0,$M$2,"")))</f>
        <v/>
      </c>
    </row>
    <row r="9859" spans="1:14" hidden="1">
      <c r="A9859" s="23">
        <v>810</v>
      </c>
      <c r="B9859" s="227" t="str">
        <f>$B$10</f>
        <v>(наименование на разпоредителя с бюджет)</v>
      </c>
      <c r="C9859" s="228"/>
      <c r="D9859" s="229"/>
      <c r="E9859" s="237"/>
      <c r="F9859" s="237"/>
      <c r="G9859" s="237"/>
      <c r="H9859" s="237"/>
      <c r="I9859" s="237"/>
      <c r="J9859" s="237"/>
      <c r="K9859" s="237"/>
      <c r="L9859" s="237"/>
      <c r="M9859" s="7" t="str">
        <f>(IF($E9990&lt;&gt;0,$M$2,IF($L9990&lt;&gt;0,$M$2,"")))</f>
        <v/>
      </c>
    </row>
    <row r="9860" spans="1:14" hidden="1">
      <c r="A9860" s="23">
        <v>815</v>
      </c>
      <c r="B9860" s="227"/>
      <c r="C9860" s="228"/>
      <c r="D9860" s="229"/>
      <c r="E9860" s="237"/>
      <c r="F9860" s="237"/>
      <c r="G9860" s="237"/>
      <c r="H9860" s="237"/>
      <c r="I9860" s="237"/>
      <c r="J9860" s="237"/>
      <c r="K9860" s="237"/>
      <c r="L9860" s="237"/>
      <c r="M9860" s="7" t="str">
        <f>(IF($E9990&lt;&gt;0,$M$2,IF($L9990&lt;&gt;0,$M$2,"")))</f>
        <v/>
      </c>
    </row>
    <row r="9861" spans="1:14" ht="19.5" hidden="1">
      <c r="A9861" s="28">
        <v>525</v>
      </c>
      <c r="B9861" s="1870" t="str">
        <f>$B$12</f>
        <v>Поморие</v>
      </c>
      <c r="C9861" s="1871"/>
      <c r="D9861" s="1872"/>
      <c r="E9861" s="410" t="s">
        <v>874</v>
      </c>
      <c r="F9861" s="1348" t="str">
        <f>$F$12</f>
        <v>5207</v>
      </c>
      <c r="G9861" s="237"/>
      <c r="H9861" s="237"/>
      <c r="I9861" s="237"/>
      <c r="J9861" s="237"/>
      <c r="K9861" s="237"/>
      <c r="L9861" s="237"/>
      <c r="M9861" s="7" t="str">
        <f>(IF($E9990&lt;&gt;0,$M$2,IF($L9990&lt;&gt;0,$M$2,"")))</f>
        <v/>
      </c>
    </row>
    <row r="9862" spans="1:14" hidden="1">
      <c r="A9862" s="22">
        <v>820</v>
      </c>
      <c r="B9862" s="233" t="str">
        <f>$B$13</f>
        <v>(наименование на първостепенния разпоредител с бюджет)</v>
      </c>
      <c r="C9862" s="228"/>
      <c r="D9862" s="229"/>
      <c r="E9862" s="1349"/>
      <c r="F9862" s="242"/>
      <c r="G9862" s="237"/>
      <c r="H9862" s="237"/>
      <c r="I9862" s="237"/>
      <c r="J9862" s="237"/>
      <c r="K9862" s="237"/>
      <c r="L9862" s="237"/>
      <c r="M9862" s="7" t="str">
        <f>(IF($E9990&lt;&gt;0,$M$2,IF($L9990&lt;&gt;0,$M$2,"")))</f>
        <v/>
      </c>
    </row>
    <row r="9863" spans="1:14" ht="19.5" hidden="1">
      <c r="A9863" s="23">
        <v>821</v>
      </c>
      <c r="B9863" s="236"/>
      <c r="C9863" s="237"/>
      <c r="D9863" s="124" t="s">
        <v>875</v>
      </c>
      <c r="E9863" s="238">
        <f>$E$15</f>
        <v>0</v>
      </c>
      <c r="F9863" s="414" t="str">
        <f>$F$15</f>
        <v>БЮДЖЕТ</v>
      </c>
      <c r="G9863" s="218"/>
      <c r="H9863" s="218"/>
      <c r="I9863" s="218"/>
      <c r="J9863" s="218"/>
      <c r="K9863" s="218"/>
      <c r="L9863" s="218"/>
      <c r="M9863" s="7" t="str">
        <f>(IF($E9990&lt;&gt;0,$M$2,IF($L9990&lt;&gt;0,$M$2,"")))</f>
        <v/>
      </c>
    </row>
    <row r="9864" spans="1:14" hidden="1">
      <c r="A9864" s="23">
        <v>822</v>
      </c>
      <c r="B9864" s="228"/>
      <c r="C9864" s="391"/>
      <c r="D9864" s="400"/>
      <c r="E9864" s="237"/>
      <c r="F9864" s="409"/>
      <c r="G9864" s="409"/>
      <c r="H9864" s="409"/>
      <c r="I9864" s="409"/>
      <c r="J9864" s="409"/>
      <c r="K9864" s="409"/>
      <c r="L9864" s="1365" t="s">
        <v>458</v>
      </c>
      <c r="M9864" s="7" t="str">
        <f>(IF($E9990&lt;&gt;0,$M$2,IF($L9990&lt;&gt;0,$M$2,"")))</f>
        <v/>
      </c>
    </row>
    <row r="9865" spans="1:14" ht="24.95" hidden="1" customHeight="1">
      <c r="A9865" s="23">
        <v>823</v>
      </c>
      <c r="B9865" s="247"/>
      <c r="C9865" s="248"/>
      <c r="D9865" s="249" t="s">
        <v>698</v>
      </c>
      <c r="E9865" s="1853" t="str">
        <f>CONCATENATE("Уточнен план ",$C$3)</f>
        <v>Уточнен план 2025</v>
      </c>
      <c r="F9865" s="1854"/>
      <c r="G9865" s="1854"/>
      <c r="H9865" s="1855"/>
      <c r="I9865" s="1856" t="str">
        <f>CONCATENATE("Отчет ",$C$3)</f>
        <v>Отчет 2025</v>
      </c>
      <c r="J9865" s="1857"/>
      <c r="K9865" s="1857"/>
      <c r="L9865" s="1858"/>
      <c r="M9865" s="7" t="str">
        <f>(IF($E9990&lt;&gt;0,$M$2,IF($L9990&lt;&gt;0,$M$2,"")))</f>
        <v/>
      </c>
    </row>
    <row r="9866" spans="1:14" ht="54.95" hidden="1" customHeight="1" thickBot="1">
      <c r="A9866" s="23">
        <v>825</v>
      </c>
      <c r="B9866" s="250" t="s">
        <v>62</v>
      </c>
      <c r="C9866" s="251" t="s">
        <v>459</v>
      </c>
      <c r="D9866" s="252" t="s">
        <v>699</v>
      </c>
      <c r="E9866" s="1391" t="str">
        <f>$E$20</f>
        <v>Уточнен план                Общо</v>
      </c>
      <c r="F9866" s="1395" t="str">
        <f>$F$20</f>
        <v>държавни дейности</v>
      </c>
      <c r="G9866" s="1396" t="str">
        <f>$G$20</f>
        <v>местни дейности</v>
      </c>
      <c r="H9866" s="1397" t="str">
        <f>$H$20</f>
        <v>дофинансиране</v>
      </c>
      <c r="I9866" s="253" t="str">
        <f>$I$20</f>
        <v>държавни дейности -ОТЧЕТ</v>
      </c>
      <c r="J9866" s="254" t="str">
        <f>$J$20</f>
        <v>местни дейности - ОТЧЕТ</v>
      </c>
      <c r="K9866" s="255" t="str">
        <f>$K$20</f>
        <v>дофинансиране - ОТЧЕТ</v>
      </c>
      <c r="L9866" s="1570" t="str">
        <f>$L$20</f>
        <v>ОТЧЕТ                                    ОБЩО</v>
      </c>
      <c r="M9866" s="7" t="str">
        <f>(IF($E9990&lt;&gt;0,$M$2,IF($L9990&lt;&gt;0,$M$2,"")))</f>
        <v/>
      </c>
    </row>
    <row r="9867" spans="1:14" ht="18.75" hidden="1">
      <c r="A9867" s="23"/>
      <c r="B9867" s="258"/>
      <c r="C9867" s="259"/>
      <c r="D9867" s="260" t="s">
        <v>728</v>
      </c>
      <c r="E9867" s="1442" t="str">
        <f>$E$21</f>
        <v>(1)</v>
      </c>
      <c r="F9867" s="143" t="str">
        <f>$F$21</f>
        <v>(2)</v>
      </c>
      <c r="G9867" s="144" t="str">
        <f>$G$21</f>
        <v>(3)</v>
      </c>
      <c r="H9867" s="145" t="str">
        <f>$H$21</f>
        <v>(4)</v>
      </c>
      <c r="I9867" s="261" t="str">
        <f>$I$21</f>
        <v>(5)</v>
      </c>
      <c r="J9867" s="262" t="str">
        <f>$J$21</f>
        <v>(6)</v>
      </c>
      <c r="K9867" s="263" t="str">
        <f>$K$21</f>
        <v>(7)</v>
      </c>
      <c r="L9867" s="264" t="str">
        <f>$L$21</f>
        <v>(8)</v>
      </c>
      <c r="M9867" s="7" t="str">
        <f>(IF($E9990&lt;&gt;0,$M$2,IF($L9990&lt;&gt;0,$M$2,"")))</f>
        <v/>
      </c>
    </row>
    <row r="9868" spans="1:14" hidden="1">
      <c r="A9868" s="23"/>
      <c r="B9868" s="1439"/>
      <c r="C9868" s="1540" t="e">
        <f>VLOOKUP(D9868,OP_LIST2,2,FALSE)</f>
        <v>#N/A</v>
      </c>
      <c r="D9868" s="1445"/>
      <c r="E9868" s="389"/>
      <c r="F9868" s="1429"/>
      <c r="G9868" s="1430"/>
      <c r="H9868" s="1431"/>
      <c r="I9868" s="1429"/>
      <c r="J9868" s="1430"/>
      <c r="K9868" s="1431"/>
      <c r="L9868" s="1428"/>
      <c r="M9868" s="7" t="str">
        <f>(IF($E9990&lt;&gt;0,$M$2,IF($L9990&lt;&gt;0,$M$2,"")))</f>
        <v/>
      </c>
    </row>
    <row r="9869" spans="1:14" hidden="1">
      <c r="A9869" s="23"/>
      <c r="B9869" s="1608" t="s">
        <v>2003</v>
      </c>
      <c r="C9869" s="1446">
        <f>VLOOKUP(D9870,EBK_DEIN2,2,FALSE)</f>
        <v>5561</v>
      </c>
      <c r="D9869" s="1445" t="s">
        <v>777</v>
      </c>
      <c r="E9869" s="389"/>
      <c r="F9869" s="1432"/>
      <c r="G9869" s="1433"/>
      <c r="H9869" s="1434"/>
      <c r="I9869" s="1432"/>
      <c r="J9869" s="1433"/>
      <c r="K9869" s="1434"/>
      <c r="L9869" s="1428"/>
      <c r="M9869" s="7" t="str">
        <f>(IF($E9990&lt;&gt;0,$M$2,IF($L9990&lt;&gt;0,$M$2,"")))</f>
        <v/>
      </c>
    </row>
    <row r="9870" spans="1:14" hidden="1">
      <c r="A9870" s="23"/>
      <c r="B9870" s="1438"/>
      <c r="C9870" s="1531">
        <f>+C9869</f>
        <v>5561</v>
      </c>
      <c r="D9870" s="1440" t="s">
        <v>2006</v>
      </c>
      <c r="E9870" s="389"/>
      <c r="F9870" s="1432"/>
      <c r="G9870" s="1433"/>
      <c r="H9870" s="1434"/>
      <c r="I9870" s="1432"/>
      <c r="J9870" s="1433"/>
      <c r="K9870" s="1434"/>
      <c r="L9870" s="1428"/>
      <c r="M9870" s="7" t="str">
        <f>(IF($E9990&lt;&gt;0,$M$2,IF($L9990&lt;&gt;0,$M$2,"")))</f>
        <v/>
      </c>
    </row>
    <row r="9871" spans="1:14" hidden="1">
      <c r="A9871" s="23"/>
      <c r="B9871" s="1443"/>
      <c r="C9871" s="1441"/>
      <c r="D9871" s="1444" t="s">
        <v>700</v>
      </c>
      <c r="E9871" s="389"/>
      <c r="F9871" s="1435"/>
      <c r="G9871" s="1436"/>
      <c r="H9871" s="1437"/>
      <c r="I9871" s="1435"/>
      <c r="J9871" s="1436"/>
      <c r="K9871" s="1437"/>
      <c r="L9871" s="1428"/>
      <c r="M9871" s="7" t="str">
        <f>(IF($E9990&lt;&gt;0,$M$2,IF($L9990&lt;&gt;0,$M$2,"")))</f>
        <v/>
      </c>
    </row>
    <row r="9872" spans="1:14" hidden="1">
      <c r="A9872" s="23"/>
      <c r="B9872" s="272">
        <v>100</v>
      </c>
      <c r="C9872" s="1859" t="s">
        <v>729</v>
      </c>
      <c r="D9872" s="1860"/>
      <c r="E9872" s="273">
        <f t="shared" ref="E9872:L9872" si="2314">SUM(E9873:E9874)</f>
        <v>0</v>
      </c>
      <c r="F9872" s="274">
        <f t="shared" si="2314"/>
        <v>0</v>
      </c>
      <c r="G9872" s="275">
        <f t="shared" si="2314"/>
        <v>0</v>
      </c>
      <c r="H9872" s="276">
        <f>SUM(H9873:H9874)</f>
        <v>0</v>
      </c>
      <c r="I9872" s="274">
        <f t="shared" si="2314"/>
        <v>0</v>
      </c>
      <c r="J9872" s="275">
        <f t="shared" si="2314"/>
        <v>0</v>
      </c>
      <c r="K9872" s="276">
        <f t="shared" si="2314"/>
        <v>0</v>
      </c>
      <c r="L9872" s="273">
        <f t="shared" si="2314"/>
        <v>0</v>
      </c>
      <c r="M9872" s="12" t="str">
        <f>(IF($E9872&lt;&gt;0,$M$2,IF($L9872&lt;&gt;0,$M$2,"")))</f>
        <v/>
      </c>
      <c r="N9872" s="13"/>
    </row>
    <row r="9873" spans="1:14" hidden="1">
      <c r="A9873" s="23"/>
      <c r="B9873" s="278"/>
      <c r="C9873" s="279">
        <v>101</v>
      </c>
      <c r="D9873" s="280" t="s">
        <v>730</v>
      </c>
      <c r="E9873" s="281">
        <f>F9873+G9873+H9873</f>
        <v>0</v>
      </c>
      <c r="F9873" s="152">
        <v>0</v>
      </c>
      <c r="G9873" s="153">
        <v>0</v>
      </c>
      <c r="H9873" s="1406">
        <v>0</v>
      </c>
      <c r="I9873" s="152">
        <v>0</v>
      </c>
      <c r="J9873" s="153">
        <v>0</v>
      </c>
      <c r="K9873" s="1406">
        <v>0</v>
      </c>
      <c r="L9873" s="281">
        <f>I9873+J9873+K9873</f>
        <v>0</v>
      </c>
      <c r="M9873" s="12" t="str">
        <f t="shared" ref="M9873:M9936" si="2315">(IF($E9873&lt;&gt;0,$M$2,IF($L9873&lt;&gt;0,$M$2,"")))</f>
        <v/>
      </c>
      <c r="N9873" s="13"/>
    </row>
    <row r="9874" spans="1:14" hidden="1">
      <c r="A9874" s="10"/>
      <c r="B9874" s="278"/>
      <c r="C9874" s="285">
        <v>102</v>
      </c>
      <c r="D9874" s="286" t="s">
        <v>731</v>
      </c>
      <c r="E9874" s="287">
        <f>F9874+G9874+H9874</f>
        <v>0</v>
      </c>
      <c r="F9874" s="173">
        <v>0</v>
      </c>
      <c r="G9874" s="174">
        <v>0</v>
      </c>
      <c r="H9874" s="1409">
        <v>0</v>
      </c>
      <c r="I9874" s="173">
        <v>0</v>
      </c>
      <c r="J9874" s="174">
        <v>0</v>
      </c>
      <c r="K9874" s="1409">
        <v>0</v>
      </c>
      <c r="L9874" s="287">
        <f>I9874+J9874+K9874</f>
        <v>0</v>
      </c>
      <c r="M9874" s="12" t="str">
        <f t="shared" si="2315"/>
        <v/>
      </c>
      <c r="N9874" s="13"/>
    </row>
    <row r="9875" spans="1:14" hidden="1">
      <c r="A9875" s="10"/>
      <c r="B9875" s="272">
        <v>200</v>
      </c>
      <c r="C9875" s="1851" t="s">
        <v>732</v>
      </c>
      <c r="D9875" s="1852"/>
      <c r="E9875" s="273">
        <f t="shared" ref="E9875:L9875" si="2316">SUM(E9876:E9880)</f>
        <v>0</v>
      </c>
      <c r="F9875" s="274">
        <f t="shared" si="2316"/>
        <v>0</v>
      </c>
      <c r="G9875" s="275">
        <f t="shared" si="2316"/>
        <v>0</v>
      </c>
      <c r="H9875" s="276">
        <f>SUM(H9876:H9880)</f>
        <v>0</v>
      </c>
      <c r="I9875" s="274">
        <f t="shared" si="2316"/>
        <v>0</v>
      </c>
      <c r="J9875" s="275">
        <f t="shared" si="2316"/>
        <v>0</v>
      </c>
      <c r="K9875" s="276">
        <f t="shared" si="2316"/>
        <v>0</v>
      </c>
      <c r="L9875" s="273">
        <f t="shared" si="2316"/>
        <v>0</v>
      </c>
      <c r="M9875" s="12" t="str">
        <f t="shared" si="2315"/>
        <v/>
      </c>
      <c r="N9875" s="13"/>
    </row>
    <row r="9876" spans="1:14" hidden="1">
      <c r="A9876" s="10"/>
      <c r="B9876" s="291"/>
      <c r="C9876" s="279">
        <v>201</v>
      </c>
      <c r="D9876" s="280" t="s">
        <v>733</v>
      </c>
      <c r="E9876" s="281">
        <f>F9876+G9876+H9876</f>
        <v>0</v>
      </c>
      <c r="F9876" s="152">
        <v>0</v>
      </c>
      <c r="G9876" s="153">
        <v>0</v>
      </c>
      <c r="H9876" s="1406">
        <v>0</v>
      </c>
      <c r="I9876" s="152">
        <v>0</v>
      </c>
      <c r="J9876" s="153">
        <v>0</v>
      </c>
      <c r="K9876" s="1406">
        <v>0</v>
      </c>
      <c r="L9876" s="281">
        <f>I9876+J9876+K9876</f>
        <v>0</v>
      </c>
      <c r="M9876" s="12" t="str">
        <f t="shared" si="2315"/>
        <v/>
      </c>
      <c r="N9876" s="13"/>
    </row>
    <row r="9877" spans="1:14" hidden="1">
      <c r="A9877" s="10"/>
      <c r="B9877" s="292"/>
      <c r="C9877" s="293">
        <v>202</v>
      </c>
      <c r="D9877" s="294" t="s">
        <v>734</v>
      </c>
      <c r="E9877" s="295">
        <f>F9877+G9877+H9877</f>
        <v>0</v>
      </c>
      <c r="F9877" s="158">
        <v>0</v>
      </c>
      <c r="G9877" s="159">
        <v>0</v>
      </c>
      <c r="H9877" s="1408">
        <v>0</v>
      </c>
      <c r="I9877" s="158">
        <v>0</v>
      </c>
      <c r="J9877" s="159">
        <v>0</v>
      </c>
      <c r="K9877" s="1408">
        <v>0</v>
      </c>
      <c r="L9877" s="295">
        <f>I9877+J9877+K9877</f>
        <v>0</v>
      </c>
      <c r="M9877" s="12" t="str">
        <f t="shared" si="2315"/>
        <v/>
      </c>
      <c r="N9877" s="13"/>
    </row>
    <row r="9878" spans="1:14" ht="31.5" hidden="1">
      <c r="A9878" s="10"/>
      <c r="B9878" s="299"/>
      <c r="C9878" s="293">
        <v>205</v>
      </c>
      <c r="D9878" s="294" t="s">
        <v>585</v>
      </c>
      <c r="E9878" s="295">
        <f>F9878+G9878+H9878</f>
        <v>0</v>
      </c>
      <c r="F9878" s="158">
        <v>0</v>
      </c>
      <c r="G9878" s="159">
        <v>0</v>
      </c>
      <c r="H9878" s="1408">
        <v>0</v>
      </c>
      <c r="I9878" s="158">
        <v>0</v>
      </c>
      <c r="J9878" s="159">
        <v>0</v>
      </c>
      <c r="K9878" s="1408">
        <v>0</v>
      </c>
      <c r="L9878" s="295">
        <f>I9878+J9878+K9878</f>
        <v>0</v>
      </c>
      <c r="M9878" s="12" t="str">
        <f t="shared" si="2315"/>
        <v/>
      </c>
      <c r="N9878" s="13"/>
    </row>
    <row r="9879" spans="1:14" hidden="1">
      <c r="A9879" s="10"/>
      <c r="B9879" s="299"/>
      <c r="C9879" s="293">
        <v>208</v>
      </c>
      <c r="D9879" s="300" t="s">
        <v>586</v>
      </c>
      <c r="E9879" s="295">
        <f>F9879+G9879+H9879</f>
        <v>0</v>
      </c>
      <c r="F9879" s="158">
        <v>0</v>
      </c>
      <c r="G9879" s="159">
        <v>0</v>
      </c>
      <c r="H9879" s="1408">
        <v>0</v>
      </c>
      <c r="I9879" s="158">
        <v>0</v>
      </c>
      <c r="J9879" s="159">
        <v>0</v>
      </c>
      <c r="K9879" s="1408">
        <v>0</v>
      </c>
      <c r="L9879" s="295">
        <f>I9879+J9879+K9879</f>
        <v>0</v>
      </c>
      <c r="M9879" s="12" t="str">
        <f t="shared" si="2315"/>
        <v/>
      </c>
      <c r="N9879" s="13"/>
    </row>
    <row r="9880" spans="1:14" hidden="1">
      <c r="A9880" s="10"/>
      <c r="B9880" s="291"/>
      <c r="C9880" s="285">
        <v>209</v>
      </c>
      <c r="D9880" s="301" t="s">
        <v>587</v>
      </c>
      <c r="E9880" s="287">
        <f>F9880+G9880+H9880</f>
        <v>0</v>
      </c>
      <c r="F9880" s="173">
        <v>0</v>
      </c>
      <c r="G9880" s="174">
        <v>0</v>
      </c>
      <c r="H9880" s="1409">
        <v>0</v>
      </c>
      <c r="I9880" s="173">
        <v>0</v>
      </c>
      <c r="J9880" s="174">
        <v>0</v>
      </c>
      <c r="K9880" s="1409">
        <v>0</v>
      </c>
      <c r="L9880" s="287">
        <f>I9880+J9880+K9880</f>
        <v>0</v>
      </c>
      <c r="M9880" s="12" t="str">
        <f t="shared" si="2315"/>
        <v/>
      </c>
      <c r="N9880" s="13"/>
    </row>
    <row r="9881" spans="1:14" hidden="1">
      <c r="A9881" s="10"/>
      <c r="B9881" s="272">
        <v>500</v>
      </c>
      <c r="C9881" s="1861" t="s">
        <v>188</v>
      </c>
      <c r="D9881" s="1862"/>
      <c r="E9881" s="273">
        <f t="shared" ref="E9881:L9881" si="2317">SUM(E9882:E9888)</f>
        <v>0</v>
      </c>
      <c r="F9881" s="274">
        <f t="shared" si="2317"/>
        <v>0</v>
      </c>
      <c r="G9881" s="275">
        <f t="shared" si="2317"/>
        <v>0</v>
      </c>
      <c r="H9881" s="276">
        <f>SUM(H9882:H9888)</f>
        <v>0</v>
      </c>
      <c r="I9881" s="274">
        <f t="shared" si="2317"/>
        <v>0</v>
      </c>
      <c r="J9881" s="275">
        <f t="shared" si="2317"/>
        <v>0</v>
      </c>
      <c r="K9881" s="276">
        <f t="shared" si="2317"/>
        <v>0</v>
      </c>
      <c r="L9881" s="273">
        <f t="shared" si="2317"/>
        <v>0</v>
      </c>
      <c r="M9881" s="12" t="str">
        <f t="shared" si="2315"/>
        <v/>
      </c>
      <c r="N9881" s="13"/>
    </row>
    <row r="9882" spans="1:14" ht="18" hidden="1" customHeight="1">
      <c r="A9882" s="10"/>
      <c r="B9882" s="291"/>
      <c r="C9882" s="302">
        <v>551</v>
      </c>
      <c r="D9882" s="303" t="s">
        <v>189</v>
      </c>
      <c r="E9882" s="281">
        <f t="shared" ref="E9882:E9889" si="2318">F9882+G9882+H9882</f>
        <v>0</v>
      </c>
      <c r="F9882" s="152">
        <v>0</v>
      </c>
      <c r="G9882" s="153">
        <v>0</v>
      </c>
      <c r="H9882" s="1406">
        <v>0</v>
      </c>
      <c r="I9882" s="152">
        <v>0</v>
      </c>
      <c r="J9882" s="153">
        <v>0</v>
      </c>
      <c r="K9882" s="1406">
        <v>0</v>
      </c>
      <c r="L9882" s="281">
        <f t="shared" ref="L9882:L9889" si="2319">I9882+J9882+K9882</f>
        <v>0</v>
      </c>
      <c r="M9882" s="12" t="str">
        <f t="shared" si="2315"/>
        <v/>
      </c>
      <c r="N9882" s="13"/>
    </row>
    <row r="9883" spans="1:14" hidden="1">
      <c r="A9883" s="10"/>
      <c r="B9883" s="291"/>
      <c r="C9883" s="304">
        <v>552</v>
      </c>
      <c r="D9883" s="305" t="s">
        <v>893</v>
      </c>
      <c r="E9883" s="295">
        <f t="shared" si="2318"/>
        <v>0</v>
      </c>
      <c r="F9883" s="158">
        <v>0</v>
      </c>
      <c r="G9883" s="159">
        <v>0</v>
      </c>
      <c r="H9883" s="1408">
        <v>0</v>
      </c>
      <c r="I9883" s="158">
        <v>0</v>
      </c>
      <c r="J9883" s="159">
        <v>0</v>
      </c>
      <c r="K9883" s="1408">
        <v>0</v>
      </c>
      <c r="L9883" s="295">
        <f t="shared" si="2319"/>
        <v>0</v>
      </c>
      <c r="M9883" s="12" t="str">
        <f t="shared" si="2315"/>
        <v/>
      </c>
      <c r="N9883" s="13"/>
    </row>
    <row r="9884" spans="1:14" hidden="1">
      <c r="A9884" s="10"/>
      <c r="B9884" s="306"/>
      <c r="C9884" s="304">
        <v>558</v>
      </c>
      <c r="D9884" s="307" t="s">
        <v>855</v>
      </c>
      <c r="E9884" s="295">
        <f>F9884+G9884+H9884</f>
        <v>0</v>
      </c>
      <c r="F9884" s="484">
        <v>0</v>
      </c>
      <c r="G9884" s="485">
        <v>0</v>
      </c>
      <c r="H9884" s="160">
        <v>0</v>
      </c>
      <c r="I9884" s="484">
        <v>0</v>
      </c>
      <c r="J9884" s="485">
        <v>0</v>
      </c>
      <c r="K9884" s="160">
        <v>0</v>
      </c>
      <c r="L9884" s="295">
        <f>I9884+J9884+K9884</f>
        <v>0</v>
      </c>
      <c r="M9884" s="12" t="str">
        <f t="shared" si="2315"/>
        <v/>
      </c>
      <c r="N9884" s="13"/>
    </row>
    <row r="9885" spans="1:14" hidden="1">
      <c r="A9885" s="10"/>
      <c r="B9885" s="306"/>
      <c r="C9885" s="304">
        <v>560</v>
      </c>
      <c r="D9885" s="307" t="s">
        <v>190</v>
      </c>
      <c r="E9885" s="295">
        <f t="shared" si="2318"/>
        <v>0</v>
      </c>
      <c r="F9885" s="158">
        <v>0</v>
      </c>
      <c r="G9885" s="159">
        <v>0</v>
      </c>
      <c r="H9885" s="1408">
        <v>0</v>
      </c>
      <c r="I9885" s="158">
        <v>0</v>
      </c>
      <c r="J9885" s="159">
        <v>0</v>
      </c>
      <c r="K9885" s="1408">
        <v>0</v>
      </c>
      <c r="L9885" s="295">
        <f t="shared" si="2319"/>
        <v>0</v>
      </c>
      <c r="M9885" s="12" t="str">
        <f t="shared" si="2315"/>
        <v/>
      </c>
      <c r="N9885" s="13"/>
    </row>
    <row r="9886" spans="1:14" hidden="1">
      <c r="A9886" s="10"/>
      <c r="B9886" s="306"/>
      <c r="C9886" s="304">
        <v>580</v>
      </c>
      <c r="D9886" s="305" t="s">
        <v>191</v>
      </c>
      <c r="E9886" s="295">
        <f t="shared" si="2318"/>
        <v>0</v>
      </c>
      <c r="F9886" s="158">
        <v>0</v>
      </c>
      <c r="G9886" s="159">
        <v>0</v>
      </c>
      <c r="H9886" s="1408">
        <v>0</v>
      </c>
      <c r="I9886" s="158">
        <v>0</v>
      </c>
      <c r="J9886" s="159">
        <v>0</v>
      </c>
      <c r="K9886" s="1408">
        <v>0</v>
      </c>
      <c r="L9886" s="295">
        <f t="shared" si="2319"/>
        <v>0</v>
      </c>
      <c r="M9886" s="12" t="str">
        <f t="shared" si="2315"/>
        <v/>
      </c>
      <c r="N9886" s="13"/>
    </row>
    <row r="9887" spans="1:14" hidden="1">
      <c r="A9887" s="10"/>
      <c r="B9887" s="291"/>
      <c r="C9887" s="304">
        <v>588</v>
      </c>
      <c r="D9887" s="305" t="s">
        <v>857</v>
      </c>
      <c r="E9887" s="295">
        <f>F9887+G9887+H9887</f>
        <v>0</v>
      </c>
      <c r="F9887" s="484">
        <v>0</v>
      </c>
      <c r="G9887" s="485">
        <v>0</v>
      </c>
      <c r="H9887" s="160">
        <v>0</v>
      </c>
      <c r="I9887" s="484">
        <v>0</v>
      </c>
      <c r="J9887" s="485">
        <v>0</v>
      </c>
      <c r="K9887" s="160">
        <v>0</v>
      </c>
      <c r="L9887" s="295">
        <f>I9887+J9887+K9887</f>
        <v>0</v>
      </c>
      <c r="M9887" s="12" t="str">
        <f t="shared" si="2315"/>
        <v/>
      </c>
      <c r="N9887" s="13"/>
    </row>
    <row r="9888" spans="1:14" ht="31.5" hidden="1">
      <c r="A9888" s="10"/>
      <c r="B9888" s="291"/>
      <c r="C9888" s="308">
        <v>590</v>
      </c>
      <c r="D9888" s="309" t="s">
        <v>192</v>
      </c>
      <c r="E9888" s="287">
        <f t="shared" si="2318"/>
        <v>0</v>
      </c>
      <c r="F9888" s="173"/>
      <c r="G9888" s="174"/>
      <c r="H9888" s="1409"/>
      <c r="I9888" s="173"/>
      <c r="J9888" s="174"/>
      <c r="K9888" s="1409"/>
      <c r="L9888" s="287">
        <f t="shared" si="2319"/>
        <v>0</v>
      </c>
      <c r="M9888" s="12" t="str">
        <f t="shared" si="2315"/>
        <v/>
      </c>
      <c r="N9888" s="13"/>
    </row>
    <row r="9889" spans="1:14" hidden="1">
      <c r="A9889" s="22">
        <v>5</v>
      </c>
      <c r="B9889" s="272">
        <v>800</v>
      </c>
      <c r="C9889" s="1863" t="s">
        <v>193</v>
      </c>
      <c r="D9889" s="1864"/>
      <c r="E9889" s="310">
        <f t="shared" si="2318"/>
        <v>0</v>
      </c>
      <c r="F9889" s="1410"/>
      <c r="G9889" s="1411"/>
      <c r="H9889" s="1412"/>
      <c r="I9889" s="1410"/>
      <c r="J9889" s="1411"/>
      <c r="K9889" s="1412"/>
      <c r="L9889" s="310">
        <f t="shared" si="2319"/>
        <v>0</v>
      </c>
      <c r="M9889" s="12" t="str">
        <f t="shared" si="2315"/>
        <v/>
      </c>
      <c r="N9889" s="13"/>
    </row>
    <row r="9890" spans="1:14" hidden="1">
      <c r="A9890" s="23">
        <v>10</v>
      </c>
      <c r="B9890" s="272">
        <v>1000</v>
      </c>
      <c r="C9890" s="1851" t="s">
        <v>194</v>
      </c>
      <c r="D9890" s="1852"/>
      <c r="E9890" s="310">
        <f t="shared" ref="E9890:L9890" si="2320">SUM(E9891:E9907)</f>
        <v>0</v>
      </c>
      <c r="F9890" s="274">
        <f t="shared" si="2320"/>
        <v>0</v>
      </c>
      <c r="G9890" s="275">
        <f t="shared" si="2320"/>
        <v>0</v>
      </c>
      <c r="H9890" s="276">
        <f>SUM(H9891:H9907)</f>
        <v>0</v>
      </c>
      <c r="I9890" s="274">
        <f t="shared" si="2320"/>
        <v>0</v>
      </c>
      <c r="J9890" s="275">
        <f t="shared" si="2320"/>
        <v>0</v>
      </c>
      <c r="K9890" s="276">
        <f t="shared" si="2320"/>
        <v>0</v>
      </c>
      <c r="L9890" s="310">
        <f t="shared" si="2320"/>
        <v>0</v>
      </c>
      <c r="M9890" s="12" t="str">
        <f t="shared" si="2315"/>
        <v/>
      </c>
      <c r="N9890" s="13"/>
    </row>
    <row r="9891" spans="1:14" hidden="1">
      <c r="A9891" s="23">
        <v>15</v>
      </c>
      <c r="B9891" s="292"/>
      <c r="C9891" s="279">
        <v>1011</v>
      </c>
      <c r="D9891" s="311" t="s">
        <v>195</v>
      </c>
      <c r="E9891" s="281">
        <f t="shared" ref="E9891:E9907" si="2321">F9891+G9891+H9891</f>
        <v>0</v>
      </c>
      <c r="F9891" s="152">
        <v>0</v>
      </c>
      <c r="G9891" s="153">
        <v>0</v>
      </c>
      <c r="H9891" s="1406">
        <v>0</v>
      </c>
      <c r="I9891" s="152">
        <v>0</v>
      </c>
      <c r="J9891" s="153">
        <v>0</v>
      </c>
      <c r="K9891" s="1406">
        <v>0</v>
      </c>
      <c r="L9891" s="281">
        <f t="shared" ref="L9891:L9907" si="2322">I9891+J9891+K9891</f>
        <v>0</v>
      </c>
      <c r="M9891" s="12" t="str">
        <f t="shared" si="2315"/>
        <v/>
      </c>
      <c r="N9891" s="13"/>
    </row>
    <row r="9892" spans="1:14" hidden="1">
      <c r="A9892" s="22">
        <v>35</v>
      </c>
      <c r="B9892" s="292"/>
      <c r="C9892" s="293">
        <v>1012</v>
      </c>
      <c r="D9892" s="294" t="s">
        <v>196</v>
      </c>
      <c r="E9892" s="295">
        <f t="shared" si="2321"/>
        <v>0</v>
      </c>
      <c r="F9892" s="158">
        <v>0</v>
      </c>
      <c r="G9892" s="159">
        <v>0</v>
      </c>
      <c r="H9892" s="1408">
        <v>0</v>
      </c>
      <c r="I9892" s="158">
        <v>0</v>
      </c>
      <c r="J9892" s="159">
        <v>0</v>
      </c>
      <c r="K9892" s="1408">
        <v>0</v>
      </c>
      <c r="L9892" s="295">
        <f t="shared" si="2322"/>
        <v>0</v>
      </c>
      <c r="M9892" s="12" t="str">
        <f t="shared" si="2315"/>
        <v/>
      </c>
      <c r="N9892" s="13"/>
    </row>
    <row r="9893" spans="1:14" hidden="1">
      <c r="A9893" s="23">
        <v>40</v>
      </c>
      <c r="B9893" s="292"/>
      <c r="C9893" s="293">
        <v>1013</v>
      </c>
      <c r="D9893" s="294" t="s">
        <v>197</v>
      </c>
      <c r="E9893" s="295">
        <f t="shared" si="2321"/>
        <v>0</v>
      </c>
      <c r="F9893" s="158">
        <v>0</v>
      </c>
      <c r="G9893" s="159">
        <v>0</v>
      </c>
      <c r="H9893" s="1408">
        <v>0</v>
      </c>
      <c r="I9893" s="158">
        <v>0</v>
      </c>
      <c r="J9893" s="159">
        <v>0</v>
      </c>
      <c r="K9893" s="1408">
        <v>0</v>
      </c>
      <c r="L9893" s="295">
        <f t="shared" si="2322"/>
        <v>0</v>
      </c>
      <c r="M9893" s="12" t="str">
        <f t="shared" si="2315"/>
        <v/>
      </c>
      <c r="N9893" s="13"/>
    </row>
    <row r="9894" spans="1:14" hidden="1">
      <c r="A9894" s="23">
        <v>45</v>
      </c>
      <c r="B9894" s="292"/>
      <c r="C9894" s="293">
        <v>1014</v>
      </c>
      <c r="D9894" s="294" t="s">
        <v>198</v>
      </c>
      <c r="E9894" s="295">
        <f t="shared" si="2321"/>
        <v>0</v>
      </c>
      <c r="F9894" s="158">
        <v>0</v>
      </c>
      <c r="G9894" s="159">
        <v>0</v>
      </c>
      <c r="H9894" s="1408">
        <v>0</v>
      </c>
      <c r="I9894" s="158">
        <v>0</v>
      </c>
      <c r="J9894" s="159">
        <v>0</v>
      </c>
      <c r="K9894" s="1408">
        <v>0</v>
      </c>
      <c r="L9894" s="295">
        <f t="shared" si="2322"/>
        <v>0</v>
      </c>
      <c r="M9894" s="12" t="str">
        <f t="shared" si="2315"/>
        <v/>
      </c>
      <c r="N9894" s="13"/>
    </row>
    <row r="9895" spans="1:14" hidden="1">
      <c r="A9895" s="23">
        <v>50</v>
      </c>
      <c r="B9895" s="292"/>
      <c r="C9895" s="293">
        <v>1015</v>
      </c>
      <c r="D9895" s="294" t="s">
        <v>199</v>
      </c>
      <c r="E9895" s="295">
        <f t="shared" si="2321"/>
        <v>0</v>
      </c>
      <c r="F9895" s="158">
        <v>0</v>
      </c>
      <c r="G9895" s="159">
        <v>0</v>
      </c>
      <c r="H9895" s="1408">
        <v>0</v>
      </c>
      <c r="I9895" s="158">
        <v>0</v>
      </c>
      <c r="J9895" s="159">
        <v>0</v>
      </c>
      <c r="K9895" s="1408">
        <v>0</v>
      </c>
      <c r="L9895" s="295">
        <f t="shared" si="2322"/>
        <v>0</v>
      </c>
      <c r="M9895" s="12" t="str">
        <f t="shared" si="2315"/>
        <v/>
      </c>
      <c r="N9895" s="13"/>
    </row>
    <row r="9896" spans="1:14" hidden="1">
      <c r="A9896" s="23">
        <v>55</v>
      </c>
      <c r="B9896" s="292"/>
      <c r="C9896" s="312">
        <v>1016</v>
      </c>
      <c r="D9896" s="313" t="s">
        <v>200</v>
      </c>
      <c r="E9896" s="314">
        <f t="shared" si="2321"/>
        <v>0</v>
      </c>
      <c r="F9896" s="164">
        <v>0</v>
      </c>
      <c r="G9896" s="165">
        <v>0</v>
      </c>
      <c r="H9896" s="1407">
        <v>0</v>
      </c>
      <c r="I9896" s="164">
        <v>0</v>
      </c>
      <c r="J9896" s="165">
        <v>0</v>
      </c>
      <c r="K9896" s="1407">
        <v>0</v>
      </c>
      <c r="L9896" s="314">
        <f t="shared" si="2322"/>
        <v>0</v>
      </c>
      <c r="M9896" s="12" t="str">
        <f t="shared" si="2315"/>
        <v/>
      </c>
      <c r="N9896" s="13"/>
    </row>
    <row r="9897" spans="1:14" hidden="1">
      <c r="A9897" s="23">
        <v>60</v>
      </c>
      <c r="B9897" s="278"/>
      <c r="C9897" s="318">
        <v>1020</v>
      </c>
      <c r="D9897" s="319" t="s">
        <v>201</v>
      </c>
      <c r="E9897" s="320">
        <f t="shared" si="2321"/>
        <v>0</v>
      </c>
      <c r="F9897" s="450">
        <v>0</v>
      </c>
      <c r="G9897" s="451">
        <v>0</v>
      </c>
      <c r="H9897" s="1416">
        <v>0</v>
      </c>
      <c r="I9897" s="450">
        <v>0</v>
      </c>
      <c r="J9897" s="451">
        <v>0</v>
      </c>
      <c r="K9897" s="1416">
        <v>0</v>
      </c>
      <c r="L9897" s="320">
        <f t="shared" si="2322"/>
        <v>0</v>
      </c>
      <c r="M9897" s="12" t="str">
        <f t="shared" si="2315"/>
        <v/>
      </c>
      <c r="N9897" s="13"/>
    </row>
    <row r="9898" spans="1:14" hidden="1">
      <c r="A9898" s="22">
        <v>65</v>
      </c>
      <c r="B9898" s="292"/>
      <c r="C9898" s="324">
        <v>1030</v>
      </c>
      <c r="D9898" s="325" t="s">
        <v>202</v>
      </c>
      <c r="E9898" s="326">
        <f t="shared" si="2321"/>
        <v>0</v>
      </c>
      <c r="F9898" s="445">
        <v>0</v>
      </c>
      <c r="G9898" s="446">
        <v>0</v>
      </c>
      <c r="H9898" s="1413">
        <v>0</v>
      </c>
      <c r="I9898" s="445">
        <v>0</v>
      </c>
      <c r="J9898" s="446">
        <v>0</v>
      </c>
      <c r="K9898" s="1413">
        <v>0</v>
      </c>
      <c r="L9898" s="326">
        <f t="shared" si="2322"/>
        <v>0</v>
      </c>
      <c r="M9898" s="12" t="str">
        <f t="shared" si="2315"/>
        <v/>
      </c>
      <c r="N9898" s="13"/>
    </row>
    <row r="9899" spans="1:14" hidden="1">
      <c r="A9899" s="23">
        <v>70</v>
      </c>
      <c r="B9899" s="292"/>
      <c r="C9899" s="318">
        <v>1051</v>
      </c>
      <c r="D9899" s="331" t="s">
        <v>203</v>
      </c>
      <c r="E9899" s="320">
        <f t="shared" si="2321"/>
        <v>0</v>
      </c>
      <c r="F9899" s="450">
        <v>0</v>
      </c>
      <c r="G9899" s="451">
        <v>0</v>
      </c>
      <c r="H9899" s="1416">
        <v>0</v>
      </c>
      <c r="I9899" s="450">
        <v>0</v>
      </c>
      <c r="J9899" s="451">
        <v>0</v>
      </c>
      <c r="K9899" s="1416">
        <v>0</v>
      </c>
      <c r="L9899" s="320">
        <f t="shared" si="2322"/>
        <v>0</v>
      </c>
      <c r="M9899" s="12" t="str">
        <f t="shared" si="2315"/>
        <v/>
      </c>
      <c r="N9899" s="13"/>
    </row>
    <row r="9900" spans="1:14" hidden="1">
      <c r="A9900" s="23">
        <v>75</v>
      </c>
      <c r="B9900" s="292"/>
      <c r="C9900" s="293">
        <v>1052</v>
      </c>
      <c r="D9900" s="294" t="s">
        <v>204</v>
      </c>
      <c r="E9900" s="295">
        <f t="shared" si="2321"/>
        <v>0</v>
      </c>
      <c r="F9900" s="158">
        <v>0</v>
      </c>
      <c r="G9900" s="159">
        <v>0</v>
      </c>
      <c r="H9900" s="1408">
        <v>0</v>
      </c>
      <c r="I9900" s="158">
        <v>0</v>
      </c>
      <c r="J9900" s="159">
        <v>0</v>
      </c>
      <c r="K9900" s="1408">
        <v>0</v>
      </c>
      <c r="L9900" s="295">
        <f t="shared" si="2322"/>
        <v>0</v>
      </c>
      <c r="M9900" s="12" t="str">
        <f t="shared" si="2315"/>
        <v/>
      </c>
      <c r="N9900" s="13"/>
    </row>
    <row r="9901" spans="1:14" hidden="1">
      <c r="A9901" s="23">
        <v>80</v>
      </c>
      <c r="B9901" s="292"/>
      <c r="C9901" s="324">
        <v>1053</v>
      </c>
      <c r="D9901" s="325" t="s">
        <v>858</v>
      </c>
      <c r="E9901" s="326">
        <f t="shared" si="2321"/>
        <v>0</v>
      </c>
      <c r="F9901" s="445"/>
      <c r="G9901" s="446"/>
      <c r="H9901" s="1413"/>
      <c r="I9901" s="445"/>
      <c r="J9901" s="446"/>
      <c r="K9901" s="1413"/>
      <c r="L9901" s="326">
        <f t="shared" si="2322"/>
        <v>0</v>
      </c>
      <c r="M9901" s="12" t="str">
        <f t="shared" si="2315"/>
        <v/>
      </c>
      <c r="N9901" s="13"/>
    </row>
    <row r="9902" spans="1:14" hidden="1">
      <c r="A9902" s="23">
        <v>80</v>
      </c>
      <c r="B9902" s="292"/>
      <c r="C9902" s="318">
        <v>1062</v>
      </c>
      <c r="D9902" s="319" t="s">
        <v>205</v>
      </c>
      <c r="E9902" s="320">
        <f t="shared" si="2321"/>
        <v>0</v>
      </c>
      <c r="F9902" s="450">
        <v>0</v>
      </c>
      <c r="G9902" s="451">
        <v>0</v>
      </c>
      <c r="H9902" s="1416">
        <v>0</v>
      </c>
      <c r="I9902" s="450">
        <v>0</v>
      </c>
      <c r="J9902" s="451">
        <v>0</v>
      </c>
      <c r="K9902" s="1416">
        <v>0</v>
      </c>
      <c r="L9902" s="320">
        <f t="shared" si="2322"/>
        <v>0</v>
      </c>
      <c r="M9902" s="12" t="str">
        <f t="shared" si="2315"/>
        <v/>
      </c>
      <c r="N9902" s="13"/>
    </row>
    <row r="9903" spans="1:14" hidden="1">
      <c r="A9903" s="23">
        <v>85</v>
      </c>
      <c r="B9903" s="292"/>
      <c r="C9903" s="324">
        <v>1063</v>
      </c>
      <c r="D9903" s="332" t="s">
        <v>786</v>
      </c>
      <c r="E9903" s="326">
        <f t="shared" si="2321"/>
        <v>0</v>
      </c>
      <c r="F9903" s="445">
        <v>0</v>
      </c>
      <c r="G9903" s="446">
        <v>0</v>
      </c>
      <c r="H9903" s="1413">
        <v>0</v>
      </c>
      <c r="I9903" s="445">
        <v>0</v>
      </c>
      <c r="J9903" s="446">
        <v>0</v>
      </c>
      <c r="K9903" s="1413">
        <v>0</v>
      </c>
      <c r="L9903" s="326">
        <f t="shared" si="2322"/>
        <v>0</v>
      </c>
      <c r="M9903" s="12" t="str">
        <f t="shared" si="2315"/>
        <v/>
      </c>
      <c r="N9903" s="13"/>
    </row>
    <row r="9904" spans="1:14" hidden="1">
      <c r="A9904" s="23">
        <v>90</v>
      </c>
      <c r="B9904" s="292"/>
      <c r="C9904" s="333">
        <v>1069</v>
      </c>
      <c r="D9904" s="334" t="s">
        <v>206</v>
      </c>
      <c r="E9904" s="335">
        <f t="shared" si="2321"/>
        <v>0</v>
      </c>
      <c r="F9904" s="589">
        <v>0</v>
      </c>
      <c r="G9904" s="590">
        <v>0</v>
      </c>
      <c r="H9904" s="1415">
        <v>0</v>
      </c>
      <c r="I9904" s="589">
        <v>0</v>
      </c>
      <c r="J9904" s="590">
        <v>0</v>
      </c>
      <c r="K9904" s="1415">
        <v>0</v>
      </c>
      <c r="L9904" s="335">
        <f t="shared" si="2322"/>
        <v>0</v>
      </c>
      <c r="M9904" s="12" t="str">
        <f t="shared" si="2315"/>
        <v/>
      </c>
      <c r="N9904" s="13"/>
    </row>
    <row r="9905" spans="1:14" hidden="1">
      <c r="A9905" s="23">
        <v>90</v>
      </c>
      <c r="B9905" s="278"/>
      <c r="C9905" s="318">
        <v>1091</v>
      </c>
      <c r="D9905" s="331" t="s">
        <v>894</v>
      </c>
      <c r="E9905" s="320">
        <f t="shared" si="2321"/>
        <v>0</v>
      </c>
      <c r="F9905" s="450">
        <v>0</v>
      </c>
      <c r="G9905" s="451">
        <v>0</v>
      </c>
      <c r="H9905" s="1416">
        <v>0</v>
      </c>
      <c r="I9905" s="450">
        <v>0</v>
      </c>
      <c r="J9905" s="451">
        <v>0</v>
      </c>
      <c r="K9905" s="1416">
        <v>0</v>
      </c>
      <c r="L9905" s="320">
        <f t="shared" si="2322"/>
        <v>0</v>
      </c>
      <c r="M9905" s="12" t="str">
        <f t="shared" si="2315"/>
        <v/>
      </c>
      <c r="N9905" s="13"/>
    </row>
    <row r="9906" spans="1:14" hidden="1">
      <c r="A9906" s="22">
        <v>115</v>
      </c>
      <c r="B9906" s="292"/>
      <c r="C9906" s="293">
        <v>1092</v>
      </c>
      <c r="D9906" s="294" t="s">
        <v>298</v>
      </c>
      <c r="E9906" s="295">
        <f t="shared" si="2321"/>
        <v>0</v>
      </c>
      <c r="F9906" s="158">
        <v>0</v>
      </c>
      <c r="G9906" s="159">
        <v>0</v>
      </c>
      <c r="H9906" s="1408">
        <v>0</v>
      </c>
      <c r="I9906" s="158">
        <v>0</v>
      </c>
      <c r="J9906" s="159">
        <v>0</v>
      </c>
      <c r="K9906" s="1408">
        <v>0</v>
      </c>
      <c r="L9906" s="295">
        <f t="shared" si="2322"/>
        <v>0</v>
      </c>
      <c r="M9906" s="12" t="str">
        <f t="shared" si="2315"/>
        <v/>
      </c>
      <c r="N9906" s="13"/>
    </row>
    <row r="9907" spans="1:14" hidden="1">
      <c r="A9907" s="22">
        <v>125</v>
      </c>
      <c r="B9907" s="292"/>
      <c r="C9907" s="285">
        <v>1098</v>
      </c>
      <c r="D9907" s="339" t="s">
        <v>207</v>
      </c>
      <c r="E9907" s="287">
        <f t="shared" si="2321"/>
        <v>0</v>
      </c>
      <c r="F9907" s="173">
        <v>0</v>
      </c>
      <c r="G9907" s="174">
        <v>0</v>
      </c>
      <c r="H9907" s="1409">
        <v>0</v>
      </c>
      <c r="I9907" s="173">
        <v>0</v>
      </c>
      <c r="J9907" s="174">
        <v>0</v>
      </c>
      <c r="K9907" s="1409">
        <v>0</v>
      </c>
      <c r="L9907" s="287">
        <f t="shared" si="2322"/>
        <v>0</v>
      </c>
      <c r="M9907" s="12" t="str">
        <f t="shared" si="2315"/>
        <v/>
      </c>
      <c r="N9907" s="13"/>
    </row>
    <row r="9908" spans="1:14" hidden="1">
      <c r="A9908" s="23">
        <v>130</v>
      </c>
      <c r="B9908" s="272">
        <v>1900</v>
      </c>
      <c r="C9908" s="1845" t="s">
        <v>265</v>
      </c>
      <c r="D9908" s="1846"/>
      <c r="E9908" s="310">
        <f t="shared" ref="E9908:L9908" si="2323">SUM(E9909:E9911)</f>
        <v>0</v>
      </c>
      <c r="F9908" s="274">
        <f t="shared" si="2323"/>
        <v>0</v>
      </c>
      <c r="G9908" s="275">
        <f t="shared" si="2323"/>
        <v>0</v>
      </c>
      <c r="H9908" s="276">
        <f>SUM(H9909:H9911)</f>
        <v>0</v>
      </c>
      <c r="I9908" s="274">
        <f t="shared" si="2323"/>
        <v>0</v>
      </c>
      <c r="J9908" s="275">
        <f t="shared" si="2323"/>
        <v>0</v>
      </c>
      <c r="K9908" s="276">
        <f t="shared" si="2323"/>
        <v>0</v>
      </c>
      <c r="L9908" s="310">
        <f t="shared" si="2323"/>
        <v>0</v>
      </c>
      <c r="M9908" s="12" t="str">
        <f t="shared" si="2315"/>
        <v/>
      </c>
      <c r="N9908" s="13"/>
    </row>
    <row r="9909" spans="1:14" hidden="1">
      <c r="A9909" s="23">
        <v>135</v>
      </c>
      <c r="B9909" s="292"/>
      <c r="C9909" s="279">
        <v>1901</v>
      </c>
      <c r="D9909" s="340" t="s">
        <v>895</v>
      </c>
      <c r="E9909" s="281">
        <f>F9909+G9909+H9909</f>
        <v>0</v>
      </c>
      <c r="F9909" s="152">
        <v>0</v>
      </c>
      <c r="G9909" s="153">
        <v>0</v>
      </c>
      <c r="H9909" s="1406">
        <v>0</v>
      </c>
      <c r="I9909" s="152">
        <v>0</v>
      </c>
      <c r="J9909" s="153">
        <v>0</v>
      </c>
      <c r="K9909" s="1406">
        <v>0</v>
      </c>
      <c r="L9909" s="281">
        <f>I9909+J9909+K9909</f>
        <v>0</v>
      </c>
      <c r="M9909" s="12" t="str">
        <f t="shared" si="2315"/>
        <v/>
      </c>
      <c r="N9909" s="13"/>
    </row>
    <row r="9910" spans="1:14" hidden="1">
      <c r="A9910" s="23">
        <v>140</v>
      </c>
      <c r="B9910" s="341"/>
      <c r="C9910" s="293">
        <v>1981</v>
      </c>
      <c r="D9910" s="342" t="s">
        <v>896</v>
      </c>
      <c r="E9910" s="295">
        <f>F9910+G9910+H9910</f>
        <v>0</v>
      </c>
      <c r="F9910" s="158">
        <v>0</v>
      </c>
      <c r="G9910" s="159">
        <v>0</v>
      </c>
      <c r="H9910" s="1408">
        <v>0</v>
      </c>
      <c r="I9910" s="158">
        <v>0</v>
      </c>
      <c r="J9910" s="159">
        <v>0</v>
      </c>
      <c r="K9910" s="1408">
        <v>0</v>
      </c>
      <c r="L9910" s="295">
        <f>I9910+J9910+K9910</f>
        <v>0</v>
      </c>
      <c r="M9910" s="12" t="str">
        <f t="shared" si="2315"/>
        <v/>
      </c>
      <c r="N9910" s="13"/>
    </row>
    <row r="9911" spans="1:14" hidden="1">
      <c r="A9911" s="23">
        <v>145</v>
      </c>
      <c r="B9911" s="292"/>
      <c r="C9911" s="285">
        <v>1991</v>
      </c>
      <c r="D9911" s="343" t="s">
        <v>897</v>
      </c>
      <c r="E9911" s="287">
        <f>F9911+G9911+H9911</f>
        <v>0</v>
      </c>
      <c r="F9911" s="173"/>
      <c r="G9911" s="174"/>
      <c r="H9911" s="1409"/>
      <c r="I9911" s="173"/>
      <c r="J9911" s="174"/>
      <c r="K9911" s="1409"/>
      <c r="L9911" s="287">
        <f>I9911+J9911+K9911</f>
        <v>0</v>
      </c>
      <c r="M9911" s="12" t="str">
        <f t="shared" si="2315"/>
        <v/>
      </c>
      <c r="N9911" s="13"/>
    </row>
    <row r="9912" spans="1:14" hidden="1">
      <c r="A9912" s="23">
        <v>150</v>
      </c>
      <c r="B9912" s="272">
        <v>2100</v>
      </c>
      <c r="C9912" s="1845" t="s">
        <v>707</v>
      </c>
      <c r="D9912" s="1846"/>
      <c r="E9912" s="310">
        <f t="shared" ref="E9912:L9912" si="2324">SUM(E9913:E9917)</f>
        <v>0</v>
      </c>
      <c r="F9912" s="274">
        <f t="shared" si="2324"/>
        <v>0</v>
      </c>
      <c r="G9912" s="275">
        <f t="shared" si="2324"/>
        <v>0</v>
      </c>
      <c r="H9912" s="276">
        <f>SUM(H9913:H9917)</f>
        <v>0</v>
      </c>
      <c r="I9912" s="274">
        <f t="shared" si="2324"/>
        <v>0</v>
      </c>
      <c r="J9912" s="275">
        <f t="shared" si="2324"/>
        <v>0</v>
      </c>
      <c r="K9912" s="276">
        <f t="shared" si="2324"/>
        <v>0</v>
      </c>
      <c r="L9912" s="310">
        <f t="shared" si="2324"/>
        <v>0</v>
      </c>
      <c r="M9912" s="12" t="str">
        <f t="shared" si="2315"/>
        <v/>
      </c>
      <c r="N9912" s="13"/>
    </row>
    <row r="9913" spans="1:14" hidden="1">
      <c r="A9913" s="23">
        <v>155</v>
      </c>
      <c r="B9913" s="292"/>
      <c r="C9913" s="279">
        <v>2110</v>
      </c>
      <c r="D9913" s="344" t="s">
        <v>208</v>
      </c>
      <c r="E9913" s="281">
        <f>F9913+G9913+H9913</f>
        <v>0</v>
      </c>
      <c r="F9913" s="152">
        <v>0</v>
      </c>
      <c r="G9913" s="153">
        <v>0</v>
      </c>
      <c r="H9913" s="1406">
        <v>0</v>
      </c>
      <c r="I9913" s="152">
        <v>0</v>
      </c>
      <c r="J9913" s="153">
        <v>0</v>
      </c>
      <c r="K9913" s="1406">
        <v>0</v>
      </c>
      <c r="L9913" s="281">
        <f>I9913+J9913+K9913</f>
        <v>0</v>
      </c>
      <c r="M9913" s="12" t="str">
        <f t="shared" si="2315"/>
        <v/>
      </c>
      <c r="N9913" s="13"/>
    </row>
    <row r="9914" spans="1:14" hidden="1">
      <c r="A9914" s="23">
        <v>160</v>
      </c>
      <c r="B9914" s="341"/>
      <c r="C9914" s="293">
        <v>2120</v>
      </c>
      <c r="D9914" s="300" t="s">
        <v>209</v>
      </c>
      <c r="E9914" s="295">
        <f>F9914+G9914+H9914</f>
        <v>0</v>
      </c>
      <c r="F9914" s="158"/>
      <c r="G9914" s="159"/>
      <c r="H9914" s="1408"/>
      <c r="I9914" s="158"/>
      <c r="J9914" s="159"/>
      <c r="K9914" s="1408"/>
      <c r="L9914" s="295">
        <f>I9914+J9914+K9914</f>
        <v>0</v>
      </c>
      <c r="M9914" s="12" t="str">
        <f t="shared" si="2315"/>
        <v/>
      </c>
      <c r="N9914" s="13"/>
    </row>
    <row r="9915" spans="1:14" hidden="1">
      <c r="A9915" s="23">
        <v>165</v>
      </c>
      <c r="B9915" s="341"/>
      <c r="C9915" s="293">
        <v>2125</v>
      </c>
      <c r="D9915" s="300" t="s">
        <v>210</v>
      </c>
      <c r="E9915" s="295">
        <f>F9915+G9915+H9915</f>
        <v>0</v>
      </c>
      <c r="F9915" s="484">
        <v>0</v>
      </c>
      <c r="G9915" s="485">
        <v>0</v>
      </c>
      <c r="H9915" s="160">
        <v>0</v>
      </c>
      <c r="I9915" s="484">
        <v>0</v>
      </c>
      <c r="J9915" s="485">
        <v>0</v>
      </c>
      <c r="K9915" s="160">
        <v>0</v>
      </c>
      <c r="L9915" s="295">
        <f>I9915+J9915+K9915</f>
        <v>0</v>
      </c>
      <c r="M9915" s="12" t="str">
        <f t="shared" si="2315"/>
        <v/>
      </c>
      <c r="N9915" s="13"/>
    </row>
    <row r="9916" spans="1:14" hidden="1">
      <c r="A9916" s="23">
        <v>175</v>
      </c>
      <c r="B9916" s="291"/>
      <c r="C9916" s="293">
        <v>2140</v>
      </c>
      <c r="D9916" s="300" t="s">
        <v>211</v>
      </c>
      <c r="E9916" s="295">
        <f>F9916+G9916+H9916</f>
        <v>0</v>
      </c>
      <c r="F9916" s="484">
        <v>0</v>
      </c>
      <c r="G9916" s="485">
        <v>0</v>
      </c>
      <c r="H9916" s="160">
        <v>0</v>
      </c>
      <c r="I9916" s="484">
        <v>0</v>
      </c>
      <c r="J9916" s="485">
        <v>0</v>
      </c>
      <c r="K9916" s="160">
        <v>0</v>
      </c>
      <c r="L9916" s="295">
        <f>I9916+J9916+K9916</f>
        <v>0</v>
      </c>
      <c r="M9916" s="12" t="str">
        <f t="shared" si="2315"/>
        <v/>
      </c>
      <c r="N9916" s="13"/>
    </row>
    <row r="9917" spans="1:14" hidden="1">
      <c r="A9917" s="23">
        <v>180</v>
      </c>
      <c r="B9917" s="292"/>
      <c r="C9917" s="285">
        <v>2190</v>
      </c>
      <c r="D9917" s="345" t="s">
        <v>212</v>
      </c>
      <c r="E9917" s="287">
        <f>F9917+G9917+H9917</f>
        <v>0</v>
      </c>
      <c r="F9917" s="173"/>
      <c r="G9917" s="174"/>
      <c r="H9917" s="1409"/>
      <c r="I9917" s="173"/>
      <c r="J9917" s="174"/>
      <c r="K9917" s="1409"/>
      <c r="L9917" s="287">
        <f>I9917+J9917+K9917</f>
        <v>0</v>
      </c>
      <c r="M9917" s="12" t="str">
        <f t="shared" si="2315"/>
        <v/>
      </c>
      <c r="N9917" s="13"/>
    </row>
    <row r="9918" spans="1:14" hidden="1">
      <c r="A9918" s="23">
        <v>185</v>
      </c>
      <c r="B9918" s="272">
        <v>2200</v>
      </c>
      <c r="C9918" s="1845" t="s">
        <v>213</v>
      </c>
      <c r="D9918" s="1846"/>
      <c r="E9918" s="310">
        <f t="shared" ref="E9918:L9918" si="2325">SUM(E9919:E9920)</f>
        <v>0</v>
      </c>
      <c r="F9918" s="274">
        <f t="shared" si="2325"/>
        <v>0</v>
      </c>
      <c r="G9918" s="275">
        <f t="shared" si="2325"/>
        <v>0</v>
      </c>
      <c r="H9918" s="276">
        <f>SUM(H9919:H9920)</f>
        <v>0</v>
      </c>
      <c r="I9918" s="274">
        <f t="shared" si="2325"/>
        <v>0</v>
      </c>
      <c r="J9918" s="275">
        <f t="shared" si="2325"/>
        <v>0</v>
      </c>
      <c r="K9918" s="276">
        <f t="shared" si="2325"/>
        <v>0</v>
      </c>
      <c r="L9918" s="310">
        <f t="shared" si="2325"/>
        <v>0</v>
      </c>
      <c r="M9918" s="12" t="str">
        <f t="shared" si="2315"/>
        <v/>
      </c>
      <c r="N9918" s="13"/>
    </row>
    <row r="9919" spans="1:14" hidden="1">
      <c r="A9919" s="23">
        <v>190</v>
      </c>
      <c r="B9919" s="292"/>
      <c r="C9919" s="279">
        <v>2221</v>
      </c>
      <c r="D9919" s="280" t="s">
        <v>299</v>
      </c>
      <c r="E9919" s="281">
        <f>F9919+G9919+H9919</f>
        <v>0</v>
      </c>
      <c r="F9919" s="152">
        <v>0</v>
      </c>
      <c r="G9919" s="153">
        <v>0</v>
      </c>
      <c r="H9919" s="1406">
        <v>0</v>
      </c>
      <c r="I9919" s="152">
        <v>0</v>
      </c>
      <c r="J9919" s="153">
        <v>0</v>
      </c>
      <c r="K9919" s="1406">
        <v>0</v>
      </c>
      <c r="L9919" s="281">
        <f>I9919+J9919+K9919</f>
        <v>0</v>
      </c>
      <c r="M9919" s="12" t="str">
        <f t="shared" si="2315"/>
        <v/>
      </c>
      <c r="N9919" s="13"/>
    </row>
    <row r="9920" spans="1:14" hidden="1">
      <c r="A9920" s="23">
        <v>200</v>
      </c>
      <c r="B9920" s="292"/>
      <c r="C9920" s="285">
        <v>2224</v>
      </c>
      <c r="D9920" s="286" t="s">
        <v>214</v>
      </c>
      <c r="E9920" s="287">
        <f>F9920+G9920+H9920</f>
        <v>0</v>
      </c>
      <c r="F9920" s="173"/>
      <c r="G9920" s="174"/>
      <c r="H9920" s="1409"/>
      <c r="I9920" s="173"/>
      <c r="J9920" s="174"/>
      <c r="K9920" s="1409"/>
      <c r="L9920" s="287">
        <f>I9920+J9920+K9920</f>
        <v>0</v>
      </c>
      <c r="M9920" s="12" t="str">
        <f t="shared" si="2315"/>
        <v/>
      </c>
      <c r="N9920" s="13"/>
    </row>
    <row r="9921" spans="1:14" hidden="1">
      <c r="A9921" s="23">
        <v>200</v>
      </c>
      <c r="B9921" s="272">
        <v>2500</v>
      </c>
      <c r="C9921" s="1845" t="s">
        <v>215</v>
      </c>
      <c r="D9921" s="1846"/>
      <c r="E9921" s="310">
        <f>F9921+G9921+H9921</f>
        <v>0</v>
      </c>
      <c r="F9921" s="1410"/>
      <c r="G9921" s="1411"/>
      <c r="H9921" s="1412"/>
      <c r="I9921" s="1410"/>
      <c r="J9921" s="1411"/>
      <c r="K9921" s="1412"/>
      <c r="L9921" s="310">
        <f>I9921+J9921+K9921</f>
        <v>0</v>
      </c>
      <c r="M9921" s="12" t="str">
        <f t="shared" si="2315"/>
        <v/>
      </c>
      <c r="N9921" s="13"/>
    </row>
    <row r="9922" spans="1:14" hidden="1">
      <c r="A9922" s="23">
        <v>205</v>
      </c>
      <c r="B9922" s="272">
        <v>2600</v>
      </c>
      <c r="C9922" s="1849" t="s">
        <v>216</v>
      </c>
      <c r="D9922" s="1850"/>
      <c r="E9922" s="310">
        <f>F9922+G9922+H9922</f>
        <v>0</v>
      </c>
      <c r="F9922" s="1410"/>
      <c r="G9922" s="1411"/>
      <c r="H9922" s="1412"/>
      <c r="I9922" s="1410"/>
      <c r="J9922" s="1411"/>
      <c r="K9922" s="1412"/>
      <c r="L9922" s="310">
        <f>I9922+J9922+K9922</f>
        <v>0</v>
      </c>
      <c r="M9922" s="12" t="str">
        <f t="shared" si="2315"/>
        <v/>
      </c>
      <c r="N9922" s="13"/>
    </row>
    <row r="9923" spans="1:14" hidden="1">
      <c r="A9923" s="23">
        <v>210</v>
      </c>
      <c r="B9923" s="272">
        <v>2700</v>
      </c>
      <c r="C9923" s="1849" t="s">
        <v>217</v>
      </c>
      <c r="D9923" s="1850"/>
      <c r="E9923" s="310">
        <f>F9923+G9923+H9923</f>
        <v>0</v>
      </c>
      <c r="F9923" s="1410">
        <v>0</v>
      </c>
      <c r="G9923" s="1411">
        <v>0</v>
      </c>
      <c r="H9923" s="1412">
        <v>0</v>
      </c>
      <c r="I9923" s="1410">
        <v>0</v>
      </c>
      <c r="J9923" s="1411">
        <v>0</v>
      </c>
      <c r="K9923" s="1412">
        <v>0</v>
      </c>
      <c r="L9923" s="310">
        <f>I9923+J9923+K9923</f>
        <v>0</v>
      </c>
      <c r="M9923" s="12" t="str">
        <f t="shared" si="2315"/>
        <v/>
      </c>
      <c r="N9923" s="13"/>
    </row>
    <row r="9924" spans="1:14" ht="36" hidden="1" customHeight="1">
      <c r="A9924" s="23">
        <v>215</v>
      </c>
      <c r="B9924" s="272">
        <v>2800</v>
      </c>
      <c r="C9924" s="1849" t="s">
        <v>1643</v>
      </c>
      <c r="D9924" s="1850"/>
      <c r="E9924" s="310">
        <f t="shared" ref="E9924:L9924" si="2326">SUM(E9925:E9927)</f>
        <v>0</v>
      </c>
      <c r="F9924" s="274">
        <f t="shared" si="2326"/>
        <v>0</v>
      </c>
      <c r="G9924" s="275">
        <f t="shared" si="2326"/>
        <v>0</v>
      </c>
      <c r="H9924" s="276">
        <f>SUM(H9925:H9927)</f>
        <v>0</v>
      </c>
      <c r="I9924" s="274">
        <f t="shared" si="2326"/>
        <v>0</v>
      </c>
      <c r="J9924" s="275">
        <f t="shared" si="2326"/>
        <v>0</v>
      </c>
      <c r="K9924" s="276">
        <f t="shared" si="2326"/>
        <v>0</v>
      </c>
      <c r="L9924" s="310">
        <f t="shared" si="2326"/>
        <v>0</v>
      </c>
      <c r="M9924" s="12" t="str">
        <f t="shared" si="2315"/>
        <v/>
      </c>
      <c r="N9924" s="13"/>
    </row>
    <row r="9925" spans="1:14" hidden="1">
      <c r="A9925" s="22">
        <v>220</v>
      </c>
      <c r="B9925" s="292"/>
      <c r="C9925" s="279">
        <v>2810</v>
      </c>
      <c r="D9925" s="340" t="s">
        <v>2078</v>
      </c>
      <c r="E9925" s="281">
        <f>F9925+G9925+H9925</f>
        <v>0</v>
      </c>
      <c r="F9925" s="152"/>
      <c r="G9925" s="153"/>
      <c r="H9925" s="1406"/>
      <c r="I9925" s="152"/>
      <c r="J9925" s="153"/>
      <c r="K9925" s="1406"/>
      <c r="L9925" s="281">
        <f>I9925+J9925+K9925</f>
        <v>0</v>
      </c>
      <c r="M9925" s="12" t="str">
        <f t="shared" si="2315"/>
        <v/>
      </c>
      <c r="N9925" s="13"/>
    </row>
    <row r="9926" spans="1:14" hidden="1">
      <c r="A9926" s="23">
        <v>225</v>
      </c>
      <c r="B9926" s="341"/>
      <c r="C9926" s="293">
        <v>2820</v>
      </c>
      <c r="D9926" s="342" t="s">
        <v>2079</v>
      </c>
      <c r="E9926" s="295">
        <f>F9926+G9926+H9926</f>
        <v>0</v>
      </c>
      <c r="F9926" s="158"/>
      <c r="G9926" s="159"/>
      <c r="H9926" s="1408"/>
      <c r="I9926" s="158"/>
      <c r="J9926" s="159"/>
      <c r="K9926" s="1408"/>
      <c r="L9926" s="295">
        <f>I9926+J9926+K9926</f>
        <v>0</v>
      </c>
      <c r="M9926" s="12" t="str">
        <f t="shared" si="2315"/>
        <v/>
      </c>
      <c r="N9926" s="13"/>
    </row>
    <row r="9927" spans="1:14" ht="31.5" hidden="1">
      <c r="A9927" s="23">
        <v>230</v>
      </c>
      <c r="B9927" s="292"/>
      <c r="C9927" s="285">
        <v>2890</v>
      </c>
      <c r="D9927" s="343" t="s">
        <v>2080</v>
      </c>
      <c r="E9927" s="287">
        <f>F9927+G9927+H9927</f>
        <v>0</v>
      </c>
      <c r="F9927" s="173"/>
      <c r="G9927" s="174"/>
      <c r="H9927" s="1409"/>
      <c r="I9927" s="173"/>
      <c r="J9927" s="174"/>
      <c r="K9927" s="1409"/>
      <c r="L9927" s="287">
        <f>I9927+J9927+K9927</f>
        <v>0</v>
      </c>
      <c r="M9927" s="12" t="str">
        <f t="shared" si="2315"/>
        <v/>
      </c>
      <c r="N9927" s="13"/>
    </row>
    <row r="9928" spans="1:14" hidden="1">
      <c r="A9928" s="23">
        <v>245</v>
      </c>
      <c r="B9928" s="272">
        <v>2900</v>
      </c>
      <c r="C9928" s="1845" t="s">
        <v>218</v>
      </c>
      <c r="D9928" s="1846"/>
      <c r="E9928" s="310">
        <f>SUM(E9929:E9936)</f>
        <v>0</v>
      </c>
      <c r="F9928" s="274">
        <f>SUM(F9929:F9936)</f>
        <v>0</v>
      </c>
      <c r="G9928" s="274">
        <f t="shared" ref="G9928:L9928" si="2327">SUM(G9929:G9936)</f>
        <v>0</v>
      </c>
      <c r="H9928" s="274">
        <f t="shared" si="2327"/>
        <v>0</v>
      </c>
      <c r="I9928" s="274">
        <f t="shared" si="2327"/>
        <v>0</v>
      </c>
      <c r="J9928" s="274">
        <f t="shared" si="2327"/>
        <v>0</v>
      </c>
      <c r="K9928" s="274">
        <f t="shared" si="2327"/>
        <v>0</v>
      </c>
      <c r="L9928" s="274">
        <f t="shared" si="2327"/>
        <v>0</v>
      </c>
      <c r="M9928" s="12" t="str">
        <f t="shared" si="2315"/>
        <v/>
      </c>
      <c r="N9928" s="13"/>
    </row>
    <row r="9929" spans="1:14" hidden="1">
      <c r="A9929" s="22">
        <v>220</v>
      </c>
      <c r="B9929" s="346"/>
      <c r="C9929" s="279">
        <v>2910</v>
      </c>
      <c r="D9929" s="347" t="s">
        <v>1935</v>
      </c>
      <c r="E9929" s="281">
        <f>F9929+G9929+H9929</f>
        <v>0</v>
      </c>
      <c r="F9929" s="152">
        <v>0</v>
      </c>
      <c r="G9929" s="153"/>
      <c r="H9929" s="1406"/>
      <c r="I9929" s="152">
        <v>0</v>
      </c>
      <c r="J9929" s="153"/>
      <c r="K9929" s="1406"/>
      <c r="L9929" s="281">
        <f>I9929+J9929+K9929</f>
        <v>0</v>
      </c>
      <c r="M9929" s="12" t="str">
        <f t="shared" si="2315"/>
        <v/>
      </c>
      <c r="N9929" s="13"/>
    </row>
    <row r="9930" spans="1:14" hidden="1">
      <c r="A9930" s="23">
        <v>225</v>
      </c>
      <c r="B9930" s="346"/>
      <c r="C9930" s="279">
        <v>2920</v>
      </c>
      <c r="D9930" s="347" t="s">
        <v>219</v>
      </c>
      <c r="E9930" s="281">
        <f t="shared" ref="E9930:E9936" si="2328">F9930+G9930+H9930</f>
        <v>0</v>
      </c>
      <c r="F9930" s="152"/>
      <c r="G9930" s="153"/>
      <c r="H9930" s="1406"/>
      <c r="I9930" s="152"/>
      <c r="J9930" s="153"/>
      <c r="K9930" s="1406"/>
      <c r="L9930" s="281">
        <f t="shared" ref="L9930:L9936" si="2329">I9930+J9930+K9930</f>
        <v>0</v>
      </c>
      <c r="M9930" s="12" t="str">
        <f t="shared" si="2315"/>
        <v/>
      </c>
      <c r="N9930" s="13"/>
    </row>
    <row r="9931" spans="1:14" ht="31.5" hidden="1">
      <c r="A9931" s="23">
        <v>230</v>
      </c>
      <c r="B9931" s="346"/>
      <c r="C9931" s="324">
        <v>2969</v>
      </c>
      <c r="D9931" s="348" t="s">
        <v>220</v>
      </c>
      <c r="E9931" s="326">
        <f t="shared" si="2328"/>
        <v>0</v>
      </c>
      <c r="F9931" s="445"/>
      <c r="G9931" s="446"/>
      <c r="H9931" s="1413"/>
      <c r="I9931" s="445"/>
      <c r="J9931" s="446"/>
      <c r="K9931" s="1413"/>
      <c r="L9931" s="326">
        <f t="shared" si="2329"/>
        <v>0</v>
      </c>
      <c r="M9931" s="12" t="str">
        <f t="shared" si="2315"/>
        <v/>
      </c>
      <c r="N9931" s="13"/>
    </row>
    <row r="9932" spans="1:14" ht="31.5" hidden="1">
      <c r="A9932" s="23">
        <v>235</v>
      </c>
      <c r="B9932" s="346"/>
      <c r="C9932" s="349">
        <v>2970</v>
      </c>
      <c r="D9932" s="350" t="s">
        <v>221</v>
      </c>
      <c r="E9932" s="351">
        <f t="shared" si="2328"/>
        <v>0</v>
      </c>
      <c r="F9932" s="624"/>
      <c r="G9932" s="625"/>
      <c r="H9932" s="1414"/>
      <c r="I9932" s="624"/>
      <c r="J9932" s="625"/>
      <c r="K9932" s="1414"/>
      <c r="L9932" s="351">
        <f t="shared" si="2329"/>
        <v>0</v>
      </c>
      <c r="M9932" s="12" t="str">
        <f t="shared" si="2315"/>
        <v/>
      </c>
      <c r="N9932" s="13"/>
    </row>
    <row r="9933" spans="1:14" hidden="1">
      <c r="A9933" s="23">
        <v>240</v>
      </c>
      <c r="B9933" s="346"/>
      <c r="C9933" s="333">
        <v>2989</v>
      </c>
      <c r="D9933" s="355" t="s">
        <v>222</v>
      </c>
      <c r="E9933" s="335">
        <f t="shared" si="2328"/>
        <v>0</v>
      </c>
      <c r="F9933" s="589"/>
      <c r="G9933" s="590"/>
      <c r="H9933" s="1415"/>
      <c r="I9933" s="589"/>
      <c r="J9933" s="590"/>
      <c r="K9933" s="1415"/>
      <c r="L9933" s="335">
        <f t="shared" si="2329"/>
        <v>0</v>
      </c>
      <c r="M9933" s="12" t="str">
        <f t="shared" si="2315"/>
        <v/>
      </c>
      <c r="N9933" s="13"/>
    </row>
    <row r="9934" spans="1:14" hidden="1">
      <c r="A9934" s="23">
        <v>245</v>
      </c>
      <c r="B9934" s="292"/>
      <c r="C9934" s="318">
        <v>2990</v>
      </c>
      <c r="D9934" s="356" t="s">
        <v>1954</v>
      </c>
      <c r="E9934" s="320">
        <f>F9934+G9934+H9934</f>
        <v>0</v>
      </c>
      <c r="F9934" s="450"/>
      <c r="G9934" s="451"/>
      <c r="H9934" s="1416"/>
      <c r="I9934" s="450"/>
      <c r="J9934" s="451"/>
      <c r="K9934" s="1416"/>
      <c r="L9934" s="320">
        <f>I9934+J9934+K9934</f>
        <v>0</v>
      </c>
      <c r="M9934" s="12" t="str">
        <f t="shared" si="2315"/>
        <v/>
      </c>
      <c r="N9934" s="13"/>
    </row>
    <row r="9935" spans="1:14" hidden="1">
      <c r="A9935" s="22">
        <v>250</v>
      </c>
      <c r="B9935" s="292"/>
      <c r="C9935" s="318">
        <v>2991</v>
      </c>
      <c r="D9935" s="356" t="s">
        <v>223</v>
      </c>
      <c r="E9935" s="320">
        <f t="shared" si="2328"/>
        <v>0</v>
      </c>
      <c r="F9935" s="450">
        <v>0</v>
      </c>
      <c r="G9935" s="451">
        <v>0</v>
      </c>
      <c r="H9935" s="1416">
        <v>0</v>
      </c>
      <c r="I9935" s="450">
        <v>0</v>
      </c>
      <c r="J9935" s="451">
        <v>0</v>
      </c>
      <c r="K9935" s="1416">
        <v>0</v>
      </c>
      <c r="L9935" s="320">
        <f t="shared" si="2329"/>
        <v>0</v>
      </c>
      <c r="M9935" s="12" t="str">
        <f t="shared" si="2315"/>
        <v/>
      </c>
      <c r="N9935" s="13"/>
    </row>
    <row r="9936" spans="1:14" hidden="1">
      <c r="A9936" s="23">
        <v>255</v>
      </c>
      <c r="B9936" s="292"/>
      <c r="C9936" s="285">
        <v>2992</v>
      </c>
      <c r="D9936" s="357" t="s">
        <v>224</v>
      </c>
      <c r="E9936" s="287">
        <f t="shared" si="2328"/>
        <v>0</v>
      </c>
      <c r="F9936" s="173"/>
      <c r="G9936" s="174"/>
      <c r="H9936" s="1409"/>
      <c r="I9936" s="173"/>
      <c r="J9936" s="174"/>
      <c r="K9936" s="1409"/>
      <c r="L9936" s="287">
        <f t="shared" si="2329"/>
        <v>0</v>
      </c>
      <c r="M9936" s="12" t="str">
        <f t="shared" si="2315"/>
        <v/>
      </c>
      <c r="N9936" s="13"/>
    </row>
    <row r="9937" spans="1:14" hidden="1">
      <c r="A9937" s="23">
        <v>265</v>
      </c>
      <c r="B9937" s="272">
        <v>3300</v>
      </c>
      <c r="C9937" s="358" t="s">
        <v>1985</v>
      </c>
      <c r="D9937" s="1760"/>
      <c r="E9937" s="310">
        <f t="shared" ref="E9937:L9937" si="2330">SUM(E9938:E9942)</f>
        <v>0</v>
      </c>
      <c r="F9937" s="274">
        <f t="shared" si="2330"/>
        <v>0</v>
      </c>
      <c r="G9937" s="275">
        <f t="shared" si="2330"/>
        <v>0</v>
      </c>
      <c r="H9937" s="276">
        <f t="shared" si="2330"/>
        <v>0</v>
      </c>
      <c r="I9937" s="274">
        <f t="shared" si="2330"/>
        <v>0</v>
      </c>
      <c r="J9937" s="275">
        <f t="shared" si="2330"/>
        <v>0</v>
      </c>
      <c r="K9937" s="276">
        <f t="shared" si="2330"/>
        <v>0</v>
      </c>
      <c r="L9937" s="310">
        <f t="shared" si="2330"/>
        <v>0</v>
      </c>
      <c r="M9937" s="12" t="str">
        <f t="shared" ref="M9937:M9990" si="2331">(IF($E9937&lt;&gt;0,$M$2,IF($L9937&lt;&gt;0,$M$2,"")))</f>
        <v/>
      </c>
      <c r="N9937" s="13"/>
    </row>
    <row r="9938" spans="1:14" hidden="1">
      <c r="A9938" s="22">
        <v>270</v>
      </c>
      <c r="B9938" s="291"/>
      <c r="C9938" s="279">
        <v>3301</v>
      </c>
      <c r="D9938" s="359" t="s">
        <v>225</v>
      </c>
      <c r="E9938" s="281">
        <f t="shared" ref="E9938:E9945" si="2332">F9938+G9938+H9938</f>
        <v>0</v>
      </c>
      <c r="F9938" s="482">
        <v>0</v>
      </c>
      <c r="G9938" s="483">
        <v>0</v>
      </c>
      <c r="H9938" s="154">
        <v>0</v>
      </c>
      <c r="I9938" s="482">
        <v>0</v>
      </c>
      <c r="J9938" s="483">
        <v>0</v>
      </c>
      <c r="K9938" s="154">
        <v>0</v>
      </c>
      <c r="L9938" s="281">
        <f t="shared" ref="L9938:L9945" si="2333">I9938+J9938+K9938</f>
        <v>0</v>
      </c>
      <c r="M9938" s="12" t="str">
        <f t="shared" si="2331"/>
        <v/>
      </c>
      <c r="N9938" s="13"/>
    </row>
    <row r="9939" spans="1:14" hidden="1">
      <c r="A9939" s="22">
        <v>290</v>
      </c>
      <c r="B9939" s="291"/>
      <c r="C9939" s="293">
        <v>3302</v>
      </c>
      <c r="D9939" s="360" t="s">
        <v>701</v>
      </c>
      <c r="E9939" s="295">
        <f t="shared" si="2332"/>
        <v>0</v>
      </c>
      <c r="F9939" s="484">
        <v>0</v>
      </c>
      <c r="G9939" s="485">
        <v>0</v>
      </c>
      <c r="H9939" s="160">
        <v>0</v>
      </c>
      <c r="I9939" s="484">
        <v>0</v>
      </c>
      <c r="J9939" s="485">
        <v>0</v>
      </c>
      <c r="K9939" s="160">
        <v>0</v>
      </c>
      <c r="L9939" s="295">
        <f t="shared" si="2333"/>
        <v>0</v>
      </c>
      <c r="M9939" s="12" t="str">
        <f t="shared" si="2331"/>
        <v/>
      </c>
      <c r="N9939" s="13"/>
    </row>
    <row r="9940" spans="1:14" hidden="1">
      <c r="A9940" s="39">
        <v>320</v>
      </c>
      <c r="B9940" s="291"/>
      <c r="C9940" s="293">
        <v>3304</v>
      </c>
      <c r="D9940" s="360" t="s">
        <v>226</v>
      </c>
      <c r="E9940" s="295">
        <f t="shared" si="2332"/>
        <v>0</v>
      </c>
      <c r="F9940" s="484">
        <v>0</v>
      </c>
      <c r="G9940" s="485">
        <v>0</v>
      </c>
      <c r="H9940" s="160">
        <v>0</v>
      </c>
      <c r="I9940" s="484">
        <v>0</v>
      </c>
      <c r="J9940" s="485">
        <v>0</v>
      </c>
      <c r="K9940" s="160">
        <v>0</v>
      </c>
      <c r="L9940" s="295">
        <f t="shared" si="2333"/>
        <v>0</v>
      </c>
      <c r="M9940" s="12" t="str">
        <f t="shared" si="2331"/>
        <v/>
      </c>
      <c r="N9940" s="13"/>
    </row>
    <row r="9941" spans="1:14" ht="47.25" hidden="1">
      <c r="A9941" s="22">
        <v>330</v>
      </c>
      <c r="B9941" s="291"/>
      <c r="C9941" s="285">
        <v>3306</v>
      </c>
      <c r="D9941" s="361" t="s">
        <v>2081</v>
      </c>
      <c r="E9941" s="295">
        <f t="shared" si="2332"/>
        <v>0</v>
      </c>
      <c r="F9941" s="484">
        <v>0</v>
      </c>
      <c r="G9941" s="485">
        <v>0</v>
      </c>
      <c r="H9941" s="160">
        <v>0</v>
      </c>
      <c r="I9941" s="484">
        <v>0</v>
      </c>
      <c r="J9941" s="485">
        <v>0</v>
      </c>
      <c r="K9941" s="160">
        <v>0</v>
      </c>
      <c r="L9941" s="295">
        <f t="shared" si="2333"/>
        <v>0</v>
      </c>
      <c r="M9941" s="12" t="str">
        <f t="shared" si="2331"/>
        <v/>
      </c>
      <c r="N9941" s="13"/>
    </row>
    <row r="9942" spans="1:14" hidden="1">
      <c r="A9942" s="23">
        <v>225</v>
      </c>
      <c r="B9942" s="291"/>
      <c r="C9942" s="285">
        <v>3307</v>
      </c>
      <c r="D9942" s="361" t="s">
        <v>1996</v>
      </c>
      <c r="E9942" s="287">
        <f t="shared" si="2332"/>
        <v>0</v>
      </c>
      <c r="F9942" s="486">
        <v>0</v>
      </c>
      <c r="G9942" s="487">
        <v>0</v>
      </c>
      <c r="H9942" s="175">
        <v>0</v>
      </c>
      <c r="I9942" s="486">
        <v>0</v>
      </c>
      <c r="J9942" s="487">
        <v>0</v>
      </c>
      <c r="K9942" s="175">
        <v>0</v>
      </c>
      <c r="L9942" s="287">
        <f t="shared" si="2333"/>
        <v>0</v>
      </c>
      <c r="M9942" s="12" t="str">
        <f t="shared" si="2331"/>
        <v/>
      </c>
      <c r="N9942" s="13"/>
    </row>
    <row r="9943" spans="1:14" hidden="1">
      <c r="A9943" s="23">
        <v>230</v>
      </c>
      <c r="B9943" s="272">
        <v>3900</v>
      </c>
      <c r="C9943" s="1845" t="s">
        <v>227</v>
      </c>
      <c r="D9943" s="1846"/>
      <c r="E9943" s="310">
        <f t="shared" si="2332"/>
        <v>0</v>
      </c>
      <c r="F9943" s="1458">
        <v>0</v>
      </c>
      <c r="G9943" s="1459">
        <v>0</v>
      </c>
      <c r="H9943" s="1460">
        <v>0</v>
      </c>
      <c r="I9943" s="1458">
        <v>0</v>
      </c>
      <c r="J9943" s="1459">
        <v>0</v>
      </c>
      <c r="K9943" s="1460">
        <v>0</v>
      </c>
      <c r="L9943" s="310">
        <f t="shared" si="2333"/>
        <v>0</v>
      </c>
      <c r="M9943" s="12" t="str">
        <f t="shared" si="2331"/>
        <v/>
      </c>
      <c r="N9943" s="13"/>
    </row>
    <row r="9944" spans="1:14" hidden="1">
      <c r="A9944" s="23">
        <v>245</v>
      </c>
      <c r="B9944" s="272">
        <v>4000</v>
      </c>
      <c r="C9944" s="1845" t="s">
        <v>228</v>
      </c>
      <c r="D9944" s="1846"/>
      <c r="E9944" s="310">
        <f t="shared" si="2332"/>
        <v>0</v>
      </c>
      <c r="F9944" s="1410">
        <v>0</v>
      </c>
      <c r="G9944" s="1411">
        <v>0</v>
      </c>
      <c r="H9944" s="1412">
        <v>0</v>
      </c>
      <c r="I9944" s="1410">
        <v>0</v>
      </c>
      <c r="J9944" s="1411">
        <v>0</v>
      </c>
      <c r="K9944" s="1412">
        <v>0</v>
      </c>
      <c r="L9944" s="310">
        <f t="shared" si="2333"/>
        <v>0</v>
      </c>
      <c r="M9944" s="12" t="str">
        <f t="shared" si="2331"/>
        <v/>
      </c>
      <c r="N9944" s="13"/>
    </row>
    <row r="9945" spans="1:14" hidden="1">
      <c r="A9945" s="22">
        <v>350</v>
      </c>
      <c r="B9945" s="272">
        <v>4100</v>
      </c>
      <c r="C9945" s="1845" t="s">
        <v>229</v>
      </c>
      <c r="D9945" s="1846"/>
      <c r="E9945" s="310">
        <f t="shared" si="2332"/>
        <v>0</v>
      </c>
      <c r="F9945" s="1459">
        <v>0</v>
      </c>
      <c r="G9945" s="1459">
        <v>0</v>
      </c>
      <c r="H9945" s="1460">
        <v>0</v>
      </c>
      <c r="I9945" s="1606">
        <v>0</v>
      </c>
      <c r="J9945" s="1459">
        <v>0</v>
      </c>
      <c r="K9945" s="1459">
        <v>0</v>
      </c>
      <c r="L9945" s="310">
        <f t="shared" si="2333"/>
        <v>0</v>
      </c>
      <c r="M9945" s="12" t="str">
        <f t="shared" si="2331"/>
        <v/>
      </c>
      <c r="N9945" s="13"/>
    </row>
    <row r="9946" spans="1:14" hidden="1">
      <c r="A9946" s="23">
        <v>355</v>
      </c>
      <c r="B9946" s="272">
        <v>4200</v>
      </c>
      <c r="C9946" s="1845" t="s">
        <v>230</v>
      </c>
      <c r="D9946" s="1846"/>
      <c r="E9946" s="310">
        <f t="shared" ref="E9946:L9946" si="2334">SUM(E9947:E9952)</f>
        <v>0</v>
      </c>
      <c r="F9946" s="274">
        <f t="shared" si="2334"/>
        <v>0</v>
      </c>
      <c r="G9946" s="275">
        <f t="shared" si="2334"/>
        <v>0</v>
      </c>
      <c r="H9946" s="276">
        <f>SUM(H9947:H9952)</f>
        <v>0</v>
      </c>
      <c r="I9946" s="274">
        <f t="shared" si="2334"/>
        <v>0</v>
      </c>
      <c r="J9946" s="275">
        <f t="shared" si="2334"/>
        <v>0</v>
      </c>
      <c r="K9946" s="276">
        <f t="shared" si="2334"/>
        <v>0</v>
      </c>
      <c r="L9946" s="310">
        <f t="shared" si="2334"/>
        <v>0</v>
      </c>
      <c r="M9946" s="12" t="str">
        <f t="shared" si="2331"/>
        <v/>
      </c>
      <c r="N9946" s="13"/>
    </row>
    <row r="9947" spans="1:14" hidden="1">
      <c r="A9947" s="23">
        <v>355</v>
      </c>
      <c r="B9947" s="362"/>
      <c r="C9947" s="279">
        <v>4201</v>
      </c>
      <c r="D9947" s="280" t="s">
        <v>231</v>
      </c>
      <c r="E9947" s="281">
        <f t="shared" ref="E9947:E9952" si="2335">F9947+G9947+H9947</f>
        <v>0</v>
      </c>
      <c r="F9947" s="152"/>
      <c r="G9947" s="153"/>
      <c r="H9947" s="1406"/>
      <c r="I9947" s="152"/>
      <c r="J9947" s="153"/>
      <c r="K9947" s="1406"/>
      <c r="L9947" s="281">
        <f t="shared" ref="L9947:L9952" si="2336">I9947+J9947+K9947</f>
        <v>0</v>
      </c>
      <c r="M9947" s="12" t="str">
        <f t="shared" si="2331"/>
        <v/>
      </c>
      <c r="N9947" s="13"/>
    </row>
    <row r="9948" spans="1:14" hidden="1">
      <c r="A9948" s="23">
        <v>375</v>
      </c>
      <c r="B9948" s="362"/>
      <c r="C9948" s="293">
        <v>4202</v>
      </c>
      <c r="D9948" s="363" t="s">
        <v>232</v>
      </c>
      <c r="E9948" s="295">
        <f t="shared" si="2335"/>
        <v>0</v>
      </c>
      <c r="F9948" s="158"/>
      <c r="G9948" s="159"/>
      <c r="H9948" s="1408"/>
      <c r="I9948" s="158"/>
      <c r="J9948" s="159"/>
      <c r="K9948" s="1408"/>
      <c r="L9948" s="295">
        <f t="shared" si="2336"/>
        <v>0</v>
      </c>
      <c r="M9948" s="12" t="str">
        <f t="shared" si="2331"/>
        <v/>
      </c>
      <c r="N9948" s="13"/>
    </row>
    <row r="9949" spans="1:14" hidden="1">
      <c r="A9949" s="23">
        <v>380</v>
      </c>
      <c r="B9949" s="362"/>
      <c r="C9949" s="293">
        <v>4214</v>
      </c>
      <c r="D9949" s="363" t="s">
        <v>233</v>
      </c>
      <c r="E9949" s="295">
        <f t="shared" si="2335"/>
        <v>0</v>
      </c>
      <c r="F9949" s="158">
        <v>0</v>
      </c>
      <c r="G9949" s="159">
        <v>0</v>
      </c>
      <c r="H9949" s="1408">
        <v>0</v>
      </c>
      <c r="I9949" s="158">
        <v>0</v>
      </c>
      <c r="J9949" s="159">
        <v>0</v>
      </c>
      <c r="K9949" s="1408">
        <v>0</v>
      </c>
      <c r="L9949" s="295">
        <f t="shared" si="2336"/>
        <v>0</v>
      </c>
      <c r="M9949" s="12" t="str">
        <f t="shared" si="2331"/>
        <v/>
      </c>
      <c r="N9949" s="13"/>
    </row>
    <row r="9950" spans="1:14" hidden="1">
      <c r="A9950" s="23">
        <v>385</v>
      </c>
      <c r="B9950" s="362"/>
      <c r="C9950" s="293">
        <v>4217</v>
      </c>
      <c r="D9950" s="363" t="s">
        <v>234</v>
      </c>
      <c r="E9950" s="295">
        <f t="shared" si="2335"/>
        <v>0</v>
      </c>
      <c r="F9950" s="158"/>
      <c r="G9950" s="159"/>
      <c r="H9950" s="1408"/>
      <c r="I9950" s="158"/>
      <c r="J9950" s="159"/>
      <c r="K9950" s="1408"/>
      <c r="L9950" s="295">
        <f t="shared" si="2336"/>
        <v>0</v>
      </c>
      <c r="M9950" s="12" t="str">
        <f t="shared" si="2331"/>
        <v/>
      </c>
      <c r="N9950" s="13"/>
    </row>
    <row r="9951" spans="1:14" hidden="1">
      <c r="A9951" s="23">
        <v>390</v>
      </c>
      <c r="B9951" s="362"/>
      <c r="C9951" s="293">
        <v>4218</v>
      </c>
      <c r="D9951" s="294" t="s">
        <v>235</v>
      </c>
      <c r="E9951" s="295">
        <f t="shared" si="2335"/>
        <v>0</v>
      </c>
      <c r="F9951" s="158"/>
      <c r="G9951" s="159"/>
      <c r="H9951" s="1408"/>
      <c r="I9951" s="158"/>
      <c r="J9951" s="159"/>
      <c r="K9951" s="1408"/>
      <c r="L9951" s="295">
        <f t="shared" si="2336"/>
        <v>0</v>
      </c>
      <c r="M9951" s="12" t="str">
        <f t="shared" si="2331"/>
        <v/>
      </c>
      <c r="N9951" s="13"/>
    </row>
    <row r="9952" spans="1:14" hidden="1">
      <c r="A9952" s="23">
        <v>390</v>
      </c>
      <c r="B9952" s="362"/>
      <c r="C9952" s="285">
        <v>4219</v>
      </c>
      <c r="D9952" s="343" t="s">
        <v>236</v>
      </c>
      <c r="E9952" s="287">
        <f t="shared" si="2335"/>
        <v>0</v>
      </c>
      <c r="F9952" s="173">
        <v>0</v>
      </c>
      <c r="G9952" s="174">
        <v>0</v>
      </c>
      <c r="H9952" s="1409">
        <v>0</v>
      </c>
      <c r="I9952" s="173">
        <v>0</v>
      </c>
      <c r="J9952" s="174">
        <v>0</v>
      </c>
      <c r="K9952" s="1409">
        <v>0</v>
      </c>
      <c r="L9952" s="287">
        <f t="shared" si="2336"/>
        <v>0</v>
      </c>
      <c r="M9952" s="12" t="str">
        <f t="shared" si="2331"/>
        <v/>
      </c>
      <c r="N9952" s="13"/>
    </row>
    <row r="9953" spans="1:14" hidden="1">
      <c r="A9953" s="23">
        <v>395</v>
      </c>
      <c r="B9953" s="272">
        <v>4300</v>
      </c>
      <c r="C9953" s="1845" t="s">
        <v>1644</v>
      </c>
      <c r="D9953" s="1846"/>
      <c r="E9953" s="310">
        <f t="shared" ref="E9953:L9953" si="2337">SUM(E9954:E9956)</f>
        <v>0</v>
      </c>
      <c r="F9953" s="274">
        <f t="shared" si="2337"/>
        <v>0</v>
      </c>
      <c r="G9953" s="275">
        <f t="shared" si="2337"/>
        <v>0</v>
      </c>
      <c r="H9953" s="276">
        <f>SUM(H9954:H9956)</f>
        <v>0</v>
      </c>
      <c r="I9953" s="274">
        <f t="shared" si="2337"/>
        <v>0</v>
      </c>
      <c r="J9953" s="275">
        <f t="shared" si="2337"/>
        <v>0</v>
      </c>
      <c r="K9953" s="276">
        <f t="shared" si="2337"/>
        <v>0</v>
      </c>
      <c r="L9953" s="310">
        <f t="shared" si="2337"/>
        <v>0</v>
      </c>
      <c r="M9953" s="12" t="str">
        <f t="shared" si="2331"/>
        <v/>
      </c>
      <c r="N9953" s="13"/>
    </row>
    <row r="9954" spans="1:14" hidden="1">
      <c r="A9954" s="18">
        <v>397</v>
      </c>
      <c r="B9954" s="362"/>
      <c r="C9954" s="279">
        <v>4301</v>
      </c>
      <c r="D9954" s="311" t="s">
        <v>237</v>
      </c>
      <c r="E9954" s="281">
        <f t="shared" ref="E9954:E9959" si="2338">F9954+G9954+H9954</f>
        <v>0</v>
      </c>
      <c r="F9954" s="152">
        <v>0</v>
      </c>
      <c r="G9954" s="153">
        <v>0</v>
      </c>
      <c r="H9954" s="1406">
        <v>0</v>
      </c>
      <c r="I9954" s="152">
        <v>0</v>
      </c>
      <c r="J9954" s="153">
        <v>0</v>
      </c>
      <c r="K9954" s="1406">
        <v>0</v>
      </c>
      <c r="L9954" s="281">
        <f t="shared" ref="L9954:L9959" si="2339">I9954+J9954+K9954</f>
        <v>0</v>
      </c>
      <c r="M9954" s="12" t="str">
        <f t="shared" si="2331"/>
        <v/>
      </c>
      <c r="N9954" s="13"/>
    </row>
    <row r="9955" spans="1:14" hidden="1">
      <c r="A9955" s="14">
        <v>398</v>
      </c>
      <c r="B9955" s="362"/>
      <c r="C9955" s="293">
        <v>4302</v>
      </c>
      <c r="D9955" s="363" t="s">
        <v>238</v>
      </c>
      <c r="E9955" s="295">
        <f t="shared" si="2338"/>
        <v>0</v>
      </c>
      <c r="F9955" s="158"/>
      <c r="G9955" s="159"/>
      <c r="H9955" s="1408"/>
      <c r="I9955" s="158"/>
      <c r="J9955" s="159"/>
      <c r="K9955" s="1408"/>
      <c r="L9955" s="295">
        <f t="shared" si="2339"/>
        <v>0</v>
      </c>
      <c r="M9955" s="12" t="str">
        <f t="shared" si="2331"/>
        <v/>
      </c>
      <c r="N9955" s="13"/>
    </row>
    <row r="9956" spans="1:14" hidden="1">
      <c r="A9956" s="14">
        <v>399</v>
      </c>
      <c r="B9956" s="362"/>
      <c r="C9956" s="285">
        <v>4309</v>
      </c>
      <c r="D9956" s="301" t="s">
        <v>239</v>
      </c>
      <c r="E9956" s="287">
        <f t="shared" si="2338"/>
        <v>0</v>
      </c>
      <c r="F9956" s="173"/>
      <c r="G9956" s="174"/>
      <c r="H9956" s="1409"/>
      <c r="I9956" s="173"/>
      <c r="J9956" s="174"/>
      <c r="K9956" s="1409"/>
      <c r="L9956" s="287">
        <f t="shared" si="2339"/>
        <v>0</v>
      </c>
      <c r="M9956" s="12" t="str">
        <f t="shared" si="2331"/>
        <v/>
      </c>
      <c r="N9956" s="13"/>
    </row>
    <row r="9957" spans="1:14" hidden="1">
      <c r="A9957" s="14">
        <v>400</v>
      </c>
      <c r="B9957" s="272">
        <v>4400</v>
      </c>
      <c r="C9957" s="1845" t="s">
        <v>1641</v>
      </c>
      <c r="D9957" s="1846"/>
      <c r="E9957" s="310">
        <f t="shared" si="2338"/>
        <v>0</v>
      </c>
      <c r="F9957" s="1410">
        <v>0</v>
      </c>
      <c r="G9957" s="1411">
        <v>0</v>
      </c>
      <c r="H9957" s="1412">
        <v>0</v>
      </c>
      <c r="I9957" s="1410">
        <v>0</v>
      </c>
      <c r="J9957" s="1411">
        <v>0</v>
      </c>
      <c r="K9957" s="1412">
        <v>0</v>
      </c>
      <c r="L9957" s="310">
        <f t="shared" si="2339"/>
        <v>0</v>
      </c>
      <c r="M9957" s="12" t="str">
        <f t="shared" si="2331"/>
        <v/>
      </c>
      <c r="N9957" s="13"/>
    </row>
    <row r="9958" spans="1:14" hidden="1">
      <c r="A9958" s="14">
        <v>401</v>
      </c>
      <c r="B9958" s="272">
        <v>4500</v>
      </c>
      <c r="C9958" s="1845" t="s">
        <v>1642</v>
      </c>
      <c r="D9958" s="1846"/>
      <c r="E9958" s="310">
        <f t="shared" si="2338"/>
        <v>0</v>
      </c>
      <c r="F9958" s="1410">
        <v>0</v>
      </c>
      <c r="G9958" s="1411">
        <v>0</v>
      </c>
      <c r="H9958" s="1412">
        <v>0</v>
      </c>
      <c r="I9958" s="1410">
        <v>0</v>
      </c>
      <c r="J9958" s="1411">
        <v>0</v>
      </c>
      <c r="K9958" s="1412">
        <v>0</v>
      </c>
      <c r="L9958" s="310">
        <f t="shared" si="2339"/>
        <v>0</v>
      </c>
      <c r="M9958" s="12" t="str">
        <f t="shared" si="2331"/>
        <v/>
      </c>
      <c r="N9958" s="13"/>
    </row>
    <row r="9959" spans="1:14" hidden="1">
      <c r="A9959" s="40">
        <v>404</v>
      </c>
      <c r="B9959" s="272">
        <v>4600</v>
      </c>
      <c r="C9959" s="1849" t="s">
        <v>240</v>
      </c>
      <c r="D9959" s="1850"/>
      <c r="E9959" s="310">
        <f t="shared" si="2338"/>
        <v>0</v>
      </c>
      <c r="F9959" s="1410">
        <v>0</v>
      </c>
      <c r="G9959" s="1411">
        <v>0</v>
      </c>
      <c r="H9959" s="1412">
        <v>0</v>
      </c>
      <c r="I9959" s="1410">
        <v>0</v>
      </c>
      <c r="J9959" s="1411">
        <v>0</v>
      </c>
      <c r="K9959" s="1412">
        <v>0</v>
      </c>
      <c r="L9959" s="310">
        <f t="shared" si="2339"/>
        <v>0</v>
      </c>
      <c r="M9959" s="12" t="str">
        <f t="shared" si="2331"/>
        <v/>
      </c>
      <c r="N9959" s="13"/>
    </row>
    <row r="9960" spans="1:14" hidden="1">
      <c r="A9960" s="40">
        <v>404</v>
      </c>
      <c r="B9960" s="272">
        <v>4900</v>
      </c>
      <c r="C9960" s="1845" t="s">
        <v>266</v>
      </c>
      <c r="D9960" s="1846"/>
      <c r="E9960" s="310">
        <f t="shared" ref="E9960:L9960" si="2340">+E9961+E9962</f>
        <v>0</v>
      </c>
      <c r="F9960" s="274">
        <f t="shared" si="2340"/>
        <v>0</v>
      </c>
      <c r="G9960" s="275">
        <f t="shared" si="2340"/>
        <v>0</v>
      </c>
      <c r="H9960" s="276">
        <f>+H9961+H9962</f>
        <v>0</v>
      </c>
      <c r="I9960" s="274">
        <f t="shared" si="2340"/>
        <v>0</v>
      </c>
      <c r="J9960" s="275">
        <f t="shared" si="2340"/>
        <v>0</v>
      </c>
      <c r="K9960" s="276">
        <f t="shared" si="2340"/>
        <v>0</v>
      </c>
      <c r="L9960" s="310">
        <f t="shared" si="2340"/>
        <v>0</v>
      </c>
      <c r="M9960" s="12" t="str">
        <f t="shared" si="2331"/>
        <v/>
      </c>
      <c r="N9960" s="13"/>
    </row>
    <row r="9961" spans="1:14" hidden="1">
      <c r="A9961" s="22">
        <v>440</v>
      </c>
      <c r="B9961" s="362"/>
      <c r="C9961" s="279">
        <v>4901</v>
      </c>
      <c r="D9961" s="364" t="s">
        <v>267</v>
      </c>
      <c r="E9961" s="281">
        <f>F9961+G9961+H9961</f>
        <v>0</v>
      </c>
      <c r="F9961" s="152"/>
      <c r="G9961" s="153"/>
      <c r="H9961" s="1406"/>
      <c r="I9961" s="152"/>
      <c r="J9961" s="153"/>
      <c r="K9961" s="1406"/>
      <c r="L9961" s="281">
        <f>I9961+J9961+K9961</f>
        <v>0</v>
      </c>
      <c r="M9961" s="12" t="str">
        <f t="shared" si="2331"/>
        <v/>
      </c>
      <c r="N9961" s="13"/>
    </row>
    <row r="9962" spans="1:14" hidden="1">
      <c r="A9962" s="22">
        <v>450</v>
      </c>
      <c r="B9962" s="362"/>
      <c r="C9962" s="285">
        <v>4902</v>
      </c>
      <c r="D9962" s="301" t="s">
        <v>268</v>
      </c>
      <c r="E9962" s="287">
        <f>F9962+G9962+H9962</f>
        <v>0</v>
      </c>
      <c r="F9962" s="173"/>
      <c r="G9962" s="174"/>
      <c r="H9962" s="1409"/>
      <c r="I9962" s="173"/>
      <c r="J9962" s="174"/>
      <c r="K9962" s="1409"/>
      <c r="L9962" s="287">
        <f>I9962+J9962+K9962</f>
        <v>0</v>
      </c>
      <c r="M9962" s="12" t="str">
        <f t="shared" si="2331"/>
        <v/>
      </c>
      <c r="N9962" s="13"/>
    </row>
    <row r="9963" spans="1:14" hidden="1">
      <c r="A9963" s="22">
        <v>495</v>
      </c>
      <c r="B9963" s="365">
        <v>5100</v>
      </c>
      <c r="C9963" s="1843" t="s">
        <v>241</v>
      </c>
      <c r="D9963" s="1844"/>
      <c r="E9963" s="310">
        <f>F9963+G9963+H9963</f>
        <v>0</v>
      </c>
      <c r="F9963" s="1410">
        <v>0</v>
      </c>
      <c r="G9963" s="1411">
        <v>0</v>
      </c>
      <c r="H9963" s="1412">
        <v>0</v>
      </c>
      <c r="I9963" s="1410">
        <v>0</v>
      </c>
      <c r="J9963" s="1411">
        <v>0</v>
      </c>
      <c r="K9963" s="1412">
        <v>0</v>
      </c>
      <c r="L9963" s="310">
        <f>I9963+J9963+K9963</f>
        <v>0</v>
      </c>
      <c r="M9963" s="12" t="str">
        <f t="shared" si="2331"/>
        <v/>
      </c>
      <c r="N9963" s="13"/>
    </row>
    <row r="9964" spans="1:14" hidden="1">
      <c r="A9964" s="23">
        <v>500</v>
      </c>
      <c r="B9964" s="365">
        <v>5200</v>
      </c>
      <c r="C9964" s="1843" t="s">
        <v>242</v>
      </c>
      <c r="D9964" s="1844"/>
      <c r="E9964" s="310">
        <f t="shared" ref="E9964:L9964" si="2341">SUM(E9965:E9971)</f>
        <v>0</v>
      </c>
      <c r="F9964" s="274">
        <f t="shared" si="2341"/>
        <v>0</v>
      </c>
      <c r="G9964" s="275">
        <f t="shared" si="2341"/>
        <v>0</v>
      </c>
      <c r="H9964" s="276">
        <f>SUM(H9965:H9971)</f>
        <v>0</v>
      </c>
      <c r="I9964" s="274">
        <f t="shared" si="2341"/>
        <v>0</v>
      </c>
      <c r="J9964" s="275">
        <f t="shared" si="2341"/>
        <v>0</v>
      </c>
      <c r="K9964" s="276">
        <f t="shared" si="2341"/>
        <v>0</v>
      </c>
      <c r="L9964" s="310">
        <f t="shared" si="2341"/>
        <v>0</v>
      </c>
      <c r="M9964" s="12" t="str">
        <f t="shared" si="2331"/>
        <v/>
      </c>
      <c r="N9964" s="13"/>
    </row>
    <row r="9965" spans="1:14" hidden="1">
      <c r="A9965" s="23">
        <v>505</v>
      </c>
      <c r="B9965" s="366"/>
      <c r="C9965" s="367">
        <v>5201</v>
      </c>
      <c r="D9965" s="368" t="s">
        <v>243</v>
      </c>
      <c r="E9965" s="281">
        <f t="shared" ref="E9965:E9971" si="2342">F9965+G9965+H9965</f>
        <v>0</v>
      </c>
      <c r="F9965" s="152">
        <v>0</v>
      </c>
      <c r="G9965" s="153">
        <v>0</v>
      </c>
      <c r="H9965" s="1406">
        <v>0</v>
      </c>
      <c r="I9965" s="152">
        <v>0</v>
      </c>
      <c r="J9965" s="153">
        <v>0</v>
      </c>
      <c r="K9965" s="1406">
        <v>0</v>
      </c>
      <c r="L9965" s="281">
        <f t="shared" ref="L9965:L9971" si="2343">I9965+J9965+K9965</f>
        <v>0</v>
      </c>
      <c r="M9965" s="12" t="str">
        <f t="shared" si="2331"/>
        <v/>
      </c>
      <c r="N9965" s="13"/>
    </row>
    <row r="9966" spans="1:14" hidden="1">
      <c r="A9966" s="23">
        <v>510</v>
      </c>
      <c r="B9966" s="366"/>
      <c r="C9966" s="369">
        <v>5202</v>
      </c>
      <c r="D9966" s="370" t="s">
        <v>244</v>
      </c>
      <c r="E9966" s="295">
        <f t="shared" si="2342"/>
        <v>0</v>
      </c>
      <c r="F9966" s="158">
        <v>0</v>
      </c>
      <c r="G9966" s="159">
        <v>0</v>
      </c>
      <c r="H9966" s="1408">
        <v>0</v>
      </c>
      <c r="I9966" s="158">
        <v>0</v>
      </c>
      <c r="J9966" s="159">
        <v>0</v>
      </c>
      <c r="K9966" s="1408">
        <v>0</v>
      </c>
      <c r="L9966" s="295">
        <f t="shared" si="2343"/>
        <v>0</v>
      </c>
      <c r="M9966" s="12" t="str">
        <f t="shared" si="2331"/>
        <v/>
      </c>
      <c r="N9966" s="13"/>
    </row>
    <row r="9967" spans="1:14" hidden="1">
      <c r="A9967" s="23">
        <v>515</v>
      </c>
      <c r="B9967" s="366"/>
      <c r="C9967" s="369">
        <v>5203</v>
      </c>
      <c r="D9967" s="370" t="s">
        <v>608</v>
      </c>
      <c r="E9967" s="295">
        <f t="shared" si="2342"/>
        <v>0</v>
      </c>
      <c r="F9967" s="158">
        <v>0</v>
      </c>
      <c r="G9967" s="159">
        <v>0</v>
      </c>
      <c r="H9967" s="1408">
        <v>0</v>
      </c>
      <c r="I9967" s="158">
        <v>0</v>
      </c>
      <c r="J9967" s="159">
        <v>0</v>
      </c>
      <c r="K9967" s="1408">
        <v>0</v>
      </c>
      <c r="L9967" s="295">
        <f t="shared" si="2343"/>
        <v>0</v>
      </c>
      <c r="M9967" s="12" t="str">
        <f t="shared" si="2331"/>
        <v/>
      </c>
      <c r="N9967" s="13"/>
    </row>
    <row r="9968" spans="1:14" hidden="1">
      <c r="A9968" s="23">
        <v>520</v>
      </c>
      <c r="B9968" s="366"/>
      <c r="C9968" s="369">
        <v>5204</v>
      </c>
      <c r="D9968" s="370" t="s">
        <v>609</v>
      </c>
      <c r="E9968" s="295">
        <f t="shared" si="2342"/>
        <v>0</v>
      </c>
      <c r="F9968" s="158">
        <v>0</v>
      </c>
      <c r="G9968" s="159">
        <v>0</v>
      </c>
      <c r="H9968" s="1408">
        <v>0</v>
      </c>
      <c r="I9968" s="158">
        <v>0</v>
      </c>
      <c r="J9968" s="159">
        <v>0</v>
      </c>
      <c r="K9968" s="1408">
        <v>0</v>
      </c>
      <c r="L9968" s="295">
        <f t="shared" si="2343"/>
        <v>0</v>
      </c>
      <c r="M9968" s="12" t="str">
        <f t="shared" si="2331"/>
        <v/>
      </c>
      <c r="N9968" s="13"/>
    </row>
    <row r="9969" spans="1:14" hidden="1">
      <c r="A9969" s="23">
        <v>525</v>
      </c>
      <c r="B9969" s="366"/>
      <c r="C9969" s="369">
        <v>5205</v>
      </c>
      <c r="D9969" s="370" t="s">
        <v>610</v>
      </c>
      <c r="E9969" s="295">
        <f t="shared" si="2342"/>
        <v>0</v>
      </c>
      <c r="F9969" s="158">
        <v>0</v>
      </c>
      <c r="G9969" s="159">
        <v>0</v>
      </c>
      <c r="H9969" s="1408">
        <v>0</v>
      </c>
      <c r="I9969" s="158">
        <v>0</v>
      </c>
      <c r="J9969" s="159">
        <v>0</v>
      </c>
      <c r="K9969" s="1408">
        <v>0</v>
      </c>
      <c r="L9969" s="295">
        <f t="shared" si="2343"/>
        <v>0</v>
      </c>
      <c r="M9969" s="12" t="str">
        <f t="shared" si="2331"/>
        <v/>
      </c>
      <c r="N9969" s="13"/>
    </row>
    <row r="9970" spans="1:14" hidden="1">
      <c r="A9970" s="22">
        <v>635</v>
      </c>
      <c r="B9970" s="366"/>
      <c r="C9970" s="369">
        <v>5206</v>
      </c>
      <c r="D9970" s="370" t="s">
        <v>611</v>
      </c>
      <c r="E9970" s="295">
        <f t="shared" si="2342"/>
        <v>0</v>
      </c>
      <c r="F9970" s="158">
        <v>0</v>
      </c>
      <c r="G9970" s="159">
        <v>0</v>
      </c>
      <c r="H9970" s="1408">
        <v>0</v>
      </c>
      <c r="I9970" s="158">
        <v>0</v>
      </c>
      <c r="J9970" s="159">
        <v>0</v>
      </c>
      <c r="K9970" s="1408">
        <v>0</v>
      </c>
      <c r="L9970" s="295">
        <f t="shared" si="2343"/>
        <v>0</v>
      </c>
      <c r="M9970" s="12" t="str">
        <f t="shared" si="2331"/>
        <v/>
      </c>
      <c r="N9970" s="13"/>
    </row>
    <row r="9971" spans="1:14" hidden="1">
      <c r="A9971" s="23">
        <v>640</v>
      </c>
      <c r="B9971" s="366"/>
      <c r="C9971" s="371">
        <v>5219</v>
      </c>
      <c r="D9971" s="372" t="s">
        <v>612</v>
      </c>
      <c r="E9971" s="287">
        <f t="shared" si="2342"/>
        <v>0</v>
      </c>
      <c r="F9971" s="173">
        <v>0</v>
      </c>
      <c r="G9971" s="174">
        <v>0</v>
      </c>
      <c r="H9971" s="1409">
        <v>0</v>
      </c>
      <c r="I9971" s="173">
        <v>0</v>
      </c>
      <c r="J9971" s="174">
        <v>0</v>
      </c>
      <c r="K9971" s="1409">
        <v>0</v>
      </c>
      <c r="L9971" s="287">
        <f t="shared" si="2343"/>
        <v>0</v>
      </c>
      <c r="M9971" s="12" t="str">
        <f t="shared" si="2331"/>
        <v/>
      </c>
      <c r="N9971" s="13"/>
    </row>
    <row r="9972" spans="1:14" hidden="1">
      <c r="A9972" s="23">
        <v>645</v>
      </c>
      <c r="B9972" s="365">
        <v>5300</v>
      </c>
      <c r="C9972" s="1843" t="s">
        <v>613</v>
      </c>
      <c r="D9972" s="1844"/>
      <c r="E9972" s="310">
        <f t="shared" ref="E9972:L9972" si="2344">SUM(E9973:E9974)</f>
        <v>0</v>
      </c>
      <c r="F9972" s="274">
        <f t="shared" si="2344"/>
        <v>0</v>
      </c>
      <c r="G9972" s="275">
        <f t="shared" si="2344"/>
        <v>0</v>
      </c>
      <c r="H9972" s="276">
        <f>SUM(H9973:H9974)</f>
        <v>0</v>
      </c>
      <c r="I9972" s="274">
        <f t="shared" si="2344"/>
        <v>0</v>
      </c>
      <c r="J9972" s="275">
        <f t="shared" si="2344"/>
        <v>0</v>
      </c>
      <c r="K9972" s="276">
        <f t="shared" si="2344"/>
        <v>0</v>
      </c>
      <c r="L9972" s="310">
        <f t="shared" si="2344"/>
        <v>0</v>
      </c>
      <c r="M9972" s="12" t="str">
        <f t="shared" si="2331"/>
        <v/>
      </c>
      <c r="N9972" s="13"/>
    </row>
    <row r="9973" spans="1:14" hidden="1">
      <c r="A9973" s="23">
        <v>650</v>
      </c>
      <c r="B9973" s="366"/>
      <c r="C9973" s="367">
        <v>5301</v>
      </c>
      <c r="D9973" s="368" t="s">
        <v>300</v>
      </c>
      <c r="E9973" s="281">
        <f>F9973+G9973+H9973</f>
        <v>0</v>
      </c>
      <c r="F9973" s="152">
        <v>0</v>
      </c>
      <c r="G9973" s="153">
        <v>0</v>
      </c>
      <c r="H9973" s="1406">
        <v>0</v>
      </c>
      <c r="I9973" s="152">
        <v>0</v>
      </c>
      <c r="J9973" s="153">
        <v>0</v>
      </c>
      <c r="K9973" s="1406">
        <v>0</v>
      </c>
      <c r="L9973" s="281">
        <f>I9973+J9973+K9973</f>
        <v>0</v>
      </c>
      <c r="M9973" s="12" t="str">
        <f t="shared" si="2331"/>
        <v/>
      </c>
      <c r="N9973" s="13"/>
    </row>
    <row r="9974" spans="1:14" hidden="1">
      <c r="A9974" s="22">
        <v>655</v>
      </c>
      <c r="B9974" s="366"/>
      <c r="C9974" s="371">
        <v>5309</v>
      </c>
      <c r="D9974" s="372" t="s">
        <v>614</v>
      </c>
      <c r="E9974" s="287">
        <f>F9974+G9974+H9974</f>
        <v>0</v>
      </c>
      <c r="F9974" s="173">
        <v>0</v>
      </c>
      <c r="G9974" s="174">
        <v>0</v>
      </c>
      <c r="H9974" s="1409">
        <v>0</v>
      </c>
      <c r="I9974" s="173">
        <v>0</v>
      </c>
      <c r="J9974" s="174">
        <v>0</v>
      </c>
      <c r="K9974" s="1409">
        <v>0</v>
      </c>
      <c r="L9974" s="287">
        <f>I9974+J9974+K9974</f>
        <v>0</v>
      </c>
      <c r="M9974" s="12" t="str">
        <f t="shared" si="2331"/>
        <v/>
      </c>
      <c r="N9974" s="13"/>
    </row>
    <row r="9975" spans="1:14" hidden="1">
      <c r="A9975" s="22">
        <v>665</v>
      </c>
      <c r="B9975" s="365">
        <v>5400</v>
      </c>
      <c r="C9975" s="1843" t="s">
        <v>671</v>
      </c>
      <c r="D9975" s="1844"/>
      <c r="E9975" s="310">
        <f>F9975+G9975+H9975</f>
        <v>0</v>
      </c>
      <c r="F9975" s="1410"/>
      <c r="G9975" s="1411">
        <v>0</v>
      </c>
      <c r="H9975" s="1412">
        <v>0</v>
      </c>
      <c r="I9975" s="1410">
        <v>0</v>
      </c>
      <c r="J9975" s="1411"/>
      <c r="K9975" s="1412">
        <v>0</v>
      </c>
      <c r="L9975" s="310">
        <f>I9975+J9975+K9975</f>
        <v>0</v>
      </c>
      <c r="M9975" s="12" t="str">
        <f t="shared" si="2331"/>
        <v/>
      </c>
      <c r="N9975" s="13"/>
    </row>
    <row r="9976" spans="1:14" hidden="1">
      <c r="A9976" s="22">
        <v>675</v>
      </c>
      <c r="B9976" s="272">
        <v>5500</v>
      </c>
      <c r="C9976" s="1845" t="s">
        <v>672</v>
      </c>
      <c r="D9976" s="1846"/>
      <c r="E9976" s="310">
        <f t="shared" ref="E9976:L9976" si="2345">SUM(E9977:E9980)</f>
        <v>0</v>
      </c>
      <c r="F9976" s="274">
        <f t="shared" si="2345"/>
        <v>0</v>
      </c>
      <c r="G9976" s="275">
        <f t="shared" si="2345"/>
        <v>0</v>
      </c>
      <c r="H9976" s="276">
        <f>SUM(H9977:H9980)</f>
        <v>0</v>
      </c>
      <c r="I9976" s="274">
        <f t="shared" si="2345"/>
        <v>0</v>
      </c>
      <c r="J9976" s="275">
        <f t="shared" si="2345"/>
        <v>0</v>
      </c>
      <c r="K9976" s="276">
        <f t="shared" si="2345"/>
        <v>0</v>
      </c>
      <c r="L9976" s="310">
        <f t="shared" si="2345"/>
        <v>0</v>
      </c>
      <c r="M9976" s="12" t="str">
        <f t="shared" si="2331"/>
        <v/>
      </c>
      <c r="N9976" s="13"/>
    </row>
    <row r="9977" spans="1:14" hidden="1">
      <c r="A9977" s="22">
        <v>685</v>
      </c>
      <c r="B9977" s="362"/>
      <c r="C9977" s="279">
        <v>5501</v>
      </c>
      <c r="D9977" s="311" t="s">
        <v>673</v>
      </c>
      <c r="E9977" s="281">
        <f>F9977+G9977+H9977</f>
        <v>0</v>
      </c>
      <c r="F9977" s="152"/>
      <c r="G9977" s="153"/>
      <c r="H9977" s="1406"/>
      <c r="I9977" s="152"/>
      <c r="J9977" s="153"/>
      <c r="K9977" s="1406"/>
      <c r="L9977" s="281">
        <f>I9977+J9977+K9977</f>
        <v>0</v>
      </c>
      <c r="M9977" s="12" t="str">
        <f t="shared" si="2331"/>
        <v/>
      </c>
      <c r="N9977" s="13"/>
    </row>
    <row r="9978" spans="1:14" hidden="1">
      <c r="A9978" s="23">
        <v>690</v>
      </c>
      <c r="B9978" s="362"/>
      <c r="C9978" s="293">
        <v>5502</v>
      </c>
      <c r="D9978" s="294" t="s">
        <v>674</v>
      </c>
      <c r="E9978" s="295">
        <f>F9978+G9978+H9978</f>
        <v>0</v>
      </c>
      <c r="F9978" s="158"/>
      <c r="G9978" s="159"/>
      <c r="H9978" s="1408"/>
      <c r="I9978" s="158"/>
      <c r="J9978" s="159"/>
      <c r="K9978" s="1408"/>
      <c r="L9978" s="295">
        <f>I9978+J9978+K9978</f>
        <v>0</v>
      </c>
      <c r="M9978" s="12" t="str">
        <f t="shared" si="2331"/>
        <v/>
      </c>
      <c r="N9978" s="13"/>
    </row>
    <row r="9979" spans="1:14" hidden="1">
      <c r="A9979" s="23">
        <v>695</v>
      </c>
      <c r="B9979" s="362"/>
      <c r="C9979" s="293">
        <v>5503</v>
      </c>
      <c r="D9979" s="363" t="s">
        <v>675</v>
      </c>
      <c r="E9979" s="295">
        <f>F9979+G9979+H9979</f>
        <v>0</v>
      </c>
      <c r="F9979" s="158"/>
      <c r="G9979" s="159"/>
      <c r="H9979" s="1408"/>
      <c r="I9979" s="158"/>
      <c r="J9979" s="159"/>
      <c r="K9979" s="1408"/>
      <c r="L9979" s="295">
        <f>I9979+J9979+K9979</f>
        <v>0</v>
      </c>
      <c r="M9979" s="12" t="str">
        <f t="shared" si="2331"/>
        <v/>
      </c>
      <c r="N9979" s="13"/>
    </row>
    <row r="9980" spans="1:14" hidden="1">
      <c r="A9980" s="22">
        <v>700</v>
      </c>
      <c r="B9980" s="362"/>
      <c r="C9980" s="285">
        <v>5504</v>
      </c>
      <c r="D9980" s="339" t="s">
        <v>676</v>
      </c>
      <c r="E9980" s="287">
        <f>F9980+G9980+H9980</f>
        <v>0</v>
      </c>
      <c r="F9980" s="173"/>
      <c r="G9980" s="174"/>
      <c r="H9980" s="1409"/>
      <c r="I9980" s="173"/>
      <c r="J9980" s="174"/>
      <c r="K9980" s="1409"/>
      <c r="L9980" s="287">
        <f>I9980+J9980+K9980</f>
        <v>0</v>
      </c>
      <c r="M9980" s="12" t="str">
        <f t="shared" si="2331"/>
        <v/>
      </c>
      <c r="N9980" s="13"/>
    </row>
    <row r="9981" spans="1:14" hidden="1">
      <c r="A9981" s="22">
        <v>710</v>
      </c>
      <c r="B9981" s="365">
        <v>5700</v>
      </c>
      <c r="C9981" s="1847" t="s">
        <v>898</v>
      </c>
      <c r="D9981" s="1848"/>
      <c r="E9981" s="310">
        <f>SUM(E9982:E9984)</f>
        <v>0</v>
      </c>
      <c r="F9981" s="1458">
        <v>0</v>
      </c>
      <c r="G9981" s="1458">
        <v>0</v>
      </c>
      <c r="H9981" s="1458">
        <v>0</v>
      </c>
      <c r="I9981" s="1458">
        <v>0</v>
      </c>
      <c r="J9981" s="1458">
        <v>0</v>
      </c>
      <c r="K9981" s="1458">
        <v>0</v>
      </c>
      <c r="L9981" s="310">
        <f>SUM(L9982:L9984)</f>
        <v>0</v>
      </c>
      <c r="M9981" s="12" t="str">
        <f t="shared" si="2331"/>
        <v/>
      </c>
      <c r="N9981" s="13"/>
    </row>
    <row r="9982" spans="1:14" hidden="1">
      <c r="A9982" s="23">
        <v>715</v>
      </c>
      <c r="B9982" s="366"/>
      <c r="C9982" s="367">
        <v>5701</v>
      </c>
      <c r="D9982" s="368" t="s">
        <v>677</v>
      </c>
      <c r="E9982" s="281">
        <f>F9982+G9982+H9982</f>
        <v>0</v>
      </c>
      <c r="F9982" s="1459">
        <v>0</v>
      </c>
      <c r="G9982" s="1459">
        <v>0</v>
      </c>
      <c r="H9982" s="1460">
        <v>0</v>
      </c>
      <c r="I9982" s="1606">
        <v>0</v>
      </c>
      <c r="J9982" s="1459">
        <v>0</v>
      </c>
      <c r="K9982" s="1459">
        <v>0</v>
      </c>
      <c r="L9982" s="281">
        <f>I9982+J9982+K9982</f>
        <v>0</v>
      </c>
      <c r="M9982" s="12" t="str">
        <f t="shared" si="2331"/>
        <v/>
      </c>
      <c r="N9982" s="13"/>
    </row>
    <row r="9983" spans="1:14" hidden="1">
      <c r="A9983" s="23">
        <v>720</v>
      </c>
      <c r="B9983" s="366"/>
      <c r="C9983" s="373">
        <v>5702</v>
      </c>
      <c r="D9983" s="374" t="s">
        <v>678</v>
      </c>
      <c r="E9983" s="314">
        <f>F9983+G9983+H9983</f>
        <v>0</v>
      </c>
      <c r="F9983" s="1459">
        <v>0</v>
      </c>
      <c r="G9983" s="1459">
        <v>0</v>
      </c>
      <c r="H9983" s="1460">
        <v>0</v>
      </c>
      <c r="I9983" s="1606">
        <v>0</v>
      </c>
      <c r="J9983" s="1459">
        <v>0</v>
      </c>
      <c r="K9983" s="1459">
        <v>0</v>
      </c>
      <c r="L9983" s="314">
        <f>I9983+J9983+K9983</f>
        <v>0</v>
      </c>
      <c r="M9983" s="12" t="str">
        <f t="shared" si="2331"/>
        <v/>
      </c>
      <c r="N9983" s="13"/>
    </row>
    <row r="9984" spans="1:14" hidden="1">
      <c r="A9984" s="23">
        <v>725</v>
      </c>
      <c r="B9984" s="292"/>
      <c r="C9984" s="375">
        <v>4071</v>
      </c>
      <c r="D9984" s="376" t="s">
        <v>679</v>
      </c>
      <c r="E9984" s="377">
        <f>F9984+G9984+H9984</f>
        <v>0</v>
      </c>
      <c r="F9984" s="1459">
        <v>0</v>
      </c>
      <c r="G9984" s="1459">
        <v>0</v>
      </c>
      <c r="H9984" s="1460">
        <v>0</v>
      </c>
      <c r="I9984" s="1606">
        <v>0</v>
      </c>
      <c r="J9984" s="1459">
        <v>0</v>
      </c>
      <c r="K9984" s="1459">
        <v>0</v>
      </c>
      <c r="L9984" s="377">
        <f>I9984+J9984+K9984</f>
        <v>0</v>
      </c>
      <c r="M9984" s="12" t="str">
        <f t="shared" si="2331"/>
        <v/>
      </c>
      <c r="N9984" s="13"/>
    </row>
    <row r="9985" spans="1:14" hidden="1">
      <c r="A9985" s="23">
        <v>730</v>
      </c>
      <c r="B9985" s="571"/>
      <c r="C9985" s="1841" t="s">
        <v>680</v>
      </c>
      <c r="D9985" s="1842"/>
      <c r="E9985" s="1426"/>
      <c r="F9985" s="1426"/>
      <c r="G9985" s="1426"/>
      <c r="H9985" s="1426"/>
      <c r="I9985" s="1426"/>
      <c r="J9985" s="1426"/>
      <c r="K9985" s="1426"/>
      <c r="L9985" s="1427"/>
      <c r="M9985" s="12" t="str">
        <f t="shared" si="2331"/>
        <v/>
      </c>
      <c r="N9985" s="13"/>
    </row>
    <row r="9986" spans="1:14" hidden="1">
      <c r="A9986" s="23">
        <v>735</v>
      </c>
      <c r="B9986" s="381">
        <v>98</v>
      </c>
      <c r="C9986" s="1841" t="s">
        <v>680</v>
      </c>
      <c r="D9986" s="1842"/>
      <c r="E9986" s="382">
        <f>F9986+G9986+H9986</f>
        <v>0</v>
      </c>
      <c r="F9986" s="1417"/>
      <c r="G9986" s="1418"/>
      <c r="H9986" s="1419"/>
      <c r="I9986" s="1448">
        <v>0</v>
      </c>
      <c r="J9986" s="1449">
        <v>0</v>
      </c>
      <c r="K9986" s="1450">
        <v>0</v>
      </c>
      <c r="L9986" s="382">
        <f>I9986+J9986+K9986</f>
        <v>0</v>
      </c>
      <c r="M9986" s="12" t="str">
        <f t="shared" si="2331"/>
        <v/>
      </c>
      <c r="N9986" s="13"/>
    </row>
    <row r="9987" spans="1:14" hidden="1">
      <c r="A9987" s="23">
        <v>740</v>
      </c>
      <c r="B9987" s="1421"/>
      <c r="C9987" s="1422"/>
      <c r="D9987" s="1423"/>
      <c r="E9987" s="269"/>
      <c r="F9987" s="269"/>
      <c r="G9987" s="269"/>
      <c r="H9987" s="269"/>
      <c r="I9987" s="269"/>
      <c r="J9987" s="269"/>
      <c r="K9987" s="269"/>
      <c r="L9987" s="270"/>
      <c r="M9987" s="12" t="str">
        <f t="shared" si="2331"/>
        <v/>
      </c>
      <c r="N9987" s="73" t="str">
        <f>LEFT(C9869,1)</f>
        <v>5</v>
      </c>
    </row>
    <row r="9988" spans="1:14" hidden="1">
      <c r="A9988" s="23">
        <v>745</v>
      </c>
      <c r="B9988" s="1424"/>
      <c r="C9988" s="111"/>
      <c r="D9988" s="1425"/>
      <c r="E9988" s="218"/>
      <c r="F9988" s="218"/>
      <c r="G9988" s="218"/>
      <c r="H9988" s="218"/>
      <c r="I9988" s="218"/>
      <c r="J9988" s="218"/>
      <c r="K9988" s="218"/>
      <c r="L9988" s="389"/>
      <c r="M9988" s="7" t="str">
        <f t="shared" si="2331"/>
        <v/>
      </c>
    </row>
    <row r="9989" spans="1:14" hidden="1">
      <c r="A9989" s="22">
        <v>750</v>
      </c>
      <c r="B9989" s="1424"/>
      <c r="C9989" s="111"/>
      <c r="D9989" s="1425"/>
      <c r="E9989" s="218"/>
      <c r="F9989" s="218"/>
      <c r="G9989" s="218"/>
      <c r="H9989" s="218"/>
      <c r="I9989" s="218"/>
      <c r="J9989" s="218"/>
      <c r="K9989" s="218"/>
      <c r="L9989" s="389"/>
      <c r="M9989" s="7" t="str">
        <f t="shared" si="2331"/>
        <v/>
      </c>
    </row>
    <row r="9990" spans="1:14" ht="19.5" hidden="1" thickBot="1">
      <c r="A9990" s="23">
        <v>755</v>
      </c>
      <c r="B9990" s="1451"/>
      <c r="C9990" s="393" t="s">
        <v>726</v>
      </c>
      <c r="D9990" s="1420">
        <f>+B9990</f>
        <v>0</v>
      </c>
      <c r="E9990" s="395">
        <f t="shared" ref="E9990:L9990" si="2346">SUM(E9872,E9875,E9881,E9889,E9890,E9908,E9912,E9918,E9921,E9922,E9923,E9924,E9928,E9937,E9943,E9944,E9945,E9946,E9953,E9957,E9958,E9959,E9960,E9963,E9964,E9972,E9975,E9976,E9981)+E9986</f>
        <v>0</v>
      </c>
      <c r="F9990" s="396">
        <f t="shared" si="2346"/>
        <v>0</v>
      </c>
      <c r="G9990" s="397">
        <f t="shared" si="2346"/>
        <v>0</v>
      </c>
      <c r="H9990" s="398">
        <f t="shared" si="2346"/>
        <v>0</v>
      </c>
      <c r="I9990" s="396">
        <f t="shared" si="2346"/>
        <v>0</v>
      </c>
      <c r="J9990" s="397">
        <f t="shared" si="2346"/>
        <v>0</v>
      </c>
      <c r="K9990" s="398">
        <f t="shared" si="2346"/>
        <v>0</v>
      </c>
      <c r="L9990" s="395">
        <f t="shared" si="2346"/>
        <v>0</v>
      </c>
      <c r="M9990" s="1652" t="str">
        <f t="shared" si="2331"/>
        <v/>
      </c>
      <c r="N9990" s="65"/>
    </row>
    <row r="9991" spans="1:14" ht="18.75" hidden="1">
      <c r="A9991" s="23">
        <v>760</v>
      </c>
      <c r="B9991" s="79" t="s">
        <v>120</v>
      </c>
      <c r="C9991" s="1"/>
      <c r="L9991" s="6"/>
      <c r="M9991" s="1652" t="str">
        <f>(IF($E9990&lt;&gt;0,$M$2,IF($L9990&lt;&gt;0,$M$2,"")))</f>
        <v/>
      </c>
      <c r="N9991" s="65"/>
    </row>
    <row r="9992" spans="1:14" ht="18.75" hidden="1">
      <c r="A9992" s="22">
        <v>765</v>
      </c>
      <c r="B9992" s="1355"/>
      <c r="C9992" s="1355"/>
      <c r="D9992" s="1356"/>
      <c r="E9992" s="1355"/>
      <c r="F9992" s="1355"/>
      <c r="G9992" s="1355"/>
      <c r="H9992" s="1355"/>
      <c r="I9992" s="1355"/>
      <c r="J9992" s="1355"/>
      <c r="K9992" s="1355"/>
      <c r="L9992" s="1357"/>
      <c r="M9992" s="1652" t="str">
        <f>(IF($E9990&lt;&gt;0,$M$2,IF($L9990&lt;&gt;0,$M$2,"")))</f>
        <v/>
      </c>
      <c r="N9992" s="65"/>
    </row>
    <row r="9993" spans="1:14" ht="18.75" hidden="1">
      <c r="A9993" s="22">
        <v>775</v>
      </c>
      <c r="B9993" s="65"/>
      <c r="C9993" s="65"/>
      <c r="D9993" s="65"/>
      <c r="E9993" s="65"/>
      <c r="F9993" s="65"/>
      <c r="G9993" s="65"/>
      <c r="H9993" s="65"/>
      <c r="I9993" s="65"/>
      <c r="J9993" s="65"/>
      <c r="K9993" s="65"/>
      <c r="L9993" s="77"/>
      <c r="M9993" s="74" t="str">
        <f>(IF(E9990&lt;&gt;0,$G$2,IF(L9990&lt;&gt;0,$G$2,"")))</f>
        <v/>
      </c>
      <c r="N9993" s="65"/>
    </row>
    <row r="9994" spans="1:14" hidden="1">
      <c r="A9994" s="23">
        <v>780</v>
      </c>
      <c r="B9994" s="6"/>
      <c r="C9994" s="6"/>
      <c r="D9994" s="517"/>
      <c r="E9994" s="38"/>
      <c r="F9994" s="38"/>
      <c r="G9994" s="38"/>
      <c r="H9994" s="38"/>
      <c r="I9994" s="38"/>
      <c r="J9994" s="38"/>
      <c r="K9994" s="38"/>
      <c r="L9994" s="38"/>
      <c r="M9994" s="7" t="str">
        <f>(IF($E10130&lt;&gt;0,$M$2,IF($L10130&lt;&gt;0,$M$2,"")))</f>
        <v/>
      </c>
    </row>
    <row r="9995" spans="1:14" hidden="1">
      <c r="A9995" s="23">
        <v>785</v>
      </c>
      <c r="B9995" s="6"/>
      <c r="C9995" s="1353"/>
      <c r="D9995" s="1354"/>
      <c r="E9995" s="38"/>
      <c r="F9995" s="38"/>
      <c r="G9995" s="38"/>
      <c r="H9995" s="38"/>
      <c r="I9995" s="38"/>
      <c r="J9995" s="38"/>
      <c r="K9995" s="38"/>
      <c r="L9995" s="38"/>
      <c r="M9995" s="7" t="str">
        <f>(IF($E10130&lt;&gt;0,$M$2,IF($L10130&lt;&gt;0,$M$2,"")))</f>
        <v/>
      </c>
    </row>
    <row r="9996" spans="1:14" hidden="1">
      <c r="A9996" s="23">
        <v>790</v>
      </c>
      <c r="B9996" s="1865" t="str">
        <f>$B$7</f>
        <v>ОТЧЕТНИ ДАННИ ПО ЕБК ЗА ИЗПЪЛНЕНИЕТО НА БЮДЖЕТА</v>
      </c>
      <c r="C9996" s="1866"/>
      <c r="D9996" s="1866"/>
      <c r="E9996" s="242"/>
      <c r="F9996" s="242"/>
      <c r="G9996" s="237"/>
      <c r="H9996" s="237"/>
      <c r="I9996" s="237"/>
      <c r="J9996" s="237"/>
      <c r="K9996" s="237"/>
      <c r="L9996" s="237"/>
      <c r="M9996" s="7" t="str">
        <f>(IF($E10130&lt;&gt;0,$M$2,IF($L10130&lt;&gt;0,$M$2,"")))</f>
        <v/>
      </c>
    </row>
    <row r="9997" spans="1:14" hidden="1">
      <c r="A9997" s="23">
        <v>795</v>
      </c>
      <c r="B9997" s="228"/>
      <c r="C9997" s="391"/>
      <c r="D9997" s="400"/>
      <c r="E9997" s="406" t="s">
        <v>457</v>
      </c>
      <c r="F9997" s="406" t="s">
        <v>819</v>
      </c>
      <c r="G9997" s="237"/>
      <c r="H9997" s="1350" t="s">
        <v>1234</v>
      </c>
      <c r="I9997" s="1351"/>
      <c r="J9997" s="1352"/>
      <c r="K9997" s="237"/>
      <c r="L9997" s="237"/>
      <c r="M9997" s="7" t="str">
        <f>(IF($E10130&lt;&gt;0,$M$2,IF($L10130&lt;&gt;0,$M$2,"")))</f>
        <v/>
      </c>
    </row>
    <row r="9998" spans="1:14" ht="18.75" hidden="1">
      <c r="A9998" s="22">
        <v>805</v>
      </c>
      <c r="B9998" s="1867" t="str">
        <f>$B$9</f>
        <v>ДГ Радост Каблешково</v>
      </c>
      <c r="C9998" s="1868"/>
      <c r="D9998" s="1869"/>
      <c r="E9998" s="115">
        <f>$E$9</f>
        <v>45658</v>
      </c>
      <c r="F9998" s="226">
        <f>$F$9</f>
        <v>45747</v>
      </c>
      <c r="G9998" s="237"/>
      <c r="H9998" s="237"/>
      <c r="I9998" s="237"/>
      <c r="J9998" s="237"/>
      <c r="K9998" s="237"/>
      <c r="L9998" s="237"/>
      <c r="M9998" s="7" t="str">
        <f>(IF($E10130&lt;&gt;0,$M$2,IF($L10130&lt;&gt;0,$M$2,"")))</f>
        <v/>
      </c>
    </row>
    <row r="9999" spans="1:14" hidden="1">
      <c r="A9999" s="23">
        <v>810</v>
      </c>
      <c r="B9999" s="227" t="str">
        <f>$B$10</f>
        <v>(наименование на разпоредителя с бюджет)</v>
      </c>
      <c r="C9999" s="228"/>
      <c r="D9999" s="229"/>
      <c r="E9999" s="237"/>
      <c r="F9999" s="237"/>
      <c r="G9999" s="237"/>
      <c r="H9999" s="237"/>
      <c r="I9999" s="237"/>
      <c r="J9999" s="237"/>
      <c r="K9999" s="237"/>
      <c r="L9999" s="237"/>
      <c r="M9999" s="7" t="str">
        <f>(IF($E10130&lt;&gt;0,$M$2,IF($L10130&lt;&gt;0,$M$2,"")))</f>
        <v/>
      </c>
    </row>
    <row r="10000" spans="1:14" hidden="1">
      <c r="A10000" s="23">
        <v>815</v>
      </c>
      <c r="B10000" s="227"/>
      <c r="C10000" s="228"/>
      <c r="D10000" s="229"/>
      <c r="E10000" s="237"/>
      <c r="F10000" s="237"/>
      <c r="G10000" s="237"/>
      <c r="H10000" s="237"/>
      <c r="I10000" s="237"/>
      <c r="J10000" s="237"/>
      <c r="K10000" s="237"/>
      <c r="L10000" s="237"/>
      <c r="M10000" s="7" t="str">
        <f>(IF($E10130&lt;&gt;0,$M$2,IF($L10130&lt;&gt;0,$M$2,"")))</f>
        <v/>
      </c>
    </row>
    <row r="10001" spans="1:14" ht="19.5" hidden="1">
      <c r="A10001" s="28">
        <v>525</v>
      </c>
      <c r="B10001" s="1870" t="str">
        <f>$B$12</f>
        <v>Поморие</v>
      </c>
      <c r="C10001" s="1871"/>
      <c r="D10001" s="1872"/>
      <c r="E10001" s="410" t="s">
        <v>874</v>
      </c>
      <c r="F10001" s="1348" t="str">
        <f>$F$12</f>
        <v>5207</v>
      </c>
      <c r="G10001" s="237"/>
      <c r="H10001" s="237"/>
      <c r="I10001" s="237"/>
      <c r="J10001" s="237"/>
      <c r="K10001" s="237"/>
      <c r="L10001" s="237"/>
      <c r="M10001" s="7" t="str">
        <f>(IF($E10130&lt;&gt;0,$M$2,IF($L10130&lt;&gt;0,$M$2,"")))</f>
        <v/>
      </c>
    </row>
    <row r="10002" spans="1:14" hidden="1">
      <c r="A10002" s="22">
        <v>820</v>
      </c>
      <c r="B10002" s="233" t="str">
        <f>$B$13</f>
        <v>(наименование на първостепенния разпоредител с бюджет)</v>
      </c>
      <c r="C10002" s="228"/>
      <c r="D10002" s="229"/>
      <c r="E10002" s="1349"/>
      <c r="F10002" s="242"/>
      <c r="G10002" s="237"/>
      <c r="H10002" s="237"/>
      <c r="I10002" s="237"/>
      <c r="J10002" s="237"/>
      <c r="K10002" s="237"/>
      <c r="L10002" s="237"/>
      <c r="M10002" s="7" t="str">
        <f>(IF($E10130&lt;&gt;0,$M$2,IF($L10130&lt;&gt;0,$M$2,"")))</f>
        <v/>
      </c>
    </row>
    <row r="10003" spans="1:14" ht="19.5" hidden="1">
      <c r="A10003" s="23">
        <v>821</v>
      </c>
      <c r="B10003" s="236"/>
      <c r="C10003" s="237"/>
      <c r="D10003" s="124" t="s">
        <v>875</v>
      </c>
      <c r="E10003" s="238">
        <f>$E$15</f>
        <v>0</v>
      </c>
      <c r="F10003" s="414" t="str">
        <f>$F$15</f>
        <v>БЮДЖЕТ</v>
      </c>
      <c r="G10003" s="218"/>
      <c r="H10003" s="218"/>
      <c r="I10003" s="218"/>
      <c r="J10003" s="218"/>
      <c r="K10003" s="218"/>
      <c r="L10003" s="218"/>
      <c r="M10003" s="7" t="str">
        <f>(IF($E10130&lt;&gt;0,$M$2,IF($L10130&lt;&gt;0,$M$2,"")))</f>
        <v/>
      </c>
    </row>
    <row r="10004" spans="1:14" hidden="1">
      <c r="A10004" s="23">
        <v>822</v>
      </c>
      <c r="B10004" s="228"/>
      <c r="C10004" s="391"/>
      <c r="D10004" s="400"/>
      <c r="E10004" s="237"/>
      <c r="F10004" s="409"/>
      <c r="G10004" s="409"/>
      <c r="H10004" s="409"/>
      <c r="I10004" s="409"/>
      <c r="J10004" s="409"/>
      <c r="K10004" s="409"/>
      <c r="L10004" s="1365" t="s">
        <v>458</v>
      </c>
      <c r="M10004" s="7" t="str">
        <f>(IF($E10130&lt;&gt;0,$M$2,IF($L10130&lt;&gt;0,$M$2,"")))</f>
        <v/>
      </c>
    </row>
    <row r="10005" spans="1:14" ht="24.95" hidden="1" customHeight="1">
      <c r="A10005" s="23">
        <v>823</v>
      </c>
      <c r="B10005" s="247"/>
      <c r="C10005" s="248"/>
      <c r="D10005" s="249" t="s">
        <v>698</v>
      </c>
      <c r="E10005" s="1853" t="str">
        <f>CONCATENATE("Уточнен план ",$C$3)</f>
        <v>Уточнен план 2025</v>
      </c>
      <c r="F10005" s="1854"/>
      <c r="G10005" s="1854"/>
      <c r="H10005" s="1855"/>
      <c r="I10005" s="1856" t="str">
        <f>CONCATENATE("Отчет ",$C$3)</f>
        <v>Отчет 2025</v>
      </c>
      <c r="J10005" s="1857"/>
      <c r="K10005" s="1857"/>
      <c r="L10005" s="1858"/>
      <c r="M10005" s="7" t="str">
        <f>(IF($E10130&lt;&gt;0,$M$2,IF($L10130&lt;&gt;0,$M$2,"")))</f>
        <v/>
      </c>
    </row>
    <row r="10006" spans="1:14" ht="54.95" hidden="1" customHeight="1" thickBot="1">
      <c r="A10006" s="23">
        <v>825</v>
      </c>
      <c r="B10006" s="250" t="s">
        <v>62</v>
      </c>
      <c r="C10006" s="251" t="s">
        <v>459</v>
      </c>
      <c r="D10006" s="252" t="s">
        <v>699</v>
      </c>
      <c r="E10006" s="1391" t="str">
        <f>$E$20</f>
        <v>Уточнен план                Общо</v>
      </c>
      <c r="F10006" s="1395" t="str">
        <f>$F$20</f>
        <v>държавни дейности</v>
      </c>
      <c r="G10006" s="1396" t="str">
        <f>$G$20</f>
        <v>местни дейности</v>
      </c>
      <c r="H10006" s="1397" t="str">
        <f>$H$20</f>
        <v>дофинансиране</v>
      </c>
      <c r="I10006" s="253" t="str">
        <f>$I$20</f>
        <v>държавни дейности -ОТЧЕТ</v>
      </c>
      <c r="J10006" s="254" t="str">
        <f>$J$20</f>
        <v>местни дейности - ОТЧЕТ</v>
      </c>
      <c r="K10006" s="255" t="str">
        <f>$K$20</f>
        <v>дофинансиране - ОТЧЕТ</v>
      </c>
      <c r="L10006" s="1570" t="str">
        <f>$L$20</f>
        <v>ОТЧЕТ                                    ОБЩО</v>
      </c>
      <c r="M10006" s="7" t="str">
        <f>(IF($E10130&lt;&gt;0,$M$2,IF($L10130&lt;&gt;0,$M$2,"")))</f>
        <v/>
      </c>
    </row>
    <row r="10007" spans="1:14" ht="18.75" hidden="1">
      <c r="A10007" s="23"/>
      <c r="B10007" s="258"/>
      <c r="C10007" s="259"/>
      <c r="D10007" s="260" t="s">
        <v>728</v>
      </c>
      <c r="E10007" s="1442" t="str">
        <f>$E$21</f>
        <v>(1)</v>
      </c>
      <c r="F10007" s="143" t="str">
        <f>$F$21</f>
        <v>(2)</v>
      </c>
      <c r="G10007" s="144" t="str">
        <f>$G$21</f>
        <v>(3)</v>
      </c>
      <c r="H10007" s="145" t="str">
        <f>$H$21</f>
        <v>(4)</v>
      </c>
      <c r="I10007" s="261" t="str">
        <f>$I$21</f>
        <v>(5)</v>
      </c>
      <c r="J10007" s="262" t="str">
        <f>$J$21</f>
        <v>(6)</v>
      </c>
      <c r="K10007" s="263" t="str">
        <f>$K$21</f>
        <v>(7)</v>
      </c>
      <c r="L10007" s="264" t="str">
        <f>$L$21</f>
        <v>(8)</v>
      </c>
      <c r="M10007" s="7" t="str">
        <f>(IF($E10130&lt;&gt;0,$M$2,IF($L10130&lt;&gt;0,$M$2,"")))</f>
        <v/>
      </c>
    </row>
    <row r="10008" spans="1:14" hidden="1">
      <c r="A10008" s="23"/>
      <c r="B10008" s="1439"/>
      <c r="C10008" s="1540" t="e">
        <f>VLOOKUP(D10008,OP_LIST2,2,FALSE)</f>
        <v>#N/A</v>
      </c>
      <c r="D10008" s="1445"/>
      <c r="E10008" s="389"/>
      <c r="F10008" s="1429"/>
      <c r="G10008" s="1430"/>
      <c r="H10008" s="1431"/>
      <c r="I10008" s="1429"/>
      <c r="J10008" s="1430"/>
      <c r="K10008" s="1431"/>
      <c r="L10008" s="1428"/>
      <c r="M10008" s="7" t="str">
        <f>(IF($E10130&lt;&gt;0,$M$2,IF($L10130&lt;&gt;0,$M$2,"")))</f>
        <v/>
      </c>
    </row>
    <row r="10009" spans="1:14" hidden="1">
      <c r="A10009" s="23"/>
      <c r="B10009" s="1608" t="s">
        <v>2003</v>
      </c>
      <c r="C10009" s="1446">
        <f>VLOOKUP(D10010,EBK_DEIN2,2,FALSE)</f>
        <v>5529</v>
      </c>
      <c r="D10009" s="1445" t="s">
        <v>777</v>
      </c>
      <c r="E10009" s="389"/>
      <c r="F10009" s="1432"/>
      <c r="G10009" s="1433"/>
      <c r="H10009" s="1434"/>
      <c r="I10009" s="1432"/>
      <c r="J10009" s="1433"/>
      <c r="K10009" s="1434"/>
      <c r="L10009" s="1428"/>
      <c r="M10009" s="7" t="str">
        <f>(IF($E10130&lt;&gt;0,$M$2,IF($L10130&lt;&gt;0,$M$2,"")))</f>
        <v/>
      </c>
    </row>
    <row r="10010" spans="1:14" hidden="1">
      <c r="A10010" s="23"/>
      <c r="B10010" s="1438"/>
      <c r="C10010" s="1531">
        <f>+C10009</f>
        <v>5529</v>
      </c>
      <c r="D10010" s="1440" t="s">
        <v>554</v>
      </c>
      <c r="E10010" s="389"/>
      <c r="F10010" s="1432"/>
      <c r="G10010" s="1433"/>
      <c r="H10010" s="1434"/>
      <c r="I10010" s="1432"/>
      <c r="J10010" s="1433"/>
      <c r="K10010" s="1434"/>
      <c r="L10010" s="1428"/>
      <c r="M10010" s="7" t="str">
        <f>(IF($E10130&lt;&gt;0,$M$2,IF($L10130&lt;&gt;0,$M$2,"")))</f>
        <v/>
      </c>
    </row>
    <row r="10011" spans="1:14" hidden="1">
      <c r="A10011" s="23"/>
      <c r="B10011" s="1443"/>
      <c r="C10011" s="1441"/>
      <c r="D10011" s="1444" t="s">
        <v>700</v>
      </c>
      <c r="E10011" s="389"/>
      <c r="F10011" s="1435"/>
      <c r="G10011" s="1436"/>
      <c r="H10011" s="1437"/>
      <c r="I10011" s="1435"/>
      <c r="J10011" s="1436"/>
      <c r="K10011" s="1437"/>
      <c r="L10011" s="1428"/>
      <c r="M10011" s="7" t="str">
        <f>(IF($E10130&lt;&gt;0,$M$2,IF($L10130&lt;&gt;0,$M$2,"")))</f>
        <v/>
      </c>
    </row>
    <row r="10012" spans="1:14" hidden="1">
      <c r="A10012" s="23"/>
      <c r="B10012" s="272">
        <v>100</v>
      </c>
      <c r="C10012" s="1859" t="s">
        <v>729</v>
      </c>
      <c r="D10012" s="1860"/>
      <c r="E10012" s="273">
        <f t="shared" ref="E10012:L10012" si="2347">SUM(E10013:E10014)</f>
        <v>0</v>
      </c>
      <c r="F10012" s="274">
        <f t="shared" si="2347"/>
        <v>0</v>
      </c>
      <c r="G10012" s="275">
        <f t="shared" si="2347"/>
        <v>0</v>
      </c>
      <c r="H10012" s="276">
        <f>SUM(H10013:H10014)</f>
        <v>0</v>
      </c>
      <c r="I10012" s="274">
        <f t="shared" si="2347"/>
        <v>0</v>
      </c>
      <c r="J10012" s="275">
        <f t="shared" si="2347"/>
        <v>0</v>
      </c>
      <c r="K10012" s="276">
        <f t="shared" si="2347"/>
        <v>0</v>
      </c>
      <c r="L10012" s="273">
        <f t="shared" si="2347"/>
        <v>0</v>
      </c>
      <c r="M10012" s="12" t="str">
        <f>(IF($E10012&lt;&gt;0,$M$2,IF($L10012&lt;&gt;0,$M$2,"")))</f>
        <v/>
      </c>
      <c r="N10012" s="13"/>
    </row>
    <row r="10013" spans="1:14" hidden="1">
      <c r="A10013" s="23"/>
      <c r="B10013" s="278"/>
      <c r="C10013" s="279">
        <v>101</v>
      </c>
      <c r="D10013" s="280" t="s">
        <v>730</v>
      </c>
      <c r="E10013" s="281">
        <f>F10013+G10013+H10013</f>
        <v>0</v>
      </c>
      <c r="F10013" s="152">
        <v>0</v>
      </c>
      <c r="G10013" s="153">
        <v>0</v>
      </c>
      <c r="H10013" s="1406">
        <v>0</v>
      </c>
      <c r="I10013" s="152">
        <v>0</v>
      </c>
      <c r="J10013" s="153">
        <v>0</v>
      </c>
      <c r="K10013" s="1406">
        <v>0</v>
      </c>
      <c r="L10013" s="281">
        <f>I10013+J10013+K10013</f>
        <v>0</v>
      </c>
      <c r="M10013" s="12" t="str">
        <f t="shared" ref="M10013:M10076" si="2348">(IF($E10013&lt;&gt;0,$M$2,IF($L10013&lt;&gt;0,$M$2,"")))</f>
        <v/>
      </c>
      <c r="N10013" s="13"/>
    </row>
    <row r="10014" spans="1:14" hidden="1">
      <c r="A10014" s="10"/>
      <c r="B10014" s="278"/>
      <c r="C10014" s="285">
        <v>102</v>
      </c>
      <c r="D10014" s="286" t="s">
        <v>731</v>
      </c>
      <c r="E10014" s="287">
        <f>F10014+G10014+H10014</f>
        <v>0</v>
      </c>
      <c r="F10014" s="173">
        <v>0</v>
      </c>
      <c r="G10014" s="174">
        <v>0</v>
      </c>
      <c r="H10014" s="1409">
        <v>0</v>
      </c>
      <c r="I10014" s="173">
        <v>0</v>
      </c>
      <c r="J10014" s="174">
        <v>0</v>
      </c>
      <c r="K10014" s="1409">
        <v>0</v>
      </c>
      <c r="L10014" s="287">
        <f>I10014+J10014+K10014</f>
        <v>0</v>
      </c>
      <c r="M10014" s="12" t="str">
        <f t="shared" si="2348"/>
        <v/>
      </c>
      <c r="N10014" s="13"/>
    </row>
    <row r="10015" spans="1:14" hidden="1">
      <c r="A10015" s="10"/>
      <c r="B10015" s="272">
        <v>200</v>
      </c>
      <c r="C10015" s="1851" t="s">
        <v>732</v>
      </c>
      <c r="D10015" s="1852"/>
      <c r="E10015" s="273">
        <f t="shared" ref="E10015:L10015" si="2349">SUM(E10016:E10020)</f>
        <v>0</v>
      </c>
      <c r="F10015" s="274">
        <f t="shared" si="2349"/>
        <v>0</v>
      </c>
      <c r="G10015" s="275">
        <f t="shared" si="2349"/>
        <v>0</v>
      </c>
      <c r="H10015" s="276">
        <f>SUM(H10016:H10020)</f>
        <v>0</v>
      </c>
      <c r="I10015" s="274">
        <f t="shared" si="2349"/>
        <v>0</v>
      </c>
      <c r="J10015" s="275">
        <f t="shared" si="2349"/>
        <v>0</v>
      </c>
      <c r="K10015" s="276">
        <f t="shared" si="2349"/>
        <v>0</v>
      </c>
      <c r="L10015" s="273">
        <f t="shared" si="2349"/>
        <v>0</v>
      </c>
      <c r="M10015" s="12" t="str">
        <f t="shared" si="2348"/>
        <v/>
      </c>
      <c r="N10015" s="13"/>
    </row>
    <row r="10016" spans="1:14" hidden="1">
      <c r="A10016" s="10"/>
      <c r="B10016" s="291"/>
      <c r="C10016" s="279">
        <v>201</v>
      </c>
      <c r="D10016" s="280" t="s">
        <v>733</v>
      </c>
      <c r="E10016" s="281">
        <f>F10016+G10016+H10016</f>
        <v>0</v>
      </c>
      <c r="F10016" s="152">
        <v>0</v>
      </c>
      <c r="G10016" s="153">
        <v>0</v>
      </c>
      <c r="H10016" s="1406">
        <v>0</v>
      </c>
      <c r="I10016" s="152">
        <v>0</v>
      </c>
      <c r="J10016" s="153">
        <v>0</v>
      </c>
      <c r="K10016" s="1406">
        <v>0</v>
      </c>
      <c r="L10016" s="281">
        <f>I10016+J10016+K10016</f>
        <v>0</v>
      </c>
      <c r="M10016" s="12" t="str">
        <f t="shared" si="2348"/>
        <v/>
      </c>
      <c r="N10016" s="13"/>
    </row>
    <row r="10017" spans="1:14" hidden="1">
      <c r="A10017" s="10"/>
      <c r="B10017" s="292"/>
      <c r="C10017" s="293">
        <v>202</v>
      </c>
      <c r="D10017" s="294" t="s">
        <v>734</v>
      </c>
      <c r="E10017" s="295">
        <f>F10017+G10017+H10017</f>
        <v>0</v>
      </c>
      <c r="F10017" s="158">
        <v>0</v>
      </c>
      <c r="G10017" s="159">
        <v>0</v>
      </c>
      <c r="H10017" s="1408">
        <v>0</v>
      </c>
      <c r="I10017" s="158">
        <v>0</v>
      </c>
      <c r="J10017" s="159">
        <v>0</v>
      </c>
      <c r="K10017" s="1408">
        <v>0</v>
      </c>
      <c r="L10017" s="295">
        <f>I10017+J10017+K10017</f>
        <v>0</v>
      </c>
      <c r="M10017" s="12" t="str">
        <f t="shared" si="2348"/>
        <v/>
      </c>
      <c r="N10017" s="13"/>
    </row>
    <row r="10018" spans="1:14" ht="31.5" hidden="1">
      <c r="A10018" s="10"/>
      <c r="B10018" s="299"/>
      <c r="C10018" s="293">
        <v>205</v>
      </c>
      <c r="D10018" s="294" t="s">
        <v>585</v>
      </c>
      <c r="E10018" s="295">
        <f>F10018+G10018+H10018</f>
        <v>0</v>
      </c>
      <c r="F10018" s="158">
        <v>0</v>
      </c>
      <c r="G10018" s="159">
        <v>0</v>
      </c>
      <c r="H10018" s="1408">
        <v>0</v>
      </c>
      <c r="I10018" s="158">
        <v>0</v>
      </c>
      <c r="J10018" s="159">
        <v>0</v>
      </c>
      <c r="K10018" s="1408">
        <v>0</v>
      </c>
      <c r="L10018" s="295">
        <f>I10018+J10018+K10018</f>
        <v>0</v>
      </c>
      <c r="M10018" s="12" t="str">
        <f t="shared" si="2348"/>
        <v/>
      </c>
      <c r="N10018" s="13"/>
    </row>
    <row r="10019" spans="1:14" hidden="1">
      <c r="A10019" s="10"/>
      <c r="B10019" s="299"/>
      <c r="C10019" s="293">
        <v>208</v>
      </c>
      <c r="D10019" s="300" t="s">
        <v>586</v>
      </c>
      <c r="E10019" s="295">
        <f>F10019+G10019+H10019</f>
        <v>0</v>
      </c>
      <c r="F10019" s="158">
        <v>0</v>
      </c>
      <c r="G10019" s="159">
        <v>0</v>
      </c>
      <c r="H10019" s="1408">
        <v>0</v>
      </c>
      <c r="I10019" s="158">
        <v>0</v>
      </c>
      <c r="J10019" s="159">
        <v>0</v>
      </c>
      <c r="K10019" s="1408">
        <v>0</v>
      </c>
      <c r="L10019" s="295">
        <f>I10019+J10019+K10019</f>
        <v>0</v>
      </c>
      <c r="M10019" s="12" t="str">
        <f t="shared" si="2348"/>
        <v/>
      </c>
      <c r="N10019" s="13"/>
    </row>
    <row r="10020" spans="1:14" hidden="1">
      <c r="A10020" s="10"/>
      <c r="B10020" s="291"/>
      <c r="C10020" s="285">
        <v>209</v>
      </c>
      <c r="D10020" s="301" t="s">
        <v>587</v>
      </c>
      <c r="E10020" s="287">
        <f>F10020+G10020+H10020</f>
        <v>0</v>
      </c>
      <c r="F10020" s="173">
        <v>0</v>
      </c>
      <c r="G10020" s="174">
        <v>0</v>
      </c>
      <c r="H10020" s="1409">
        <v>0</v>
      </c>
      <c r="I10020" s="173">
        <v>0</v>
      </c>
      <c r="J10020" s="174">
        <v>0</v>
      </c>
      <c r="K10020" s="1409">
        <v>0</v>
      </c>
      <c r="L10020" s="287">
        <f>I10020+J10020+K10020</f>
        <v>0</v>
      </c>
      <c r="M10020" s="12" t="str">
        <f t="shared" si="2348"/>
        <v/>
      </c>
      <c r="N10020" s="13"/>
    </row>
    <row r="10021" spans="1:14" hidden="1">
      <c r="A10021" s="10"/>
      <c r="B10021" s="272">
        <v>500</v>
      </c>
      <c r="C10021" s="1861" t="s">
        <v>188</v>
      </c>
      <c r="D10021" s="1862"/>
      <c r="E10021" s="273">
        <f t="shared" ref="E10021:L10021" si="2350">SUM(E10022:E10028)</f>
        <v>0</v>
      </c>
      <c r="F10021" s="274">
        <f t="shared" si="2350"/>
        <v>0</v>
      </c>
      <c r="G10021" s="275">
        <f t="shared" si="2350"/>
        <v>0</v>
      </c>
      <c r="H10021" s="276">
        <f>SUM(H10022:H10028)</f>
        <v>0</v>
      </c>
      <c r="I10021" s="274">
        <f t="shared" si="2350"/>
        <v>0</v>
      </c>
      <c r="J10021" s="275">
        <f t="shared" si="2350"/>
        <v>0</v>
      </c>
      <c r="K10021" s="276">
        <f t="shared" si="2350"/>
        <v>0</v>
      </c>
      <c r="L10021" s="273">
        <f t="shared" si="2350"/>
        <v>0</v>
      </c>
      <c r="M10021" s="12" t="str">
        <f t="shared" si="2348"/>
        <v/>
      </c>
      <c r="N10021" s="13"/>
    </row>
    <row r="10022" spans="1:14" ht="18" hidden="1" customHeight="1">
      <c r="A10022" s="10"/>
      <c r="B10022" s="291"/>
      <c r="C10022" s="302">
        <v>551</v>
      </c>
      <c r="D10022" s="303" t="s">
        <v>189</v>
      </c>
      <c r="E10022" s="281">
        <f t="shared" ref="E10022:E10029" si="2351">F10022+G10022+H10022</f>
        <v>0</v>
      </c>
      <c r="F10022" s="152">
        <v>0</v>
      </c>
      <c r="G10022" s="153">
        <v>0</v>
      </c>
      <c r="H10022" s="1406">
        <v>0</v>
      </c>
      <c r="I10022" s="152">
        <v>0</v>
      </c>
      <c r="J10022" s="153">
        <v>0</v>
      </c>
      <c r="K10022" s="1406">
        <v>0</v>
      </c>
      <c r="L10022" s="281">
        <f t="shared" ref="L10022:L10029" si="2352">I10022+J10022+K10022</f>
        <v>0</v>
      </c>
      <c r="M10022" s="12" t="str">
        <f t="shared" si="2348"/>
        <v/>
      </c>
      <c r="N10022" s="13"/>
    </row>
    <row r="10023" spans="1:14" hidden="1">
      <c r="A10023" s="10"/>
      <c r="B10023" s="291"/>
      <c r="C10023" s="304">
        <v>552</v>
      </c>
      <c r="D10023" s="305" t="s">
        <v>893</v>
      </c>
      <c r="E10023" s="295">
        <f t="shared" si="2351"/>
        <v>0</v>
      </c>
      <c r="F10023" s="158">
        <v>0</v>
      </c>
      <c r="G10023" s="159">
        <v>0</v>
      </c>
      <c r="H10023" s="1408">
        <v>0</v>
      </c>
      <c r="I10023" s="158">
        <v>0</v>
      </c>
      <c r="J10023" s="159">
        <v>0</v>
      </c>
      <c r="K10023" s="1408">
        <v>0</v>
      </c>
      <c r="L10023" s="295">
        <f t="shared" si="2352"/>
        <v>0</v>
      </c>
      <c r="M10023" s="12" t="str">
        <f t="shared" si="2348"/>
        <v/>
      </c>
      <c r="N10023" s="13"/>
    </row>
    <row r="10024" spans="1:14" hidden="1">
      <c r="A10024" s="10"/>
      <c r="B10024" s="306"/>
      <c r="C10024" s="304">
        <v>558</v>
      </c>
      <c r="D10024" s="307" t="s">
        <v>855</v>
      </c>
      <c r="E10024" s="295">
        <f>F10024+G10024+H10024</f>
        <v>0</v>
      </c>
      <c r="F10024" s="484">
        <v>0</v>
      </c>
      <c r="G10024" s="485">
        <v>0</v>
      </c>
      <c r="H10024" s="160">
        <v>0</v>
      </c>
      <c r="I10024" s="484">
        <v>0</v>
      </c>
      <c r="J10024" s="485">
        <v>0</v>
      </c>
      <c r="K10024" s="160">
        <v>0</v>
      </c>
      <c r="L10024" s="295">
        <f>I10024+J10024+K10024</f>
        <v>0</v>
      </c>
      <c r="M10024" s="12" t="str">
        <f t="shared" si="2348"/>
        <v/>
      </c>
      <c r="N10024" s="13"/>
    </row>
    <row r="10025" spans="1:14" hidden="1">
      <c r="A10025" s="10"/>
      <c r="B10025" s="306"/>
      <c r="C10025" s="304">
        <v>560</v>
      </c>
      <c r="D10025" s="307" t="s">
        <v>190</v>
      </c>
      <c r="E10025" s="295">
        <f t="shared" si="2351"/>
        <v>0</v>
      </c>
      <c r="F10025" s="158">
        <v>0</v>
      </c>
      <c r="G10025" s="159">
        <v>0</v>
      </c>
      <c r="H10025" s="1408">
        <v>0</v>
      </c>
      <c r="I10025" s="158">
        <v>0</v>
      </c>
      <c r="J10025" s="159">
        <v>0</v>
      </c>
      <c r="K10025" s="1408">
        <v>0</v>
      </c>
      <c r="L10025" s="295">
        <f t="shared" si="2352"/>
        <v>0</v>
      </c>
      <c r="M10025" s="12" t="str">
        <f t="shared" si="2348"/>
        <v/>
      </c>
      <c r="N10025" s="13"/>
    </row>
    <row r="10026" spans="1:14" hidden="1">
      <c r="A10026" s="10"/>
      <c r="B10026" s="306"/>
      <c r="C10026" s="304">
        <v>580</v>
      </c>
      <c r="D10026" s="305" t="s">
        <v>191</v>
      </c>
      <c r="E10026" s="295">
        <f t="shared" si="2351"/>
        <v>0</v>
      </c>
      <c r="F10026" s="158">
        <v>0</v>
      </c>
      <c r="G10026" s="159">
        <v>0</v>
      </c>
      <c r="H10026" s="1408">
        <v>0</v>
      </c>
      <c r="I10026" s="158">
        <v>0</v>
      </c>
      <c r="J10026" s="159">
        <v>0</v>
      </c>
      <c r="K10026" s="1408">
        <v>0</v>
      </c>
      <c r="L10026" s="295">
        <f t="shared" si="2352"/>
        <v>0</v>
      </c>
      <c r="M10026" s="12" t="str">
        <f t="shared" si="2348"/>
        <v/>
      </c>
      <c r="N10026" s="13"/>
    </row>
    <row r="10027" spans="1:14" hidden="1">
      <c r="A10027" s="10"/>
      <c r="B10027" s="291"/>
      <c r="C10027" s="304">
        <v>588</v>
      </c>
      <c r="D10027" s="305" t="s">
        <v>857</v>
      </c>
      <c r="E10027" s="295">
        <f>F10027+G10027+H10027</f>
        <v>0</v>
      </c>
      <c r="F10027" s="484">
        <v>0</v>
      </c>
      <c r="G10027" s="485">
        <v>0</v>
      </c>
      <c r="H10027" s="160">
        <v>0</v>
      </c>
      <c r="I10027" s="484">
        <v>0</v>
      </c>
      <c r="J10027" s="485">
        <v>0</v>
      </c>
      <c r="K10027" s="160">
        <v>0</v>
      </c>
      <c r="L10027" s="295">
        <f>I10027+J10027+K10027</f>
        <v>0</v>
      </c>
      <c r="M10027" s="12" t="str">
        <f t="shared" si="2348"/>
        <v/>
      </c>
      <c r="N10027" s="13"/>
    </row>
    <row r="10028" spans="1:14" ht="31.5" hidden="1">
      <c r="A10028" s="10"/>
      <c r="B10028" s="291"/>
      <c r="C10028" s="308">
        <v>590</v>
      </c>
      <c r="D10028" s="309" t="s">
        <v>192</v>
      </c>
      <c r="E10028" s="287">
        <f t="shared" si="2351"/>
        <v>0</v>
      </c>
      <c r="F10028" s="173"/>
      <c r="G10028" s="174"/>
      <c r="H10028" s="1409"/>
      <c r="I10028" s="173"/>
      <c r="J10028" s="174"/>
      <c r="K10028" s="1409"/>
      <c r="L10028" s="287">
        <f t="shared" si="2352"/>
        <v>0</v>
      </c>
      <c r="M10028" s="12" t="str">
        <f t="shared" si="2348"/>
        <v/>
      </c>
      <c r="N10028" s="13"/>
    </row>
    <row r="10029" spans="1:14" hidden="1">
      <c r="A10029" s="22">
        <v>5</v>
      </c>
      <c r="B10029" s="272">
        <v>800</v>
      </c>
      <c r="C10029" s="1863" t="s">
        <v>193</v>
      </c>
      <c r="D10029" s="1864"/>
      <c r="E10029" s="310">
        <f t="shared" si="2351"/>
        <v>0</v>
      </c>
      <c r="F10029" s="1410"/>
      <c r="G10029" s="1411"/>
      <c r="H10029" s="1412"/>
      <c r="I10029" s="1410"/>
      <c r="J10029" s="1411"/>
      <c r="K10029" s="1412"/>
      <c r="L10029" s="310">
        <f t="shared" si="2352"/>
        <v>0</v>
      </c>
      <c r="M10029" s="12" t="str">
        <f t="shared" si="2348"/>
        <v/>
      </c>
      <c r="N10029" s="13"/>
    </row>
    <row r="10030" spans="1:14" hidden="1">
      <c r="A10030" s="23">
        <v>10</v>
      </c>
      <c r="B10030" s="272">
        <v>1000</v>
      </c>
      <c r="C10030" s="1851" t="s">
        <v>194</v>
      </c>
      <c r="D10030" s="1852"/>
      <c r="E10030" s="310">
        <f t="shared" ref="E10030:L10030" si="2353">SUM(E10031:E10047)</f>
        <v>0</v>
      </c>
      <c r="F10030" s="274">
        <f t="shared" si="2353"/>
        <v>0</v>
      </c>
      <c r="G10030" s="275">
        <f t="shared" si="2353"/>
        <v>0</v>
      </c>
      <c r="H10030" s="276">
        <f>SUM(H10031:H10047)</f>
        <v>0</v>
      </c>
      <c r="I10030" s="274">
        <f t="shared" si="2353"/>
        <v>0</v>
      </c>
      <c r="J10030" s="275">
        <f t="shared" si="2353"/>
        <v>0</v>
      </c>
      <c r="K10030" s="276">
        <f t="shared" si="2353"/>
        <v>0</v>
      </c>
      <c r="L10030" s="310">
        <f t="shared" si="2353"/>
        <v>0</v>
      </c>
      <c r="M10030" s="12" t="str">
        <f t="shared" si="2348"/>
        <v/>
      </c>
      <c r="N10030" s="13"/>
    </row>
    <row r="10031" spans="1:14" hidden="1">
      <c r="A10031" s="23">
        <v>15</v>
      </c>
      <c r="B10031" s="292"/>
      <c r="C10031" s="279">
        <v>1011</v>
      </c>
      <c r="D10031" s="311" t="s">
        <v>195</v>
      </c>
      <c r="E10031" s="281">
        <f t="shared" ref="E10031:E10047" si="2354">F10031+G10031+H10031</f>
        <v>0</v>
      </c>
      <c r="F10031" s="152">
        <v>0</v>
      </c>
      <c r="G10031" s="153">
        <v>0</v>
      </c>
      <c r="H10031" s="1406">
        <v>0</v>
      </c>
      <c r="I10031" s="152">
        <v>0</v>
      </c>
      <c r="J10031" s="153">
        <v>0</v>
      </c>
      <c r="K10031" s="1406">
        <v>0</v>
      </c>
      <c r="L10031" s="281">
        <f t="shared" ref="L10031:L10047" si="2355">I10031+J10031+K10031</f>
        <v>0</v>
      </c>
      <c r="M10031" s="12" t="str">
        <f t="shared" si="2348"/>
        <v/>
      </c>
      <c r="N10031" s="13"/>
    </row>
    <row r="10032" spans="1:14" hidden="1">
      <c r="A10032" s="22">
        <v>35</v>
      </c>
      <c r="B10032" s="292"/>
      <c r="C10032" s="293">
        <v>1012</v>
      </c>
      <c r="D10032" s="294" t="s">
        <v>196</v>
      </c>
      <c r="E10032" s="295">
        <f t="shared" si="2354"/>
        <v>0</v>
      </c>
      <c r="F10032" s="158">
        <v>0</v>
      </c>
      <c r="G10032" s="159">
        <v>0</v>
      </c>
      <c r="H10032" s="1408">
        <v>0</v>
      </c>
      <c r="I10032" s="158">
        <v>0</v>
      </c>
      <c r="J10032" s="159">
        <v>0</v>
      </c>
      <c r="K10032" s="1408">
        <v>0</v>
      </c>
      <c r="L10032" s="295">
        <f t="shared" si="2355"/>
        <v>0</v>
      </c>
      <c r="M10032" s="12" t="str">
        <f t="shared" si="2348"/>
        <v/>
      </c>
      <c r="N10032" s="13"/>
    </row>
    <row r="10033" spans="1:14" hidden="1">
      <c r="A10033" s="23">
        <v>40</v>
      </c>
      <c r="B10033" s="292"/>
      <c r="C10033" s="293">
        <v>1013</v>
      </c>
      <c r="D10033" s="294" t="s">
        <v>197</v>
      </c>
      <c r="E10033" s="295">
        <f t="shared" si="2354"/>
        <v>0</v>
      </c>
      <c r="F10033" s="158">
        <v>0</v>
      </c>
      <c r="G10033" s="159">
        <v>0</v>
      </c>
      <c r="H10033" s="1408">
        <v>0</v>
      </c>
      <c r="I10033" s="158">
        <v>0</v>
      </c>
      <c r="J10033" s="159">
        <v>0</v>
      </c>
      <c r="K10033" s="1408">
        <v>0</v>
      </c>
      <c r="L10033" s="295">
        <f t="shared" si="2355"/>
        <v>0</v>
      </c>
      <c r="M10033" s="12" t="str">
        <f t="shared" si="2348"/>
        <v/>
      </c>
      <c r="N10033" s="13"/>
    </row>
    <row r="10034" spans="1:14" hidden="1">
      <c r="A10034" s="23">
        <v>45</v>
      </c>
      <c r="B10034" s="292"/>
      <c r="C10034" s="293">
        <v>1014</v>
      </c>
      <c r="D10034" s="294" t="s">
        <v>198</v>
      </c>
      <c r="E10034" s="295">
        <f t="shared" si="2354"/>
        <v>0</v>
      </c>
      <c r="F10034" s="158">
        <v>0</v>
      </c>
      <c r="G10034" s="159">
        <v>0</v>
      </c>
      <c r="H10034" s="1408">
        <v>0</v>
      </c>
      <c r="I10034" s="158">
        <v>0</v>
      </c>
      <c r="J10034" s="159">
        <v>0</v>
      </c>
      <c r="K10034" s="1408">
        <v>0</v>
      </c>
      <c r="L10034" s="295">
        <f t="shared" si="2355"/>
        <v>0</v>
      </c>
      <c r="M10034" s="12" t="str">
        <f t="shared" si="2348"/>
        <v/>
      </c>
      <c r="N10034" s="13"/>
    </row>
    <row r="10035" spans="1:14" hidden="1">
      <c r="A10035" s="23">
        <v>50</v>
      </c>
      <c r="B10035" s="292"/>
      <c r="C10035" s="293">
        <v>1015</v>
      </c>
      <c r="D10035" s="294" t="s">
        <v>199</v>
      </c>
      <c r="E10035" s="295">
        <f t="shared" si="2354"/>
        <v>0</v>
      </c>
      <c r="F10035" s="158">
        <v>0</v>
      </c>
      <c r="G10035" s="159">
        <v>0</v>
      </c>
      <c r="H10035" s="1408">
        <v>0</v>
      </c>
      <c r="I10035" s="158">
        <v>0</v>
      </c>
      <c r="J10035" s="159">
        <v>0</v>
      </c>
      <c r="K10035" s="1408">
        <v>0</v>
      </c>
      <c r="L10035" s="295">
        <f t="shared" si="2355"/>
        <v>0</v>
      </c>
      <c r="M10035" s="12" t="str">
        <f t="shared" si="2348"/>
        <v/>
      </c>
      <c r="N10035" s="13"/>
    </row>
    <row r="10036" spans="1:14" hidden="1">
      <c r="A10036" s="23">
        <v>55</v>
      </c>
      <c r="B10036" s="292"/>
      <c r="C10036" s="312">
        <v>1016</v>
      </c>
      <c r="D10036" s="313" t="s">
        <v>200</v>
      </c>
      <c r="E10036" s="314">
        <f t="shared" si="2354"/>
        <v>0</v>
      </c>
      <c r="F10036" s="164">
        <v>0</v>
      </c>
      <c r="G10036" s="165">
        <v>0</v>
      </c>
      <c r="H10036" s="1407">
        <v>0</v>
      </c>
      <c r="I10036" s="164">
        <v>0</v>
      </c>
      <c r="J10036" s="165">
        <v>0</v>
      </c>
      <c r="K10036" s="1407">
        <v>0</v>
      </c>
      <c r="L10036" s="314">
        <f t="shared" si="2355"/>
        <v>0</v>
      </c>
      <c r="M10036" s="12" t="str">
        <f t="shared" si="2348"/>
        <v/>
      </c>
      <c r="N10036" s="13"/>
    </row>
    <row r="10037" spans="1:14" hidden="1">
      <c r="A10037" s="23">
        <v>60</v>
      </c>
      <c r="B10037" s="278"/>
      <c r="C10037" s="318">
        <v>1020</v>
      </c>
      <c r="D10037" s="319" t="s">
        <v>201</v>
      </c>
      <c r="E10037" s="320">
        <f t="shared" si="2354"/>
        <v>0</v>
      </c>
      <c r="F10037" s="450">
        <v>0</v>
      </c>
      <c r="G10037" s="451">
        <v>0</v>
      </c>
      <c r="H10037" s="1416">
        <v>0</v>
      </c>
      <c r="I10037" s="450">
        <v>0</v>
      </c>
      <c r="J10037" s="451">
        <v>0</v>
      </c>
      <c r="K10037" s="1416">
        <v>0</v>
      </c>
      <c r="L10037" s="320">
        <f t="shared" si="2355"/>
        <v>0</v>
      </c>
      <c r="M10037" s="12" t="str">
        <f t="shared" si="2348"/>
        <v/>
      </c>
      <c r="N10037" s="13"/>
    </row>
    <row r="10038" spans="1:14" hidden="1">
      <c r="A10038" s="22">
        <v>65</v>
      </c>
      <c r="B10038" s="292"/>
      <c r="C10038" s="324">
        <v>1030</v>
      </c>
      <c r="D10038" s="325" t="s">
        <v>202</v>
      </c>
      <c r="E10038" s="326">
        <f t="shared" si="2354"/>
        <v>0</v>
      </c>
      <c r="F10038" s="445">
        <v>0</v>
      </c>
      <c r="G10038" s="446">
        <v>0</v>
      </c>
      <c r="H10038" s="1413">
        <v>0</v>
      </c>
      <c r="I10038" s="445">
        <v>0</v>
      </c>
      <c r="J10038" s="446">
        <v>0</v>
      </c>
      <c r="K10038" s="1413">
        <v>0</v>
      </c>
      <c r="L10038" s="326">
        <f t="shared" si="2355"/>
        <v>0</v>
      </c>
      <c r="M10038" s="12" t="str">
        <f t="shared" si="2348"/>
        <v/>
      </c>
      <c r="N10038" s="13"/>
    </row>
    <row r="10039" spans="1:14" hidden="1">
      <c r="A10039" s="23">
        <v>70</v>
      </c>
      <c r="B10039" s="292"/>
      <c r="C10039" s="318">
        <v>1051</v>
      </c>
      <c r="D10039" s="331" t="s">
        <v>203</v>
      </c>
      <c r="E10039" s="320">
        <f t="shared" si="2354"/>
        <v>0</v>
      </c>
      <c r="F10039" s="450">
        <v>0</v>
      </c>
      <c r="G10039" s="451">
        <v>0</v>
      </c>
      <c r="H10039" s="1416">
        <v>0</v>
      </c>
      <c r="I10039" s="450">
        <v>0</v>
      </c>
      <c r="J10039" s="451">
        <v>0</v>
      </c>
      <c r="K10039" s="1416">
        <v>0</v>
      </c>
      <c r="L10039" s="320">
        <f t="shared" si="2355"/>
        <v>0</v>
      </c>
      <c r="M10039" s="12" t="str">
        <f t="shared" si="2348"/>
        <v/>
      </c>
      <c r="N10039" s="13"/>
    </row>
    <row r="10040" spans="1:14" hidden="1">
      <c r="A10040" s="23">
        <v>75</v>
      </c>
      <c r="B10040" s="292"/>
      <c r="C10040" s="293">
        <v>1052</v>
      </c>
      <c r="D10040" s="294" t="s">
        <v>204</v>
      </c>
      <c r="E10040" s="295">
        <f t="shared" si="2354"/>
        <v>0</v>
      </c>
      <c r="F10040" s="158">
        <v>0</v>
      </c>
      <c r="G10040" s="159"/>
      <c r="H10040" s="1408"/>
      <c r="I10040" s="158">
        <v>0</v>
      </c>
      <c r="J10040" s="159"/>
      <c r="K10040" s="1408"/>
      <c r="L10040" s="295">
        <f t="shared" si="2355"/>
        <v>0</v>
      </c>
      <c r="M10040" s="12" t="str">
        <f t="shared" si="2348"/>
        <v/>
      </c>
      <c r="N10040" s="13"/>
    </row>
    <row r="10041" spans="1:14" hidden="1">
      <c r="A10041" s="23">
        <v>80</v>
      </c>
      <c r="B10041" s="292"/>
      <c r="C10041" s="324">
        <v>1053</v>
      </c>
      <c r="D10041" s="325" t="s">
        <v>858</v>
      </c>
      <c r="E10041" s="326">
        <f t="shared" si="2354"/>
        <v>0</v>
      </c>
      <c r="F10041" s="445"/>
      <c r="G10041" s="446"/>
      <c r="H10041" s="1413"/>
      <c r="I10041" s="445"/>
      <c r="J10041" s="446"/>
      <c r="K10041" s="1413"/>
      <c r="L10041" s="326">
        <f t="shared" si="2355"/>
        <v>0</v>
      </c>
      <c r="M10041" s="12" t="str">
        <f t="shared" si="2348"/>
        <v/>
      </c>
      <c r="N10041" s="13"/>
    </row>
    <row r="10042" spans="1:14" hidden="1">
      <c r="A10042" s="23">
        <v>80</v>
      </c>
      <c r="B10042" s="292"/>
      <c r="C10042" s="318">
        <v>1062</v>
      </c>
      <c r="D10042" s="319" t="s">
        <v>205</v>
      </c>
      <c r="E10042" s="320">
        <f t="shared" si="2354"/>
        <v>0</v>
      </c>
      <c r="F10042" s="450">
        <v>0</v>
      </c>
      <c r="G10042" s="451">
        <v>0</v>
      </c>
      <c r="H10042" s="1416">
        <v>0</v>
      </c>
      <c r="I10042" s="450">
        <v>0</v>
      </c>
      <c r="J10042" s="451">
        <v>0</v>
      </c>
      <c r="K10042" s="1416">
        <v>0</v>
      </c>
      <c r="L10042" s="320">
        <f t="shared" si="2355"/>
        <v>0</v>
      </c>
      <c r="M10042" s="12" t="str">
        <f t="shared" si="2348"/>
        <v/>
      </c>
      <c r="N10042" s="13"/>
    </row>
    <row r="10043" spans="1:14" hidden="1">
      <c r="A10043" s="23">
        <v>85</v>
      </c>
      <c r="B10043" s="292"/>
      <c r="C10043" s="324">
        <v>1063</v>
      </c>
      <c r="D10043" s="332" t="s">
        <v>786</v>
      </c>
      <c r="E10043" s="326">
        <f t="shared" si="2354"/>
        <v>0</v>
      </c>
      <c r="F10043" s="445">
        <v>0</v>
      </c>
      <c r="G10043" s="446">
        <v>0</v>
      </c>
      <c r="H10043" s="1413">
        <v>0</v>
      </c>
      <c r="I10043" s="445">
        <v>0</v>
      </c>
      <c r="J10043" s="446">
        <v>0</v>
      </c>
      <c r="K10043" s="1413">
        <v>0</v>
      </c>
      <c r="L10043" s="326">
        <f t="shared" si="2355"/>
        <v>0</v>
      </c>
      <c r="M10043" s="12" t="str">
        <f t="shared" si="2348"/>
        <v/>
      </c>
      <c r="N10043" s="13"/>
    </row>
    <row r="10044" spans="1:14" hidden="1">
      <c r="A10044" s="23">
        <v>90</v>
      </c>
      <c r="B10044" s="292"/>
      <c r="C10044" s="333">
        <v>1069</v>
      </c>
      <c r="D10044" s="334" t="s">
        <v>206</v>
      </c>
      <c r="E10044" s="335">
        <f t="shared" si="2354"/>
        <v>0</v>
      </c>
      <c r="F10044" s="589">
        <v>0</v>
      </c>
      <c r="G10044" s="590">
        <v>0</v>
      </c>
      <c r="H10044" s="1415">
        <v>0</v>
      </c>
      <c r="I10044" s="589">
        <v>0</v>
      </c>
      <c r="J10044" s="590">
        <v>0</v>
      </c>
      <c r="K10044" s="1415">
        <v>0</v>
      </c>
      <c r="L10044" s="335">
        <f t="shared" si="2355"/>
        <v>0</v>
      </c>
      <c r="M10044" s="12" t="str">
        <f t="shared" si="2348"/>
        <v/>
      </c>
      <c r="N10044" s="13"/>
    </row>
    <row r="10045" spans="1:14" hidden="1">
      <c r="A10045" s="23">
        <v>90</v>
      </c>
      <c r="B10045" s="278"/>
      <c r="C10045" s="318">
        <v>1091</v>
      </c>
      <c r="D10045" s="331" t="s">
        <v>894</v>
      </c>
      <c r="E10045" s="320">
        <f t="shared" si="2354"/>
        <v>0</v>
      </c>
      <c r="F10045" s="450">
        <v>0</v>
      </c>
      <c r="G10045" s="451">
        <v>0</v>
      </c>
      <c r="H10045" s="1416">
        <v>0</v>
      </c>
      <c r="I10045" s="450">
        <v>0</v>
      </c>
      <c r="J10045" s="451">
        <v>0</v>
      </c>
      <c r="K10045" s="1416">
        <v>0</v>
      </c>
      <c r="L10045" s="320">
        <f t="shared" si="2355"/>
        <v>0</v>
      </c>
      <c r="M10045" s="12" t="str">
        <f t="shared" si="2348"/>
        <v/>
      </c>
      <c r="N10045" s="13"/>
    </row>
    <row r="10046" spans="1:14" hidden="1">
      <c r="A10046" s="22">
        <v>115</v>
      </c>
      <c r="B10046" s="292"/>
      <c r="C10046" s="293">
        <v>1092</v>
      </c>
      <c r="D10046" s="294" t="s">
        <v>298</v>
      </c>
      <c r="E10046" s="295">
        <f t="shared" si="2354"/>
        <v>0</v>
      </c>
      <c r="F10046" s="158">
        <v>0</v>
      </c>
      <c r="G10046" s="159">
        <v>0</v>
      </c>
      <c r="H10046" s="1408">
        <v>0</v>
      </c>
      <c r="I10046" s="158">
        <v>0</v>
      </c>
      <c r="J10046" s="159">
        <v>0</v>
      </c>
      <c r="K10046" s="1408">
        <v>0</v>
      </c>
      <c r="L10046" s="295">
        <f t="shared" si="2355"/>
        <v>0</v>
      </c>
      <c r="M10046" s="12" t="str">
        <f t="shared" si="2348"/>
        <v/>
      </c>
      <c r="N10046" s="13"/>
    </row>
    <row r="10047" spans="1:14" hidden="1">
      <c r="A10047" s="22">
        <v>125</v>
      </c>
      <c r="B10047" s="292"/>
      <c r="C10047" s="285">
        <v>1098</v>
      </c>
      <c r="D10047" s="339" t="s">
        <v>207</v>
      </c>
      <c r="E10047" s="287">
        <f t="shared" si="2354"/>
        <v>0</v>
      </c>
      <c r="F10047" s="173">
        <v>0</v>
      </c>
      <c r="G10047" s="174">
        <v>0</v>
      </c>
      <c r="H10047" s="1409">
        <v>0</v>
      </c>
      <c r="I10047" s="173">
        <v>0</v>
      </c>
      <c r="J10047" s="174">
        <v>0</v>
      </c>
      <c r="K10047" s="1409">
        <v>0</v>
      </c>
      <c r="L10047" s="287">
        <f t="shared" si="2355"/>
        <v>0</v>
      </c>
      <c r="M10047" s="12" t="str">
        <f t="shared" si="2348"/>
        <v/>
      </c>
      <c r="N10047" s="13"/>
    </row>
    <row r="10048" spans="1:14" hidden="1">
      <c r="A10048" s="23">
        <v>130</v>
      </c>
      <c r="B10048" s="272">
        <v>1900</v>
      </c>
      <c r="C10048" s="1845" t="s">
        <v>265</v>
      </c>
      <c r="D10048" s="1846"/>
      <c r="E10048" s="310">
        <f t="shared" ref="E10048:L10048" si="2356">SUM(E10049:E10051)</f>
        <v>0</v>
      </c>
      <c r="F10048" s="274">
        <f t="shared" si="2356"/>
        <v>0</v>
      </c>
      <c r="G10048" s="275">
        <f t="shared" si="2356"/>
        <v>0</v>
      </c>
      <c r="H10048" s="276">
        <f>SUM(H10049:H10051)</f>
        <v>0</v>
      </c>
      <c r="I10048" s="274">
        <f t="shared" si="2356"/>
        <v>0</v>
      </c>
      <c r="J10048" s="275">
        <f t="shared" si="2356"/>
        <v>0</v>
      </c>
      <c r="K10048" s="276">
        <f t="shared" si="2356"/>
        <v>0</v>
      </c>
      <c r="L10048" s="310">
        <f t="shared" si="2356"/>
        <v>0</v>
      </c>
      <c r="M10048" s="12" t="str">
        <f t="shared" si="2348"/>
        <v/>
      </c>
      <c r="N10048" s="13"/>
    </row>
    <row r="10049" spans="1:14" hidden="1">
      <c r="A10049" s="23">
        <v>135</v>
      </c>
      <c r="B10049" s="292"/>
      <c r="C10049" s="279">
        <v>1901</v>
      </c>
      <c r="D10049" s="340" t="s">
        <v>895</v>
      </c>
      <c r="E10049" s="281">
        <f>F10049+G10049+H10049</f>
        <v>0</v>
      </c>
      <c r="F10049" s="152">
        <v>0</v>
      </c>
      <c r="G10049" s="153">
        <v>0</v>
      </c>
      <c r="H10049" s="1406">
        <v>0</v>
      </c>
      <c r="I10049" s="152">
        <v>0</v>
      </c>
      <c r="J10049" s="153">
        <v>0</v>
      </c>
      <c r="K10049" s="1406">
        <v>0</v>
      </c>
      <c r="L10049" s="281">
        <f>I10049+J10049+K10049</f>
        <v>0</v>
      </c>
      <c r="M10049" s="12" t="str">
        <f t="shared" si="2348"/>
        <v/>
      </c>
      <c r="N10049" s="13"/>
    </row>
    <row r="10050" spans="1:14" hidden="1">
      <c r="A10050" s="23">
        <v>140</v>
      </c>
      <c r="B10050" s="341"/>
      <c r="C10050" s="293">
        <v>1981</v>
      </c>
      <c r="D10050" s="342" t="s">
        <v>896</v>
      </c>
      <c r="E10050" s="295">
        <f>F10050+G10050+H10050</f>
        <v>0</v>
      </c>
      <c r="F10050" s="158">
        <v>0</v>
      </c>
      <c r="G10050" s="159">
        <v>0</v>
      </c>
      <c r="H10050" s="1408">
        <v>0</v>
      </c>
      <c r="I10050" s="158">
        <v>0</v>
      </c>
      <c r="J10050" s="159">
        <v>0</v>
      </c>
      <c r="K10050" s="1408">
        <v>0</v>
      </c>
      <c r="L10050" s="295">
        <f>I10050+J10050+K10050</f>
        <v>0</v>
      </c>
      <c r="M10050" s="12" t="str">
        <f t="shared" si="2348"/>
        <v/>
      </c>
      <c r="N10050" s="13"/>
    </row>
    <row r="10051" spans="1:14" hidden="1">
      <c r="A10051" s="23">
        <v>145</v>
      </c>
      <c r="B10051" s="292"/>
      <c r="C10051" s="285">
        <v>1991</v>
      </c>
      <c r="D10051" s="343" t="s">
        <v>897</v>
      </c>
      <c r="E10051" s="287">
        <f>F10051+G10051+H10051</f>
        <v>0</v>
      </c>
      <c r="F10051" s="173"/>
      <c r="G10051" s="174"/>
      <c r="H10051" s="1409"/>
      <c r="I10051" s="173"/>
      <c r="J10051" s="174"/>
      <c r="K10051" s="1409"/>
      <c r="L10051" s="287">
        <f>I10051+J10051+K10051</f>
        <v>0</v>
      </c>
      <c r="M10051" s="12" t="str">
        <f t="shared" si="2348"/>
        <v/>
      </c>
      <c r="N10051" s="13"/>
    </row>
    <row r="10052" spans="1:14" hidden="1">
      <c r="A10052" s="23">
        <v>150</v>
      </c>
      <c r="B10052" s="272">
        <v>2100</v>
      </c>
      <c r="C10052" s="1845" t="s">
        <v>707</v>
      </c>
      <c r="D10052" s="1846"/>
      <c r="E10052" s="310">
        <f t="shared" ref="E10052:L10052" si="2357">SUM(E10053:E10057)</f>
        <v>0</v>
      </c>
      <c r="F10052" s="274">
        <f t="shared" si="2357"/>
        <v>0</v>
      </c>
      <c r="G10052" s="275">
        <f t="shared" si="2357"/>
        <v>0</v>
      </c>
      <c r="H10052" s="276">
        <f>SUM(H10053:H10057)</f>
        <v>0</v>
      </c>
      <c r="I10052" s="274">
        <f t="shared" si="2357"/>
        <v>0</v>
      </c>
      <c r="J10052" s="275">
        <f t="shared" si="2357"/>
        <v>0</v>
      </c>
      <c r="K10052" s="276">
        <f t="shared" si="2357"/>
        <v>0</v>
      </c>
      <c r="L10052" s="310">
        <f t="shared" si="2357"/>
        <v>0</v>
      </c>
      <c r="M10052" s="12" t="str">
        <f t="shared" si="2348"/>
        <v/>
      </c>
      <c r="N10052" s="13"/>
    </row>
    <row r="10053" spans="1:14" hidden="1">
      <c r="A10053" s="23">
        <v>155</v>
      </c>
      <c r="B10053" s="292"/>
      <c r="C10053" s="279">
        <v>2110</v>
      </c>
      <c r="D10053" s="344" t="s">
        <v>208</v>
      </c>
      <c r="E10053" s="281">
        <f>F10053+G10053+H10053</f>
        <v>0</v>
      </c>
      <c r="F10053" s="152"/>
      <c r="G10053" s="153"/>
      <c r="H10053" s="1406"/>
      <c r="I10053" s="152"/>
      <c r="J10053" s="153"/>
      <c r="K10053" s="1406"/>
      <c r="L10053" s="281">
        <f>I10053+J10053+K10053</f>
        <v>0</v>
      </c>
      <c r="M10053" s="12" t="str">
        <f t="shared" si="2348"/>
        <v/>
      </c>
      <c r="N10053" s="13"/>
    </row>
    <row r="10054" spans="1:14" hidden="1">
      <c r="A10054" s="23">
        <v>160</v>
      </c>
      <c r="B10054" s="341"/>
      <c r="C10054" s="293">
        <v>2120</v>
      </c>
      <c r="D10054" s="300" t="s">
        <v>209</v>
      </c>
      <c r="E10054" s="295">
        <f>F10054+G10054+H10054</f>
        <v>0</v>
      </c>
      <c r="F10054" s="158"/>
      <c r="G10054" s="159"/>
      <c r="H10054" s="1408"/>
      <c r="I10054" s="158"/>
      <c r="J10054" s="159"/>
      <c r="K10054" s="1408"/>
      <c r="L10054" s="295">
        <f>I10054+J10054+K10054</f>
        <v>0</v>
      </c>
      <c r="M10054" s="12" t="str">
        <f t="shared" si="2348"/>
        <v/>
      </c>
      <c r="N10054" s="13"/>
    </row>
    <row r="10055" spans="1:14" hidden="1">
      <c r="A10055" s="23">
        <v>165</v>
      </c>
      <c r="B10055" s="341"/>
      <c r="C10055" s="293">
        <v>2125</v>
      </c>
      <c r="D10055" s="300" t="s">
        <v>210</v>
      </c>
      <c r="E10055" s="295">
        <f>F10055+G10055+H10055</f>
        <v>0</v>
      </c>
      <c r="F10055" s="484">
        <v>0</v>
      </c>
      <c r="G10055" s="485">
        <v>0</v>
      </c>
      <c r="H10055" s="160">
        <v>0</v>
      </c>
      <c r="I10055" s="484">
        <v>0</v>
      </c>
      <c r="J10055" s="485">
        <v>0</v>
      </c>
      <c r="K10055" s="160">
        <v>0</v>
      </c>
      <c r="L10055" s="295">
        <f>I10055+J10055+K10055</f>
        <v>0</v>
      </c>
      <c r="M10055" s="12" t="str">
        <f t="shared" si="2348"/>
        <v/>
      </c>
      <c r="N10055" s="13"/>
    </row>
    <row r="10056" spans="1:14" hidden="1">
      <c r="A10056" s="23">
        <v>175</v>
      </c>
      <c r="B10056" s="291"/>
      <c r="C10056" s="293">
        <v>2140</v>
      </c>
      <c r="D10056" s="300" t="s">
        <v>211</v>
      </c>
      <c r="E10056" s="295">
        <f>F10056+G10056+H10056</f>
        <v>0</v>
      </c>
      <c r="F10056" s="484">
        <v>0</v>
      </c>
      <c r="G10056" s="485">
        <v>0</v>
      </c>
      <c r="H10056" s="160">
        <v>0</v>
      </c>
      <c r="I10056" s="484">
        <v>0</v>
      </c>
      <c r="J10056" s="485">
        <v>0</v>
      </c>
      <c r="K10056" s="160">
        <v>0</v>
      </c>
      <c r="L10056" s="295">
        <f>I10056+J10056+K10056</f>
        <v>0</v>
      </c>
      <c r="M10056" s="12" t="str">
        <f t="shared" si="2348"/>
        <v/>
      </c>
      <c r="N10056" s="13"/>
    </row>
    <row r="10057" spans="1:14" hidden="1">
      <c r="A10057" s="23">
        <v>180</v>
      </c>
      <c r="B10057" s="292"/>
      <c r="C10057" s="285">
        <v>2190</v>
      </c>
      <c r="D10057" s="345" t="s">
        <v>212</v>
      </c>
      <c r="E10057" s="287">
        <f>F10057+G10057+H10057</f>
        <v>0</v>
      </c>
      <c r="F10057" s="173"/>
      <c r="G10057" s="174"/>
      <c r="H10057" s="1409"/>
      <c r="I10057" s="173"/>
      <c r="J10057" s="174"/>
      <c r="K10057" s="1409"/>
      <c r="L10057" s="287">
        <f>I10057+J10057+K10057</f>
        <v>0</v>
      </c>
      <c r="M10057" s="12" t="str">
        <f t="shared" si="2348"/>
        <v/>
      </c>
      <c r="N10057" s="13"/>
    </row>
    <row r="10058" spans="1:14" hidden="1">
      <c r="A10058" s="23">
        <v>185</v>
      </c>
      <c r="B10058" s="272">
        <v>2200</v>
      </c>
      <c r="C10058" s="1845" t="s">
        <v>213</v>
      </c>
      <c r="D10058" s="1846"/>
      <c r="E10058" s="310">
        <f t="shared" ref="E10058:L10058" si="2358">SUM(E10059:E10060)</f>
        <v>0</v>
      </c>
      <c r="F10058" s="274">
        <f t="shared" si="2358"/>
        <v>0</v>
      </c>
      <c r="G10058" s="275">
        <f t="shared" si="2358"/>
        <v>0</v>
      </c>
      <c r="H10058" s="276">
        <f>SUM(H10059:H10060)</f>
        <v>0</v>
      </c>
      <c r="I10058" s="274">
        <f t="shared" si="2358"/>
        <v>0</v>
      </c>
      <c r="J10058" s="275">
        <f t="shared" si="2358"/>
        <v>0</v>
      </c>
      <c r="K10058" s="276">
        <f t="shared" si="2358"/>
        <v>0</v>
      </c>
      <c r="L10058" s="310">
        <f t="shared" si="2358"/>
        <v>0</v>
      </c>
      <c r="M10058" s="12" t="str">
        <f t="shared" si="2348"/>
        <v/>
      </c>
      <c r="N10058" s="13"/>
    </row>
    <row r="10059" spans="1:14" hidden="1">
      <c r="A10059" s="23">
        <v>190</v>
      </c>
      <c r="B10059" s="292"/>
      <c r="C10059" s="279">
        <v>2221</v>
      </c>
      <c r="D10059" s="280" t="s">
        <v>299</v>
      </c>
      <c r="E10059" s="281">
        <f>F10059+G10059+H10059</f>
        <v>0</v>
      </c>
      <c r="F10059" s="152">
        <v>0</v>
      </c>
      <c r="G10059" s="153">
        <v>0</v>
      </c>
      <c r="H10059" s="1406">
        <v>0</v>
      </c>
      <c r="I10059" s="152">
        <v>0</v>
      </c>
      <c r="J10059" s="153">
        <v>0</v>
      </c>
      <c r="K10059" s="1406">
        <v>0</v>
      </c>
      <c r="L10059" s="281">
        <f>I10059+J10059+K10059</f>
        <v>0</v>
      </c>
      <c r="M10059" s="12" t="str">
        <f t="shared" si="2348"/>
        <v/>
      </c>
      <c r="N10059" s="13"/>
    </row>
    <row r="10060" spans="1:14" hidden="1">
      <c r="A10060" s="23">
        <v>200</v>
      </c>
      <c r="B10060" s="292"/>
      <c r="C10060" s="285">
        <v>2224</v>
      </c>
      <c r="D10060" s="286" t="s">
        <v>214</v>
      </c>
      <c r="E10060" s="287">
        <f>F10060+G10060+H10060</f>
        <v>0</v>
      </c>
      <c r="F10060" s="173">
        <v>0</v>
      </c>
      <c r="G10060" s="174">
        <v>0</v>
      </c>
      <c r="H10060" s="1409">
        <v>0</v>
      </c>
      <c r="I10060" s="173">
        <v>0</v>
      </c>
      <c r="J10060" s="174">
        <v>0</v>
      </c>
      <c r="K10060" s="1409">
        <v>0</v>
      </c>
      <c r="L10060" s="287">
        <f>I10060+J10060+K10060</f>
        <v>0</v>
      </c>
      <c r="M10060" s="12" t="str">
        <f t="shared" si="2348"/>
        <v/>
      </c>
      <c r="N10060" s="13"/>
    </row>
    <row r="10061" spans="1:14" hidden="1">
      <c r="A10061" s="23">
        <v>200</v>
      </c>
      <c r="B10061" s="272">
        <v>2500</v>
      </c>
      <c r="C10061" s="1845" t="s">
        <v>215</v>
      </c>
      <c r="D10061" s="1846"/>
      <c r="E10061" s="310">
        <f>F10061+G10061+H10061</f>
        <v>0</v>
      </c>
      <c r="F10061" s="1410"/>
      <c r="G10061" s="1411"/>
      <c r="H10061" s="1412"/>
      <c r="I10061" s="1410"/>
      <c r="J10061" s="1411"/>
      <c r="K10061" s="1412"/>
      <c r="L10061" s="310">
        <f>I10061+J10061+K10061</f>
        <v>0</v>
      </c>
      <c r="M10061" s="12" t="str">
        <f t="shared" si="2348"/>
        <v/>
      </c>
      <c r="N10061" s="13"/>
    </row>
    <row r="10062" spans="1:14" hidden="1">
      <c r="A10062" s="23">
        <v>205</v>
      </c>
      <c r="B10062" s="272">
        <v>2600</v>
      </c>
      <c r="C10062" s="1849" t="s">
        <v>216</v>
      </c>
      <c r="D10062" s="1850"/>
      <c r="E10062" s="310">
        <f>F10062+G10062+H10062</f>
        <v>0</v>
      </c>
      <c r="F10062" s="1410"/>
      <c r="G10062" s="1411"/>
      <c r="H10062" s="1412"/>
      <c r="I10062" s="1410"/>
      <c r="J10062" s="1411"/>
      <c r="K10062" s="1412"/>
      <c r="L10062" s="310">
        <f>I10062+J10062+K10062</f>
        <v>0</v>
      </c>
      <c r="M10062" s="12" t="str">
        <f t="shared" si="2348"/>
        <v/>
      </c>
      <c r="N10062" s="13"/>
    </row>
    <row r="10063" spans="1:14" hidden="1">
      <c r="A10063" s="23">
        <v>210</v>
      </c>
      <c r="B10063" s="272">
        <v>2700</v>
      </c>
      <c r="C10063" s="1849" t="s">
        <v>217</v>
      </c>
      <c r="D10063" s="1850"/>
      <c r="E10063" s="310">
        <f>F10063+G10063+H10063</f>
        <v>0</v>
      </c>
      <c r="F10063" s="1410"/>
      <c r="G10063" s="1411"/>
      <c r="H10063" s="1412"/>
      <c r="I10063" s="1410"/>
      <c r="J10063" s="1411"/>
      <c r="K10063" s="1412"/>
      <c r="L10063" s="310">
        <f>I10063+J10063+K10063</f>
        <v>0</v>
      </c>
      <c r="M10063" s="12" t="str">
        <f t="shared" si="2348"/>
        <v/>
      </c>
      <c r="N10063" s="13"/>
    </row>
    <row r="10064" spans="1:14" ht="36" hidden="1" customHeight="1">
      <c r="A10064" s="23">
        <v>215</v>
      </c>
      <c r="B10064" s="272">
        <v>2800</v>
      </c>
      <c r="C10064" s="1849" t="s">
        <v>1643</v>
      </c>
      <c r="D10064" s="1850"/>
      <c r="E10064" s="310">
        <f t="shared" ref="E10064:L10064" si="2359">SUM(E10065:E10067)</f>
        <v>0</v>
      </c>
      <c r="F10064" s="274">
        <f t="shared" si="2359"/>
        <v>0</v>
      </c>
      <c r="G10064" s="275">
        <f t="shared" si="2359"/>
        <v>0</v>
      </c>
      <c r="H10064" s="276">
        <f>SUM(H10065:H10067)</f>
        <v>0</v>
      </c>
      <c r="I10064" s="274">
        <f t="shared" si="2359"/>
        <v>0</v>
      </c>
      <c r="J10064" s="275">
        <f t="shared" si="2359"/>
        <v>0</v>
      </c>
      <c r="K10064" s="276">
        <f t="shared" si="2359"/>
        <v>0</v>
      </c>
      <c r="L10064" s="310">
        <f t="shared" si="2359"/>
        <v>0</v>
      </c>
      <c r="M10064" s="12" t="str">
        <f t="shared" si="2348"/>
        <v/>
      </c>
      <c r="N10064" s="13"/>
    </row>
    <row r="10065" spans="1:14" hidden="1">
      <c r="A10065" s="22">
        <v>220</v>
      </c>
      <c r="B10065" s="292"/>
      <c r="C10065" s="279">
        <v>2810</v>
      </c>
      <c r="D10065" s="340" t="s">
        <v>2078</v>
      </c>
      <c r="E10065" s="281">
        <f>F10065+G10065+H10065</f>
        <v>0</v>
      </c>
      <c r="F10065" s="152"/>
      <c r="G10065" s="153"/>
      <c r="H10065" s="1406"/>
      <c r="I10065" s="152"/>
      <c r="J10065" s="153"/>
      <c r="K10065" s="1406"/>
      <c r="L10065" s="281">
        <f>I10065+J10065+K10065</f>
        <v>0</v>
      </c>
      <c r="M10065" s="12" t="str">
        <f t="shared" si="2348"/>
        <v/>
      </c>
      <c r="N10065" s="13"/>
    </row>
    <row r="10066" spans="1:14" hidden="1">
      <c r="A10066" s="23">
        <v>225</v>
      </c>
      <c r="B10066" s="341"/>
      <c r="C10066" s="293">
        <v>2820</v>
      </c>
      <c r="D10066" s="342" t="s">
        <v>2079</v>
      </c>
      <c r="E10066" s="295">
        <f>F10066+G10066+H10066</f>
        <v>0</v>
      </c>
      <c r="F10066" s="158"/>
      <c r="G10066" s="159"/>
      <c r="H10066" s="1408"/>
      <c r="I10066" s="158"/>
      <c r="J10066" s="159"/>
      <c r="K10066" s="1408"/>
      <c r="L10066" s="295">
        <f>I10066+J10066+K10066</f>
        <v>0</v>
      </c>
      <c r="M10066" s="12" t="str">
        <f t="shared" si="2348"/>
        <v/>
      </c>
      <c r="N10066" s="13"/>
    </row>
    <row r="10067" spans="1:14" ht="31.5" hidden="1">
      <c r="A10067" s="23">
        <v>230</v>
      </c>
      <c r="B10067" s="292"/>
      <c r="C10067" s="285">
        <v>2890</v>
      </c>
      <c r="D10067" s="343" t="s">
        <v>2080</v>
      </c>
      <c r="E10067" s="287">
        <f>F10067+G10067+H10067</f>
        <v>0</v>
      </c>
      <c r="F10067" s="173"/>
      <c r="G10067" s="174"/>
      <c r="H10067" s="1409"/>
      <c r="I10067" s="173"/>
      <c r="J10067" s="174"/>
      <c r="K10067" s="1409"/>
      <c r="L10067" s="287">
        <f>I10067+J10067+K10067</f>
        <v>0</v>
      </c>
      <c r="M10067" s="12" t="str">
        <f t="shared" si="2348"/>
        <v/>
      </c>
      <c r="N10067" s="13"/>
    </row>
    <row r="10068" spans="1:14" hidden="1">
      <c r="A10068" s="23">
        <v>245</v>
      </c>
      <c r="B10068" s="272">
        <v>2900</v>
      </c>
      <c r="C10068" s="1845" t="s">
        <v>218</v>
      </c>
      <c r="D10068" s="1846"/>
      <c r="E10068" s="310">
        <f>SUM(E10069:E10076)</f>
        <v>0</v>
      </c>
      <c r="F10068" s="274">
        <f>SUM(F10069:F10076)</f>
        <v>0</v>
      </c>
      <c r="G10068" s="274">
        <f t="shared" ref="G10068:L10068" si="2360">SUM(G10069:G10076)</f>
        <v>0</v>
      </c>
      <c r="H10068" s="274">
        <f t="shared" si="2360"/>
        <v>0</v>
      </c>
      <c r="I10068" s="274">
        <f t="shared" si="2360"/>
        <v>0</v>
      </c>
      <c r="J10068" s="274">
        <f t="shared" si="2360"/>
        <v>0</v>
      </c>
      <c r="K10068" s="274">
        <f t="shared" si="2360"/>
        <v>0</v>
      </c>
      <c r="L10068" s="274">
        <f t="shared" si="2360"/>
        <v>0</v>
      </c>
      <c r="M10068" s="12" t="str">
        <f t="shared" si="2348"/>
        <v/>
      </c>
      <c r="N10068" s="13"/>
    </row>
    <row r="10069" spans="1:14" hidden="1">
      <c r="A10069" s="22">
        <v>220</v>
      </c>
      <c r="B10069" s="346"/>
      <c r="C10069" s="279">
        <v>2910</v>
      </c>
      <c r="D10069" s="347" t="s">
        <v>1935</v>
      </c>
      <c r="E10069" s="281">
        <f>F10069+G10069+H10069</f>
        <v>0</v>
      </c>
      <c r="F10069" s="152">
        <v>0</v>
      </c>
      <c r="G10069" s="153"/>
      <c r="H10069" s="1406"/>
      <c r="I10069" s="152">
        <v>0</v>
      </c>
      <c r="J10069" s="153"/>
      <c r="K10069" s="1406"/>
      <c r="L10069" s="281">
        <f>I10069+J10069+K10069</f>
        <v>0</v>
      </c>
      <c r="M10069" s="12" t="str">
        <f t="shared" si="2348"/>
        <v/>
      </c>
      <c r="N10069" s="13"/>
    </row>
    <row r="10070" spans="1:14" hidden="1">
      <c r="A10070" s="23">
        <v>225</v>
      </c>
      <c r="B10070" s="346"/>
      <c r="C10070" s="279">
        <v>2920</v>
      </c>
      <c r="D10070" s="347" t="s">
        <v>219</v>
      </c>
      <c r="E10070" s="281">
        <f t="shared" ref="E10070:E10076" si="2361">F10070+G10070+H10070</f>
        <v>0</v>
      </c>
      <c r="F10070" s="152"/>
      <c r="G10070" s="153"/>
      <c r="H10070" s="1406"/>
      <c r="I10070" s="152"/>
      <c r="J10070" s="153"/>
      <c r="K10070" s="1406"/>
      <c r="L10070" s="281">
        <f t="shared" ref="L10070:L10076" si="2362">I10070+J10070+K10070</f>
        <v>0</v>
      </c>
      <c r="M10070" s="12" t="str">
        <f t="shared" si="2348"/>
        <v/>
      </c>
      <c r="N10070" s="13"/>
    </row>
    <row r="10071" spans="1:14" ht="31.5" hidden="1">
      <c r="A10071" s="23">
        <v>230</v>
      </c>
      <c r="B10071" s="346"/>
      <c r="C10071" s="324">
        <v>2969</v>
      </c>
      <c r="D10071" s="348" t="s">
        <v>220</v>
      </c>
      <c r="E10071" s="326">
        <f t="shared" si="2361"/>
        <v>0</v>
      </c>
      <c r="F10071" s="445"/>
      <c r="G10071" s="446"/>
      <c r="H10071" s="1413"/>
      <c r="I10071" s="445"/>
      <c r="J10071" s="446"/>
      <c r="K10071" s="1413"/>
      <c r="L10071" s="326">
        <f t="shared" si="2362"/>
        <v>0</v>
      </c>
      <c r="M10071" s="12" t="str">
        <f t="shared" si="2348"/>
        <v/>
      </c>
      <c r="N10071" s="13"/>
    </row>
    <row r="10072" spans="1:14" ht="31.5" hidden="1">
      <c r="A10072" s="23">
        <v>235</v>
      </c>
      <c r="B10072" s="346"/>
      <c r="C10072" s="349">
        <v>2970</v>
      </c>
      <c r="D10072" s="350" t="s">
        <v>221</v>
      </c>
      <c r="E10072" s="351">
        <f t="shared" si="2361"/>
        <v>0</v>
      </c>
      <c r="F10072" s="624"/>
      <c r="G10072" s="625"/>
      <c r="H10072" s="1414"/>
      <c r="I10072" s="624"/>
      <c r="J10072" s="625"/>
      <c r="K10072" s="1414"/>
      <c r="L10072" s="351">
        <f t="shared" si="2362"/>
        <v>0</v>
      </c>
      <c r="M10072" s="12" t="str">
        <f t="shared" si="2348"/>
        <v/>
      </c>
      <c r="N10072" s="13"/>
    </row>
    <row r="10073" spans="1:14" hidden="1">
      <c r="A10073" s="23">
        <v>240</v>
      </c>
      <c r="B10073" s="346"/>
      <c r="C10073" s="333">
        <v>2989</v>
      </c>
      <c r="D10073" s="355" t="s">
        <v>222</v>
      </c>
      <c r="E10073" s="335">
        <f t="shared" si="2361"/>
        <v>0</v>
      </c>
      <c r="F10073" s="589"/>
      <c r="G10073" s="590"/>
      <c r="H10073" s="1415"/>
      <c r="I10073" s="589"/>
      <c r="J10073" s="590"/>
      <c r="K10073" s="1415"/>
      <c r="L10073" s="335">
        <f t="shared" si="2362"/>
        <v>0</v>
      </c>
      <c r="M10073" s="12" t="str">
        <f t="shared" si="2348"/>
        <v/>
      </c>
      <c r="N10073" s="13"/>
    </row>
    <row r="10074" spans="1:14" hidden="1">
      <c r="A10074" s="23">
        <v>245</v>
      </c>
      <c r="B10074" s="292"/>
      <c r="C10074" s="318">
        <v>2990</v>
      </c>
      <c r="D10074" s="356" t="s">
        <v>1954</v>
      </c>
      <c r="E10074" s="320">
        <f>F10074+G10074+H10074</f>
        <v>0</v>
      </c>
      <c r="F10074" s="450"/>
      <c r="G10074" s="451"/>
      <c r="H10074" s="1416"/>
      <c r="I10074" s="450"/>
      <c r="J10074" s="451"/>
      <c r="K10074" s="1416"/>
      <c r="L10074" s="320">
        <f>I10074+J10074+K10074</f>
        <v>0</v>
      </c>
      <c r="M10074" s="12" t="str">
        <f t="shared" si="2348"/>
        <v/>
      </c>
      <c r="N10074" s="13"/>
    </row>
    <row r="10075" spans="1:14" hidden="1">
      <c r="A10075" s="22">
        <v>250</v>
      </c>
      <c r="B10075" s="292"/>
      <c r="C10075" s="318">
        <v>2991</v>
      </c>
      <c r="D10075" s="356" t="s">
        <v>223</v>
      </c>
      <c r="E10075" s="320">
        <f t="shared" si="2361"/>
        <v>0</v>
      </c>
      <c r="F10075" s="450"/>
      <c r="G10075" s="451"/>
      <c r="H10075" s="1416"/>
      <c r="I10075" s="450"/>
      <c r="J10075" s="451"/>
      <c r="K10075" s="1416"/>
      <c r="L10075" s="320">
        <f t="shared" si="2362"/>
        <v>0</v>
      </c>
      <c r="M10075" s="12" t="str">
        <f t="shared" si="2348"/>
        <v/>
      </c>
      <c r="N10075" s="13"/>
    </row>
    <row r="10076" spans="1:14" hidden="1">
      <c r="A10076" s="23">
        <v>255</v>
      </c>
      <c r="B10076" s="292"/>
      <c r="C10076" s="285">
        <v>2992</v>
      </c>
      <c r="D10076" s="357" t="s">
        <v>224</v>
      </c>
      <c r="E10076" s="287">
        <f t="shared" si="2361"/>
        <v>0</v>
      </c>
      <c r="F10076" s="173"/>
      <c r="G10076" s="174"/>
      <c r="H10076" s="1409"/>
      <c r="I10076" s="173"/>
      <c r="J10076" s="174"/>
      <c r="K10076" s="1409"/>
      <c r="L10076" s="287">
        <f t="shared" si="2362"/>
        <v>0</v>
      </c>
      <c r="M10076" s="12" t="str">
        <f t="shared" si="2348"/>
        <v/>
      </c>
      <c r="N10076" s="13"/>
    </row>
    <row r="10077" spans="1:14" hidden="1">
      <c r="A10077" s="23">
        <v>265</v>
      </c>
      <c r="B10077" s="272">
        <v>3300</v>
      </c>
      <c r="C10077" s="358" t="s">
        <v>1985</v>
      </c>
      <c r="D10077" s="1760"/>
      <c r="E10077" s="310">
        <f t="shared" ref="E10077:L10077" si="2363">SUM(E10078:E10082)</f>
        <v>0</v>
      </c>
      <c r="F10077" s="274">
        <f t="shared" si="2363"/>
        <v>0</v>
      </c>
      <c r="G10077" s="275">
        <f t="shared" si="2363"/>
        <v>0</v>
      </c>
      <c r="H10077" s="276">
        <f t="shared" si="2363"/>
        <v>0</v>
      </c>
      <c r="I10077" s="274">
        <f t="shared" si="2363"/>
        <v>0</v>
      </c>
      <c r="J10077" s="275">
        <f t="shared" si="2363"/>
        <v>0</v>
      </c>
      <c r="K10077" s="276">
        <f t="shared" si="2363"/>
        <v>0</v>
      </c>
      <c r="L10077" s="310">
        <f t="shared" si="2363"/>
        <v>0</v>
      </c>
      <c r="M10077" s="12" t="str">
        <f t="shared" ref="M10077:M10130" si="2364">(IF($E10077&lt;&gt;0,$M$2,IF($L10077&lt;&gt;0,$M$2,"")))</f>
        <v/>
      </c>
      <c r="N10077" s="13"/>
    </row>
    <row r="10078" spans="1:14" hidden="1">
      <c r="A10078" s="22">
        <v>270</v>
      </c>
      <c r="B10078" s="291"/>
      <c r="C10078" s="279">
        <v>3301</v>
      </c>
      <c r="D10078" s="359" t="s">
        <v>225</v>
      </c>
      <c r="E10078" s="281">
        <f t="shared" ref="E10078:E10085" si="2365">F10078+G10078+H10078</f>
        <v>0</v>
      </c>
      <c r="F10078" s="482">
        <v>0</v>
      </c>
      <c r="G10078" s="483">
        <v>0</v>
      </c>
      <c r="H10078" s="154">
        <v>0</v>
      </c>
      <c r="I10078" s="482">
        <v>0</v>
      </c>
      <c r="J10078" s="483">
        <v>0</v>
      </c>
      <c r="K10078" s="154">
        <v>0</v>
      </c>
      <c r="L10078" s="281">
        <f t="shared" ref="L10078:L10085" si="2366">I10078+J10078+K10078</f>
        <v>0</v>
      </c>
      <c r="M10078" s="12" t="str">
        <f t="shared" si="2364"/>
        <v/>
      </c>
      <c r="N10078" s="13"/>
    </row>
    <row r="10079" spans="1:14" hidden="1">
      <c r="A10079" s="22">
        <v>290</v>
      </c>
      <c r="B10079" s="291"/>
      <c r="C10079" s="293">
        <v>3302</v>
      </c>
      <c r="D10079" s="360" t="s">
        <v>701</v>
      </c>
      <c r="E10079" s="295">
        <f t="shared" si="2365"/>
        <v>0</v>
      </c>
      <c r="F10079" s="484">
        <v>0</v>
      </c>
      <c r="G10079" s="485">
        <v>0</v>
      </c>
      <c r="H10079" s="160">
        <v>0</v>
      </c>
      <c r="I10079" s="484">
        <v>0</v>
      </c>
      <c r="J10079" s="485">
        <v>0</v>
      </c>
      <c r="K10079" s="160">
        <v>0</v>
      </c>
      <c r="L10079" s="295">
        <f t="shared" si="2366"/>
        <v>0</v>
      </c>
      <c r="M10079" s="12" t="str">
        <f t="shared" si="2364"/>
        <v/>
      </c>
      <c r="N10079" s="13"/>
    </row>
    <row r="10080" spans="1:14" hidden="1">
      <c r="A10080" s="39">
        <v>320</v>
      </c>
      <c r="B10080" s="291"/>
      <c r="C10080" s="293">
        <v>3304</v>
      </c>
      <c r="D10080" s="360" t="s">
        <v>226</v>
      </c>
      <c r="E10080" s="295">
        <f t="shared" si="2365"/>
        <v>0</v>
      </c>
      <c r="F10080" s="484">
        <v>0</v>
      </c>
      <c r="G10080" s="485">
        <v>0</v>
      </c>
      <c r="H10080" s="160">
        <v>0</v>
      </c>
      <c r="I10080" s="484">
        <v>0</v>
      </c>
      <c r="J10080" s="485">
        <v>0</v>
      </c>
      <c r="K10080" s="160">
        <v>0</v>
      </c>
      <c r="L10080" s="295">
        <f t="shared" si="2366"/>
        <v>0</v>
      </c>
      <c r="M10080" s="12" t="str">
        <f t="shared" si="2364"/>
        <v/>
      </c>
      <c r="N10080" s="13"/>
    </row>
    <row r="10081" spans="1:14" ht="47.25" hidden="1">
      <c r="A10081" s="22">
        <v>330</v>
      </c>
      <c r="B10081" s="291"/>
      <c r="C10081" s="285">
        <v>3306</v>
      </c>
      <c r="D10081" s="361" t="s">
        <v>2081</v>
      </c>
      <c r="E10081" s="295">
        <f t="shared" si="2365"/>
        <v>0</v>
      </c>
      <c r="F10081" s="484">
        <v>0</v>
      </c>
      <c r="G10081" s="485">
        <v>0</v>
      </c>
      <c r="H10081" s="160">
        <v>0</v>
      </c>
      <c r="I10081" s="484">
        <v>0</v>
      </c>
      <c r="J10081" s="485">
        <v>0</v>
      </c>
      <c r="K10081" s="160">
        <v>0</v>
      </c>
      <c r="L10081" s="295">
        <f t="shared" si="2366"/>
        <v>0</v>
      </c>
      <c r="M10081" s="12" t="str">
        <f t="shared" si="2364"/>
        <v/>
      </c>
      <c r="N10081" s="13"/>
    </row>
    <row r="10082" spans="1:14" hidden="1">
      <c r="A10082" s="23">
        <v>225</v>
      </c>
      <c r="B10082" s="291"/>
      <c r="C10082" s="285">
        <v>3307</v>
      </c>
      <c r="D10082" s="361" t="s">
        <v>1996</v>
      </c>
      <c r="E10082" s="287">
        <f t="shared" si="2365"/>
        <v>0</v>
      </c>
      <c r="F10082" s="486">
        <v>0</v>
      </c>
      <c r="G10082" s="487">
        <v>0</v>
      </c>
      <c r="H10082" s="175">
        <v>0</v>
      </c>
      <c r="I10082" s="486">
        <v>0</v>
      </c>
      <c r="J10082" s="487">
        <v>0</v>
      </c>
      <c r="K10082" s="175">
        <v>0</v>
      </c>
      <c r="L10082" s="287">
        <f t="shared" si="2366"/>
        <v>0</v>
      </c>
      <c r="M10082" s="12" t="str">
        <f t="shared" si="2364"/>
        <v/>
      </c>
      <c r="N10082" s="13"/>
    </row>
    <row r="10083" spans="1:14" hidden="1">
      <c r="A10083" s="23">
        <v>230</v>
      </c>
      <c r="B10083" s="272">
        <v>3900</v>
      </c>
      <c r="C10083" s="1845" t="s">
        <v>227</v>
      </c>
      <c r="D10083" s="1846"/>
      <c r="E10083" s="310">
        <f t="shared" si="2365"/>
        <v>0</v>
      </c>
      <c r="F10083" s="1458">
        <v>0</v>
      </c>
      <c r="G10083" s="1459">
        <v>0</v>
      </c>
      <c r="H10083" s="1460">
        <v>0</v>
      </c>
      <c r="I10083" s="1458">
        <v>0</v>
      </c>
      <c r="J10083" s="1459">
        <v>0</v>
      </c>
      <c r="K10083" s="1460">
        <v>0</v>
      </c>
      <c r="L10083" s="310">
        <f t="shared" si="2366"/>
        <v>0</v>
      </c>
      <c r="M10083" s="12" t="str">
        <f t="shared" si="2364"/>
        <v/>
      </c>
      <c r="N10083" s="13"/>
    </row>
    <row r="10084" spans="1:14" hidden="1">
      <c r="A10084" s="23">
        <v>245</v>
      </c>
      <c r="B10084" s="272">
        <v>4000</v>
      </c>
      <c r="C10084" s="1845" t="s">
        <v>228</v>
      </c>
      <c r="D10084" s="1846"/>
      <c r="E10084" s="310">
        <f t="shared" si="2365"/>
        <v>0</v>
      </c>
      <c r="F10084" s="1410">
        <v>0</v>
      </c>
      <c r="G10084" s="1411">
        <v>0</v>
      </c>
      <c r="H10084" s="1412">
        <v>0</v>
      </c>
      <c r="I10084" s="1410">
        <v>0</v>
      </c>
      <c r="J10084" s="1411">
        <v>0</v>
      </c>
      <c r="K10084" s="1412">
        <v>0</v>
      </c>
      <c r="L10084" s="310">
        <f t="shared" si="2366"/>
        <v>0</v>
      </c>
      <c r="M10084" s="12" t="str">
        <f t="shared" si="2364"/>
        <v/>
      </c>
      <c r="N10084" s="13"/>
    </row>
    <row r="10085" spans="1:14" hidden="1">
      <c r="A10085" s="22">
        <v>350</v>
      </c>
      <c r="B10085" s="272">
        <v>4100</v>
      </c>
      <c r="C10085" s="1845" t="s">
        <v>229</v>
      </c>
      <c r="D10085" s="1846"/>
      <c r="E10085" s="310">
        <f t="shared" si="2365"/>
        <v>0</v>
      </c>
      <c r="F10085" s="1459">
        <v>0</v>
      </c>
      <c r="G10085" s="1459">
        <v>0</v>
      </c>
      <c r="H10085" s="1460">
        <v>0</v>
      </c>
      <c r="I10085" s="1606">
        <v>0</v>
      </c>
      <c r="J10085" s="1459">
        <v>0</v>
      </c>
      <c r="K10085" s="1459">
        <v>0</v>
      </c>
      <c r="L10085" s="310">
        <f t="shared" si="2366"/>
        <v>0</v>
      </c>
      <c r="M10085" s="12" t="str">
        <f t="shared" si="2364"/>
        <v/>
      </c>
      <c r="N10085" s="13"/>
    </row>
    <row r="10086" spans="1:14" hidden="1">
      <c r="A10086" s="23">
        <v>355</v>
      </c>
      <c r="B10086" s="272">
        <v>4200</v>
      </c>
      <c r="C10086" s="1845" t="s">
        <v>230</v>
      </c>
      <c r="D10086" s="1846"/>
      <c r="E10086" s="310">
        <f t="shared" ref="E10086:L10086" si="2367">SUM(E10087:E10092)</f>
        <v>0</v>
      </c>
      <c r="F10086" s="274">
        <f t="shared" si="2367"/>
        <v>0</v>
      </c>
      <c r="G10086" s="275">
        <f t="shared" si="2367"/>
        <v>0</v>
      </c>
      <c r="H10086" s="276">
        <f>SUM(H10087:H10092)</f>
        <v>0</v>
      </c>
      <c r="I10086" s="274">
        <f t="shared" si="2367"/>
        <v>0</v>
      </c>
      <c r="J10086" s="275">
        <f t="shared" si="2367"/>
        <v>0</v>
      </c>
      <c r="K10086" s="276">
        <f t="shared" si="2367"/>
        <v>0</v>
      </c>
      <c r="L10086" s="310">
        <f t="shared" si="2367"/>
        <v>0</v>
      </c>
      <c r="M10086" s="12" t="str">
        <f t="shared" si="2364"/>
        <v/>
      </c>
      <c r="N10086" s="13"/>
    </row>
    <row r="10087" spans="1:14" hidden="1">
      <c r="A10087" s="23">
        <v>355</v>
      </c>
      <c r="B10087" s="362"/>
      <c r="C10087" s="279">
        <v>4201</v>
      </c>
      <c r="D10087" s="280" t="s">
        <v>231</v>
      </c>
      <c r="E10087" s="281">
        <f t="shared" ref="E10087:E10092" si="2368">F10087+G10087+H10087</f>
        <v>0</v>
      </c>
      <c r="F10087" s="152"/>
      <c r="G10087" s="153"/>
      <c r="H10087" s="1406"/>
      <c r="I10087" s="152"/>
      <c r="J10087" s="153"/>
      <c r="K10087" s="1406"/>
      <c r="L10087" s="281">
        <f t="shared" ref="L10087:L10092" si="2369">I10087+J10087+K10087</f>
        <v>0</v>
      </c>
      <c r="M10087" s="12" t="str">
        <f t="shared" si="2364"/>
        <v/>
      </c>
      <c r="N10087" s="13"/>
    </row>
    <row r="10088" spans="1:14" hidden="1">
      <c r="A10088" s="23">
        <v>375</v>
      </c>
      <c r="B10088" s="362"/>
      <c r="C10088" s="293">
        <v>4202</v>
      </c>
      <c r="D10088" s="363" t="s">
        <v>232</v>
      </c>
      <c r="E10088" s="295">
        <f t="shared" si="2368"/>
        <v>0</v>
      </c>
      <c r="F10088" s="158"/>
      <c r="G10088" s="159"/>
      <c r="H10088" s="1408"/>
      <c r="I10088" s="158"/>
      <c r="J10088" s="159"/>
      <c r="K10088" s="1408"/>
      <c r="L10088" s="295">
        <f t="shared" si="2369"/>
        <v>0</v>
      </c>
      <c r="M10088" s="12" t="str">
        <f t="shared" si="2364"/>
        <v/>
      </c>
      <c r="N10088" s="13"/>
    </row>
    <row r="10089" spans="1:14" hidden="1">
      <c r="A10089" s="23">
        <v>380</v>
      </c>
      <c r="B10089" s="362"/>
      <c r="C10089" s="293">
        <v>4214</v>
      </c>
      <c r="D10089" s="363" t="s">
        <v>233</v>
      </c>
      <c r="E10089" s="295">
        <f t="shared" si="2368"/>
        <v>0</v>
      </c>
      <c r="F10089" s="158">
        <v>0</v>
      </c>
      <c r="G10089" s="159">
        <v>0</v>
      </c>
      <c r="H10089" s="1408">
        <v>0</v>
      </c>
      <c r="I10089" s="158">
        <v>0</v>
      </c>
      <c r="J10089" s="159">
        <v>0</v>
      </c>
      <c r="K10089" s="1408">
        <v>0</v>
      </c>
      <c r="L10089" s="295">
        <f t="shared" si="2369"/>
        <v>0</v>
      </c>
      <c r="M10089" s="12" t="str">
        <f t="shared" si="2364"/>
        <v/>
      </c>
      <c r="N10089" s="13"/>
    </row>
    <row r="10090" spans="1:14" hidden="1">
      <c r="A10090" s="23">
        <v>385</v>
      </c>
      <c r="B10090" s="362"/>
      <c r="C10090" s="293">
        <v>4217</v>
      </c>
      <c r="D10090" s="363" t="s">
        <v>234</v>
      </c>
      <c r="E10090" s="295">
        <f t="shared" si="2368"/>
        <v>0</v>
      </c>
      <c r="F10090" s="158"/>
      <c r="G10090" s="159"/>
      <c r="H10090" s="1408"/>
      <c r="I10090" s="158"/>
      <c r="J10090" s="159"/>
      <c r="K10090" s="1408"/>
      <c r="L10090" s="295">
        <f t="shared" si="2369"/>
        <v>0</v>
      </c>
      <c r="M10090" s="12" t="str">
        <f t="shared" si="2364"/>
        <v/>
      </c>
      <c r="N10090" s="13"/>
    </row>
    <row r="10091" spans="1:14" hidden="1">
      <c r="A10091" s="23">
        <v>390</v>
      </c>
      <c r="B10091" s="362"/>
      <c r="C10091" s="293">
        <v>4218</v>
      </c>
      <c r="D10091" s="294" t="s">
        <v>235</v>
      </c>
      <c r="E10091" s="295">
        <f t="shared" si="2368"/>
        <v>0</v>
      </c>
      <c r="F10091" s="158"/>
      <c r="G10091" s="159"/>
      <c r="H10091" s="1408"/>
      <c r="I10091" s="158"/>
      <c r="J10091" s="159"/>
      <c r="K10091" s="1408"/>
      <c r="L10091" s="295">
        <f t="shared" si="2369"/>
        <v>0</v>
      </c>
      <c r="M10091" s="12" t="str">
        <f t="shared" si="2364"/>
        <v/>
      </c>
      <c r="N10091" s="13"/>
    </row>
    <row r="10092" spans="1:14" hidden="1">
      <c r="A10092" s="23">
        <v>390</v>
      </c>
      <c r="B10092" s="362"/>
      <c r="C10092" s="285">
        <v>4219</v>
      </c>
      <c r="D10092" s="343" t="s">
        <v>236</v>
      </c>
      <c r="E10092" s="287">
        <f t="shared" si="2368"/>
        <v>0</v>
      </c>
      <c r="F10092" s="173">
        <v>0</v>
      </c>
      <c r="G10092" s="174">
        <v>0</v>
      </c>
      <c r="H10092" s="1409">
        <v>0</v>
      </c>
      <c r="I10092" s="173">
        <v>0</v>
      </c>
      <c r="J10092" s="174">
        <v>0</v>
      </c>
      <c r="K10092" s="1409">
        <v>0</v>
      </c>
      <c r="L10092" s="287">
        <f t="shared" si="2369"/>
        <v>0</v>
      </c>
      <c r="M10092" s="12" t="str">
        <f t="shared" si="2364"/>
        <v/>
      </c>
      <c r="N10092" s="13"/>
    </row>
    <row r="10093" spans="1:14" hidden="1">
      <c r="A10093" s="23">
        <v>395</v>
      </c>
      <c r="B10093" s="272">
        <v>4300</v>
      </c>
      <c r="C10093" s="1845" t="s">
        <v>1644</v>
      </c>
      <c r="D10093" s="1846"/>
      <c r="E10093" s="310">
        <f t="shared" ref="E10093:L10093" si="2370">SUM(E10094:E10096)</f>
        <v>0</v>
      </c>
      <c r="F10093" s="274">
        <f t="shared" si="2370"/>
        <v>0</v>
      </c>
      <c r="G10093" s="275">
        <f t="shared" si="2370"/>
        <v>0</v>
      </c>
      <c r="H10093" s="276">
        <f>SUM(H10094:H10096)</f>
        <v>0</v>
      </c>
      <c r="I10093" s="274">
        <f t="shared" si="2370"/>
        <v>0</v>
      </c>
      <c r="J10093" s="275">
        <f t="shared" si="2370"/>
        <v>0</v>
      </c>
      <c r="K10093" s="276">
        <f t="shared" si="2370"/>
        <v>0</v>
      </c>
      <c r="L10093" s="310">
        <f t="shared" si="2370"/>
        <v>0</v>
      </c>
      <c r="M10093" s="12" t="str">
        <f t="shared" si="2364"/>
        <v/>
      </c>
      <c r="N10093" s="13"/>
    </row>
    <row r="10094" spans="1:14" hidden="1">
      <c r="A10094" s="18">
        <v>397</v>
      </c>
      <c r="B10094" s="362"/>
      <c r="C10094" s="279">
        <v>4301</v>
      </c>
      <c r="D10094" s="311" t="s">
        <v>237</v>
      </c>
      <c r="E10094" s="281">
        <f t="shared" ref="E10094:E10099" si="2371">F10094+G10094+H10094</f>
        <v>0</v>
      </c>
      <c r="F10094" s="152">
        <v>0</v>
      </c>
      <c r="G10094" s="153">
        <v>0</v>
      </c>
      <c r="H10094" s="1406">
        <v>0</v>
      </c>
      <c r="I10094" s="152">
        <v>0</v>
      </c>
      <c r="J10094" s="153">
        <v>0</v>
      </c>
      <c r="K10094" s="1406">
        <v>0</v>
      </c>
      <c r="L10094" s="281">
        <f t="shared" ref="L10094:L10099" si="2372">I10094+J10094+K10094</f>
        <v>0</v>
      </c>
      <c r="M10094" s="12" t="str">
        <f t="shared" si="2364"/>
        <v/>
      </c>
      <c r="N10094" s="13"/>
    </row>
    <row r="10095" spans="1:14" hidden="1">
      <c r="A10095" s="14">
        <v>398</v>
      </c>
      <c r="B10095" s="362"/>
      <c r="C10095" s="293">
        <v>4302</v>
      </c>
      <c r="D10095" s="363" t="s">
        <v>238</v>
      </c>
      <c r="E10095" s="295">
        <f t="shared" si="2371"/>
        <v>0</v>
      </c>
      <c r="F10095" s="158"/>
      <c r="G10095" s="159"/>
      <c r="H10095" s="1408"/>
      <c r="I10095" s="158"/>
      <c r="J10095" s="159"/>
      <c r="K10095" s="1408"/>
      <c r="L10095" s="295">
        <f t="shared" si="2372"/>
        <v>0</v>
      </c>
      <c r="M10095" s="12" t="str">
        <f t="shared" si="2364"/>
        <v/>
      </c>
      <c r="N10095" s="13"/>
    </row>
    <row r="10096" spans="1:14" hidden="1">
      <c r="A10096" s="14">
        <v>399</v>
      </c>
      <c r="B10096" s="362"/>
      <c r="C10096" s="285">
        <v>4309</v>
      </c>
      <c r="D10096" s="301" t="s">
        <v>239</v>
      </c>
      <c r="E10096" s="287">
        <f t="shared" si="2371"/>
        <v>0</v>
      </c>
      <c r="F10096" s="173"/>
      <c r="G10096" s="174"/>
      <c r="H10096" s="1409"/>
      <c r="I10096" s="173"/>
      <c r="J10096" s="174"/>
      <c r="K10096" s="1409"/>
      <c r="L10096" s="287">
        <f t="shared" si="2372"/>
        <v>0</v>
      </c>
      <c r="M10096" s="12" t="str">
        <f t="shared" si="2364"/>
        <v/>
      </c>
      <c r="N10096" s="13"/>
    </row>
    <row r="10097" spans="1:14" hidden="1">
      <c r="A10097" s="14">
        <v>400</v>
      </c>
      <c r="B10097" s="272">
        <v>4400</v>
      </c>
      <c r="C10097" s="1845" t="s">
        <v>1641</v>
      </c>
      <c r="D10097" s="1846"/>
      <c r="E10097" s="310">
        <f t="shared" si="2371"/>
        <v>0</v>
      </c>
      <c r="F10097" s="1410">
        <v>0</v>
      </c>
      <c r="G10097" s="1411">
        <v>0</v>
      </c>
      <c r="H10097" s="1412">
        <v>0</v>
      </c>
      <c r="I10097" s="1410">
        <v>0</v>
      </c>
      <c r="J10097" s="1411">
        <v>0</v>
      </c>
      <c r="K10097" s="1412">
        <v>0</v>
      </c>
      <c r="L10097" s="310">
        <f t="shared" si="2372"/>
        <v>0</v>
      </c>
      <c r="M10097" s="12" t="str">
        <f t="shared" si="2364"/>
        <v/>
      </c>
      <c r="N10097" s="13"/>
    </row>
    <row r="10098" spans="1:14" hidden="1">
      <c r="A10098" s="14">
        <v>401</v>
      </c>
      <c r="B10098" s="272">
        <v>4500</v>
      </c>
      <c r="C10098" s="1845" t="s">
        <v>1642</v>
      </c>
      <c r="D10098" s="1846"/>
      <c r="E10098" s="310">
        <f t="shared" si="2371"/>
        <v>0</v>
      </c>
      <c r="F10098" s="1410">
        <v>0</v>
      </c>
      <c r="G10098" s="1411">
        <v>0</v>
      </c>
      <c r="H10098" s="1412">
        <v>0</v>
      </c>
      <c r="I10098" s="1410">
        <v>0</v>
      </c>
      <c r="J10098" s="1411">
        <v>0</v>
      </c>
      <c r="K10098" s="1412">
        <v>0</v>
      </c>
      <c r="L10098" s="310">
        <f t="shared" si="2372"/>
        <v>0</v>
      </c>
      <c r="M10098" s="12" t="str">
        <f t="shared" si="2364"/>
        <v/>
      </c>
      <c r="N10098" s="13"/>
    </row>
    <row r="10099" spans="1:14" hidden="1">
      <c r="A10099" s="40">
        <v>404</v>
      </c>
      <c r="B10099" s="272">
        <v>4600</v>
      </c>
      <c r="C10099" s="1849" t="s">
        <v>240</v>
      </c>
      <c r="D10099" s="1850"/>
      <c r="E10099" s="310">
        <f t="shared" si="2371"/>
        <v>0</v>
      </c>
      <c r="F10099" s="1410">
        <v>0</v>
      </c>
      <c r="G10099" s="1411">
        <v>0</v>
      </c>
      <c r="H10099" s="1412">
        <v>0</v>
      </c>
      <c r="I10099" s="1410">
        <v>0</v>
      </c>
      <c r="J10099" s="1411">
        <v>0</v>
      </c>
      <c r="K10099" s="1412">
        <v>0</v>
      </c>
      <c r="L10099" s="310">
        <f t="shared" si="2372"/>
        <v>0</v>
      </c>
      <c r="M10099" s="12" t="str">
        <f t="shared" si="2364"/>
        <v/>
      </c>
      <c r="N10099" s="13"/>
    </row>
    <row r="10100" spans="1:14" hidden="1">
      <c r="A10100" s="40">
        <v>404</v>
      </c>
      <c r="B10100" s="272">
        <v>4900</v>
      </c>
      <c r="C10100" s="1845" t="s">
        <v>266</v>
      </c>
      <c r="D10100" s="1846"/>
      <c r="E10100" s="310">
        <f t="shared" ref="E10100:L10100" si="2373">+E10101+E10102</f>
        <v>0</v>
      </c>
      <c r="F10100" s="274">
        <f t="shared" si="2373"/>
        <v>0</v>
      </c>
      <c r="G10100" s="275">
        <f t="shared" si="2373"/>
        <v>0</v>
      </c>
      <c r="H10100" s="276">
        <f>+H10101+H10102</f>
        <v>0</v>
      </c>
      <c r="I10100" s="274">
        <f t="shared" si="2373"/>
        <v>0</v>
      </c>
      <c r="J10100" s="275">
        <f t="shared" si="2373"/>
        <v>0</v>
      </c>
      <c r="K10100" s="276">
        <f t="shared" si="2373"/>
        <v>0</v>
      </c>
      <c r="L10100" s="310">
        <f t="shared" si="2373"/>
        <v>0</v>
      </c>
      <c r="M10100" s="12" t="str">
        <f t="shared" si="2364"/>
        <v/>
      </c>
      <c r="N10100" s="13"/>
    </row>
    <row r="10101" spans="1:14" hidden="1">
      <c r="A10101" s="22">
        <v>440</v>
      </c>
      <c r="B10101" s="362"/>
      <c r="C10101" s="279">
        <v>4901</v>
      </c>
      <c r="D10101" s="364" t="s">
        <v>267</v>
      </c>
      <c r="E10101" s="281">
        <f>F10101+G10101+H10101</f>
        <v>0</v>
      </c>
      <c r="F10101" s="152"/>
      <c r="G10101" s="153"/>
      <c r="H10101" s="1406"/>
      <c r="I10101" s="152"/>
      <c r="J10101" s="153"/>
      <c r="K10101" s="1406"/>
      <c r="L10101" s="281">
        <f>I10101+J10101+K10101</f>
        <v>0</v>
      </c>
      <c r="M10101" s="12" t="str">
        <f t="shared" si="2364"/>
        <v/>
      </c>
      <c r="N10101" s="13"/>
    </row>
    <row r="10102" spans="1:14" hidden="1">
      <c r="A10102" s="22">
        <v>450</v>
      </c>
      <c r="B10102" s="362"/>
      <c r="C10102" s="285">
        <v>4902</v>
      </c>
      <c r="D10102" s="301" t="s">
        <v>268</v>
      </c>
      <c r="E10102" s="287">
        <f>F10102+G10102+H10102</f>
        <v>0</v>
      </c>
      <c r="F10102" s="173"/>
      <c r="G10102" s="174"/>
      <c r="H10102" s="1409"/>
      <c r="I10102" s="173"/>
      <c r="J10102" s="174"/>
      <c r="K10102" s="1409"/>
      <c r="L10102" s="287">
        <f>I10102+J10102+K10102</f>
        <v>0</v>
      </c>
      <c r="M10102" s="12" t="str">
        <f t="shared" si="2364"/>
        <v/>
      </c>
      <c r="N10102" s="13"/>
    </row>
    <row r="10103" spans="1:14" hidden="1">
      <c r="A10103" s="22">
        <v>495</v>
      </c>
      <c r="B10103" s="365">
        <v>5100</v>
      </c>
      <c r="C10103" s="1843" t="s">
        <v>241</v>
      </c>
      <c r="D10103" s="1844"/>
      <c r="E10103" s="310">
        <f>F10103+G10103+H10103</f>
        <v>0</v>
      </c>
      <c r="F10103" s="1410">
        <v>0</v>
      </c>
      <c r="G10103" s="1411">
        <v>0</v>
      </c>
      <c r="H10103" s="1412">
        <v>0</v>
      </c>
      <c r="I10103" s="1410">
        <v>0</v>
      </c>
      <c r="J10103" s="1411">
        <v>0</v>
      </c>
      <c r="K10103" s="1412">
        <v>0</v>
      </c>
      <c r="L10103" s="310">
        <f>I10103+J10103+K10103</f>
        <v>0</v>
      </c>
      <c r="M10103" s="12" t="str">
        <f t="shared" si="2364"/>
        <v/>
      </c>
      <c r="N10103" s="13"/>
    </row>
    <row r="10104" spans="1:14" hidden="1">
      <c r="A10104" s="23">
        <v>500</v>
      </c>
      <c r="B10104" s="365">
        <v>5200</v>
      </c>
      <c r="C10104" s="1843" t="s">
        <v>242</v>
      </c>
      <c r="D10104" s="1844"/>
      <c r="E10104" s="310">
        <f t="shared" ref="E10104:L10104" si="2374">SUM(E10105:E10111)</f>
        <v>0</v>
      </c>
      <c r="F10104" s="274">
        <f t="shared" si="2374"/>
        <v>0</v>
      </c>
      <c r="G10104" s="275">
        <f t="shared" si="2374"/>
        <v>0</v>
      </c>
      <c r="H10104" s="276">
        <f>SUM(H10105:H10111)</f>
        <v>0</v>
      </c>
      <c r="I10104" s="274">
        <f t="shared" si="2374"/>
        <v>0</v>
      </c>
      <c r="J10104" s="275">
        <f t="shared" si="2374"/>
        <v>0</v>
      </c>
      <c r="K10104" s="276">
        <f t="shared" si="2374"/>
        <v>0</v>
      </c>
      <c r="L10104" s="310">
        <f t="shared" si="2374"/>
        <v>0</v>
      </c>
      <c r="M10104" s="12" t="str">
        <f t="shared" si="2364"/>
        <v/>
      </c>
      <c r="N10104" s="13"/>
    </row>
    <row r="10105" spans="1:14" hidden="1">
      <c r="A10105" s="23">
        <v>505</v>
      </c>
      <c r="B10105" s="366"/>
      <c r="C10105" s="367">
        <v>5201</v>
      </c>
      <c r="D10105" s="368" t="s">
        <v>243</v>
      </c>
      <c r="E10105" s="281">
        <f t="shared" ref="E10105:E10111" si="2375">F10105+G10105+H10105</f>
        <v>0</v>
      </c>
      <c r="F10105" s="152">
        <v>0</v>
      </c>
      <c r="G10105" s="153">
        <v>0</v>
      </c>
      <c r="H10105" s="1406">
        <v>0</v>
      </c>
      <c r="I10105" s="152">
        <v>0</v>
      </c>
      <c r="J10105" s="153">
        <v>0</v>
      </c>
      <c r="K10105" s="1406">
        <v>0</v>
      </c>
      <c r="L10105" s="281">
        <f t="shared" ref="L10105:L10111" si="2376">I10105+J10105+K10105</f>
        <v>0</v>
      </c>
      <c r="M10105" s="12" t="str">
        <f t="shared" si="2364"/>
        <v/>
      </c>
      <c r="N10105" s="13"/>
    </row>
    <row r="10106" spans="1:14" hidden="1">
      <c r="A10106" s="23">
        <v>510</v>
      </c>
      <c r="B10106" s="366"/>
      <c r="C10106" s="369">
        <v>5202</v>
      </c>
      <c r="D10106" s="370" t="s">
        <v>244</v>
      </c>
      <c r="E10106" s="295">
        <f t="shared" si="2375"/>
        <v>0</v>
      </c>
      <c r="F10106" s="158">
        <v>0</v>
      </c>
      <c r="G10106" s="159">
        <v>0</v>
      </c>
      <c r="H10106" s="1408">
        <v>0</v>
      </c>
      <c r="I10106" s="158">
        <v>0</v>
      </c>
      <c r="J10106" s="159">
        <v>0</v>
      </c>
      <c r="K10106" s="1408">
        <v>0</v>
      </c>
      <c r="L10106" s="295">
        <f t="shared" si="2376"/>
        <v>0</v>
      </c>
      <c r="M10106" s="12" t="str">
        <f t="shared" si="2364"/>
        <v/>
      </c>
      <c r="N10106" s="13"/>
    </row>
    <row r="10107" spans="1:14" hidden="1">
      <c r="A10107" s="23">
        <v>515</v>
      </c>
      <c r="B10107" s="366"/>
      <c r="C10107" s="369">
        <v>5203</v>
      </c>
      <c r="D10107" s="370" t="s">
        <v>608</v>
      </c>
      <c r="E10107" s="295">
        <f t="shared" si="2375"/>
        <v>0</v>
      </c>
      <c r="F10107" s="158">
        <v>0</v>
      </c>
      <c r="G10107" s="159">
        <v>0</v>
      </c>
      <c r="H10107" s="1408">
        <v>0</v>
      </c>
      <c r="I10107" s="158">
        <v>0</v>
      </c>
      <c r="J10107" s="159">
        <v>0</v>
      </c>
      <c r="K10107" s="1408">
        <v>0</v>
      </c>
      <c r="L10107" s="295">
        <f t="shared" si="2376"/>
        <v>0</v>
      </c>
      <c r="M10107" s="12" t="str">
        <f t="shared" si="2364"/>
        <v/>
      </c>
      <c r="N10107" s="13"/>
    </row>
    <row r="10108" spans="1:14" hidden="1">
      <c r="A10108" s="23">
        <v>520</v>
      </c>
      <c r="B10108" s="366"/>
      <c r="C10108" s="369">
        <v>5204</v>
      </c>
      <c r="D10108" s="370" t="s">
        <v>609</v>
      </c>
      <c r="E10108" s="295">
        <f t="shared" si="2375"/>
        <v>0</v>
      </c>
      <c r="F10108" s="158">
        <v>0</v>
      </c>
      <c r="G10108" s="159">
        <v>0</v>
      </c>
      <c r="H10108" s="1408">
        <v>0</v>
      </c>
      <c r="I10108" s="158">
        <v>0</v>
      </c>
      <c r="J10108" s="159">
        <v>0</v>
      </c>
      <c r="K10108" s="1408">
        <v>0</v>
      </c>
      <c r="L10108" s="295">
        <f t="shared" si="2376"/>
        <v>0</v>
      </c>
      <c r="M10108" s="12" t="str">
        <f t="shared" si="2364"/>
        <v/>
      </c>
      <c r="N10108" s="13"/>
    </row>
    <row r="10109" spans="1:14" hidden="1">
      <c r="A10109" s="23">
        <v>525</v>
      </c>
      <c r="B10109" s="366"/>
      <c r="C10109" s="369">
        <v>5205</v>
      </c>
      <c r="D10109" s="370" t="s">
        <v>610</v>
      </c>
      <c r="E10109" s="295">
        <f t="shared" si="2375"/>
        <v>0</v>
      </c>
      <c r="F10109" s="158">
        <v>0</v>
      </c>
      <c r="G10109" s="159">
        <v>0</v>
      </c>
      <c r="H10109" s="1408">
        <v>0</v>
      </c>
      <c r="I10109" s="158">
        <v>0</v>
      </c>
      <c r="J10109" s="159">
        <v>0</v>
      </c>
      <c r="K10109" s="1408">
        <v>0</v>
      </c>
      <c r="L10109" s="295">
        <f t="shared" si="2376"/>
        <v>0</v>
      </c>
      <c r="M10109" s="12" t="str">
        <f t="shared" si="2364"/>
        <v/>
      </c>
      <c r="N10109" s="13"/>
    </row>
    <row r="10110" spans="1:14" hidden="1">
      <c r="A10110" s="22">
        <v>635</v>
      </c>
      <c r="B10110" s="366"/>
      <c r="C10110" s="369">
        <v>5206</v>
      </c>
      <c r="D10110" s="370" t="s">
        <v>611</v>
      </c>
      <c r="E10110" s="295">
        <f t="shared" si="2375"/>
        <v>0</v>
      </c>
      <c r="F10110" s="158">
        <v>0</v>
      </c>
      <c r="G10110" s="159">
        <v>0</v>
      </c>
      <c r="H10110" s="1408">
        <v>0</v>
      </c>
      <c r="I10110" s="158">
        <v>0</v>
      </c>
      <c r="J10110" s="159">
        <v>0</v>
      </c>
      <c r="K10110" s="1408">
        <v>0</v>
      </c>
      <c r="L10110" s="295">
        <f t="shared" si="2376"/>
        <v>0</v>
      </c>
      <c r="M10110" s="12" t="str">
        <f t="shared" si="2364"/>
        <v/>
      </c>
      <c r="N10110" s="13"/>
    </row>
    <row r="10111" spans="1:14" hidden="1">
      <c r="A10111" s="23">
        <v>640</v>
      </c>
      <c r="B10111" s="366"/>
      <c r="C10111" s="371">
        <v>5219</v>
      </c>
      <c r="D10111" s="372" t="s">
        <v>612</v>
      </c>
      <c r="E10111" s="287">
        <f t="shared" si="2375"/>
        <v>0</v>
      </c>
      <c r="F10111" s="173">
        <v>0</v>
      </c>
      <c r="G10111" s="174">
        <v>0</v>
      </c>
      <c r="H10111" s="1409">
        <v>0</v>
      </c>
      <c r="I10111" s="173">
        <v>0</v>
      </c>
      <c r="J10111" s="174">
        <v>0</v>
      </c>
      <c r="K10111" s="1409">
        <v>0</v>
      </c>
      <c r="L10111" s="287">
        <f t="shared" si="2376"/>
        <v>0</v>
      </c>
      <c r="M10111" s="12" t="str">
        <f t="shared" si="2364"/>
        <v/>
      </c>
      <c r="N10111" s="13"/>
    </row>
    <row r="10112" spans="1:14" hidden="1">
      <c r="A10112" s="23">
        <v>645</v>
      </c>
      <c r="B10112" s="365">
        <v>5300</v>
      </c>
      <c r="C10112" s="1843" t="s">
        <v>613</v>
      </c>
      <c r="D10112" s="1844"/>
      <c r="E10112" s="310">
        <f t="shared" ref="E10112:L10112" si="2377">SUM(E10113:E10114)</f>
        <v>0</v>
      </c>
      <c r="F10112" s="274">
        <f t="shared" si="2377"/>
        <v>0</v>
      </c>
      <c r="G10112" s="275">
        <f t="shared" si="2377"/>
        <v>0</v>
      </c>
      <c r="H10112" s="276">
        <f>SUM(H10113:H10114)</f>
        <v>0</v>
      </c>
      <c r="I10112" s="274">
        <f t="shared" si="2377"/>
        <v>0</v>
      </c>
      <c r="J10112" s="275">
        <f t="shared" si="2377"/>
        <v>0</v>
      </c>
      <c r="K10112" s="276">
        <f t="shared" si="2377"/>
        <v>0</v>
      </c>
      <c r="L10112" s="310">
        <f t="shared" si="2377"/>
        <v>0</v>
      </c>
      <c r="M10112" s="12" t="str">
        <f t="shared" si="2364"/>
        <v/>
      </c>
      <c r="N10112" s="13"/>
    </row>
    <row r="10113" spans="1:14" hidden="1">
      <c r="A10113" s="23">
        <v>650</v>
      </c>
      <c r="B10113" s="366"/>
      <c r="C10113" s="367">
        <v>5301</v>
      </c>
      <c r="D10113" s="368" t="s">
        <v>300</v>
      </c>
      <c r="E10113" s="281">
        <f>F10113+G10113+H10113</f>
        <v>0</v>
      </c>
      <c r="F10113" s="152">
        <v>0</v>
      </c>
      <c r="G10113" s="153">
        <v>0</v>
      </c>
      <c r="H10113" s="1406">
        <v>0</v>
      </c>
      <c r="I10113" s="152">
        <v>0</v>
      </c>
      <c r="J10113" s="153">
        <v>0</v>
      </c>
      <c r="K10113" s="1406">
        <v>0</v>
      </c>
      <c r="L10113" s="281">
        <f>I10113+J10113+K10113</f>
        <v>0</v>
      </c>
      <c r="M10113" s="12" t="str">
        <f t="shared" si="2364"/>
        <v/>
      </c>
      <c r="N10113" s="13"/>
    </row>
    <row r="10114" spans="1:14" hidden="1">
      <c r="A10114" s="22">
        <v>655</v>
      </c>
      <c r="B10114" s="366"/>
      <c r="C10114" s="371">
        <v>5309</v>
      </c>
      <c r="D10114" s="372" t="s">
        <v>614</v>
      </c>
      <c r="E10114" s="287">
        <f>F10114+G10114+H10114</f>
        <v>0</v>
      </c>
      <c r="F10114" s="173">
        <v>0</v>
      </c>
      <c r="G10114" s="174">
        <v>0</v>
      </c>
      <c r="H10114" s="1409">
        <v>0</v>
      </c>
      <c r="I10114" s="173">
        <v>0</v>
      </c>
      <c r="J10114" s="174">
        <v>0</v>
      </c>
      <c r="K10114" s="1409">
        <v>0</v>
      </c>
      <c r="L10114" s="287">
        <f>I10114+J10114+K10114</f>
        <v>0</v>
      </c>
      <c r="M10114" s="12" t="str">
        <f t="shared" si="2364"/>
        <v/>
      </c>
      <c r="N10114" s="13"/>
    </row>
    <row r="10115" spans="1:14" hidden="1">
      <c r="A10115" s="22">
        <v>665</v>
      </c>
      <c r="B10115" s="365">
        <v>5400</v>
      </c>
      <c r="C10115" s="1843" t="s">
        <v>671</v>
      </c>
      <c r="D10115" s="1844"/>
      <c r="E10115" s="310">
        <f>F10115+G10115+H10115</f>
        <v>0</v>
      </c>
      <c r="F10115" s="1410"/>
      <c r="G10115" s="1411">
        <v>0</v>
      </c>
      <c r="H10115" s="1412">
        <v>0</v>
      </c>
      <c r="I10115" s="1410">
        <v>0</v>
      </c>
      <c r="J10115" s="1411"/>
      <c r="K10115" s="1412">
        <v>0</v>
      </c>
      <c r="L10115" s="310">
        <f>I10115+J10115+K10115</f>
        <v>0</v>
      </c>
      <c r="M10115" s="12" t="str">
        <f t="shared" si="2364"/>
        <v/>
      </c>
      <c r="N10115" s="13"/>
    </row>
    <row r="10116" spans="1:14" hidden="1">
      <c r="A10116" s="22">
        <v>675</v>
      </c>
      <c r="B10116" s="272">
        <v>5500</v>
      </c>
      <c r="C10116" s="1845" t="s">
        <v>672</v>
      </c>
      <c r="D10116" s="1846"/>
      <c r="E10116" s="310">
        <f t="shared" ref="E10116:L10116" si="2378">SUM(E10117:E10120)</f>
        <v>0</v>
      </c>
      <c r="F10116" s="274">
        <f t="shared" si="2378"/>
        <v>0</v>
      </c>
      <c r="G10116" s="275">
        <f t="shared" si="2378"/>
        <v>0</v>
      </c>
      <c r="H10116" s="276">
        <f>SUM(H10117:H10120)</f>
        <v>0</v>
      </c>
      <c r="I10116" s="274">
        <f t="shared" si="2378"/>
        <v>0</v>
      </c>
      <c r="J10116" s="275">
        <f t="shared" si="2378"/>
        <v>0</v>
      </c>
      <c r="K10116" s="276">
        <f t="shared" si="2378"/>
        <v>0</v>
      </c>
      <c r="L10116" s="310">
        <f t="shared" si="2378"/>
        <v>0</v>
      </c>
      <c r="M10116" s="12" t="str">
        <f t="shared" si="2364"/>
        <v/>
      </c>
      <c r="N10116" s="13"/>
    </row>
    <row r="10117" spans="1:14" hidden="1">
      <c r="A10117" s="22">
        <v>685</v>
      </c>
      <c r="B10117" s="362"/>
      <c r="C10117" s="279">
        <v>5501</v>
      </c>
      <c r="D10117" s="311" t="s">
        <v>673</v>
      </c>
      <c r="E10117" s="281">
        <f>F10117+G10117+H10117</f>
        <v>0</v>
      </c>
      <c r="F10117" s="152"/>
      <c r="G10117" s="153"/>
      <c r="H10117" s="1406"/>
      <c r="I10117" s="152"/>
      <c r="J10117" s="153"/>
      <c r="K10117" s="1406"/>
      <c r="L10117" s="281">
        <f>I10117+J10117+K10117</f>
        <v>0</v>
      </c>
      <c r="M10117" s="12" t="str">
        <f t="shared" si="2364"/>
        <v/>
      </c>
      <c r="N10117" s="13"/>
    </row>
    <row r="10118" spans="1:14" hidden="1">
      <c r="A10118" s="23">
        <v>690</v>
      </c>
      <c r="B10118" s="362"/>
      <c r="C10118" s="293">
        <v>5502</v>
      </c>
      <c r="D10118" s="294" t="s">
        <v>674</v>
      </c>
      <c r="E10118" s="295">
        <f>F10118+G10118+H10118</f>
        <v>0</v>
      </c>
      <c r="F10118" s="158"/>
      <c r="G10118" s="159"/>
      <c r="H10118" s="1408"/>
      <c r="I10118" s="158"/>
      <c r="J10118" s="159"/>
      <c r="K10118" s="1408"/>
      <c r="L10118" s="295">
        <f>I10118+J10118+K10118</f>
        <v>0</v>
      </c>
      <c r="M10118" s="12" t="str">
        <f t="shared" si="2364"/>
        <v/>
      </c>
      <c r="N10118" s="13"/>
    </row>
    <row r="10119" spans="1:14" hidden="1">
      <c r="A10119" s="23">
        <v>695</v>
      </c>
      <c r="B10119" s="362"/>
      <c r="C10119" s="293">
        <v>5503</v>
      </c>
      <c r="D10119" s="363" t="s">
        <v>675</v>
      </c>
      <c r="E10119" s="295">
        <f>F10119+G10119+H10119</f>
        <v>0</v>
      </c>
      <c r="F10119" s="158"/>
      <c r="G10119" s="159"/>
      <c r="H10119" s="1408"/>
      <c r="I10119" s="158"/>
      <c r="J10119" s="159"/>
      <c r="K10119" s="1408"/>
      <c r="L10119" s="295">
        <f>I10119+J10119+K10119</f>
        <v>0</v>
      </c>
      <c r="M10119" s="12" t="str">
        <f t="shared" si="2364"/>
        <v/>
      </c>
      <c r="N10119" s="13"/>
    </row>
    <row r="10120" spans="1:14" hidden="1">
      <c r="A10120" s="22">
        <v>700</v>
      </c>
      <c r="B10120" s="362"/>
      <c r="C10120" s="285">
        <v>5504</v>
      </c>
      <c r="D10120" s="339" t="s">
        <v>676</v>
      </c>
      <c r="E10120" s="287">
        <f>F10120+G10120+H10120</f>
        <v>0</v>
      </c>
      <c r="F10120" s="173"/>
      <c r="G10120" s="174"/>
      <c r="H10120" s="1409"/>
      <c r="I10120" s="173"/>
      <c r="J10120" s="174"/>
      <c r="K10120" s="1409"/>
      <c r="L10120" s="287">
        <f>I10120+J10120+K10120</f>
        <v>0</v>
      </c>
      <c r="M10120" s="12" t="str">
        <f t="shared" si="2364"/>
        <v/>
      </c>
      <c r="N10120" s="13"/>
    </row>
    <row r="10121" spans="1:14" hidden="1">
      <c r="A10121" s="22">
        <v>710</v>
      </c>
      <c r="B10121" s="365">
        <v>5700</v>
      </c>
      <c r="C10121" s="1847" t="s">
        <v>898</v>
      </c>
      <c r="D10121" s="1848"/>
      <c r="E10121" s="310">
        <f>SUM(E10122:E10124)</f>
        <v>0</v>
      </c>
      <c r="F10121" s="1458">
        <v>0</v>
      </c>
      <c r="G10121" s="1458">
        <v>0</v>
      </c>
      <c r="H10121" s="1458">
        <v>0</v>
      </c>
      <c r="I10121" s="1458">
        <v>0</v>
      </c>
      <c r="J10121" s="1458">
        <v>0</v>
      </c>
      <c r="K10121" s="1458">
        <v>0</v>
      </c>
      <c r="L10121" s="310">
        <f>SUM(L10122:L10124)</f>
        <v>0</v>
      </c>
      <c r="M10121" s="12" t="str">
        <f t="shared" si="2364"/>
        <v/>
      </c>
      <c r="N10121" s="13"/>
    </row>
    <row r="10122" spans="1:14" hidden="1">
      <c r="A10122" s="23">
        <v>715</v>
      </c>
      <c r="B10122" s="366"/>
      <c r="C10122" s="367">
        <v>5701</v>
      </c>
      <c r="D10122" s="368" t="s">
        <v>677</v>
      </c>
      <c r="E10122" s="281">
        <f>F10122+G10122+H10122</f>
        <v>0</v>
      </c>
      <c r="F10122" s="1459">
        <v>0</v>
      </c>
      <c r="G10122" s="1459">
        <v>0</v>
      </c>
      <c r="H10122" s="1460">
        <v>0</v>
      </c>
      <c r="I10122" s="1606">
        <v>0</v>
      </c>
      <c r="J10122" s="1459">
        <v>0</v>
      </c>
      <c r="K10122" s="1459">
        <v>0</v>
      </c>
      <c r="L10122" s="281">
        <f>I10122+J10122+K10122</f>
        <v>0</v>
      </c>
      <c r="M10122" s="12" t="str">
        <f t="shared" si="2364"/>
        <v/>
      </c>
      <c r="N10122" s="13"/>
    </row>
    <row r="10123" spans="1:14" hidden="1">
      <c r="A10123" s="23">
        <v>720</v>
      </c>
      <c r="B10123" s="366"/>
      <c r="C10123" s="373">
        <v>5702</v>
      </c>
      <c r="D10123" s="374" t="s">
        <v>678</v>
      </c>
      <c r="E10123" s="314">
        <f>F10123+G10123+H10123</f>
        <v>0</v>
      </c>
      <c r="F10123" s="1459">
        <v>0</v>
      </c>
      <c r="G10123" s="1459">
        <v>0</v>
      </c>
      <c r="H10123" s="1460">
        <v>0</v>
      </c>
      <c r="I10123" s="1606">
        <v>0</v>
      </c>
      <c r="J10123" s="1459">
        <v>0</v>
      </c>
      <c r="K10123" s="1459">
        <v>0</v>
      </c>
      <c r="L10123" s="314">
        <f>I10123+J10123+K10123</f>
        <v>0</v>
      </c>
      <c r="M10123" s="12" t="str">
        <f t="shared" si="2364"/>
        <v/>
      </c>
      <c r="N10123" s="13"/>
    </row>
    <row r="10124" spans="1:14" hidden="1">
      <c r="A10124" s="23">
        <v>725</v>
      </c>
      <c r="B10124" s="292"/>
      <c r="C10124" s="375">
        <v>4071</v>
      </c>
      <c r="D10124" s="376" t="s">
        <v>679</v>
      </c>
      <c r="E10124" s="377">
        <f>F10124+G10124+H10124</f>
        <v>0</v>
      </c>
      <c r="F10124" s="1459">
        <v>0</v>
      </c>
      <c r="G10124" s="1459">
        <v>0</v>
      </c>
      <c r="H10124" s="1460">
        <v>0</v>
      </c>
      <c r="I10124" s="1606">
        <v>0</v>
      </c>
      <c r="J10124" s="1459">
        <v>0</v>
      </c>
      <c r="K10124" s="1459">
        <v>0</v>
      </c>
      <c r="L10124" s="377">
        <f>I10124+J10124+K10124</f>
        <v>0</v>
      </c>
      <c r="M10124" s="12" t="str">
        <f t="shared" si="2364"/>
        <v/>
      </c>
      <c r="N10124" s="13"/>
    </row>
    <row r="10125" spans="1:14" hidden="1">
      <c r="A10125" s="23">
        <v>730</v>
      </c>
      <c r="B10125" s="571"/>
      <c r="C10125" s="1841" t="s">
        <v>680</v>
      </c>
      <c r="D10125" s="1842"/>
      <c r="E10125" s="1426"/>
      <c r="F10125" s="1426"/>
      <c r="G10125" s="1426"/>
      <c r="H10125" s="1426"/>
      <c r="I10125" s="1426"/>
      <c r="J10125" s="1426"/>
      <c r="K10125" s="1426"/>
      <c r="L10125" s="1427"/>
      <c r="M10125" s="12" t="str">
        <f t="shared" si="2364"/>
        <v/>
      </c>
      <c r="N10125" s="13"/>
    </row>
    <row r="10126" spans="1:14" hidden="1">
      <c r="A10126" s="23">
        <v>735</v>
      </c>
      <c r="B10126" s="381">
        <v>98</v>
      </c>
      <c r="C10126" s="1841" t="s">
        <v>680</v>
      </c>
      <c r="D10126" s="1842"/>
      <c r="E10126" s="382">
        <f>F10126+G10126+H10126</f>
        <v>0</v>
      </c>
      <c r="F10126" s="1417"/>
      <c r="G10126" s="1418"/>
      <c r="H10126" s="1419"/>
      <c r="I10126" s="1448">
        <v>0</v>
      </c>
      <c r="J10126" s="1449">
        <v>0</v>
      </c>
      <c r="K10126" s="1450">
        <v>0</v>
      </c>
      <c r="L10126" s="382">
        <f>I10126+J10126+K10126</f>
        <v>0</v>
      </c>
      <c r="M10126" s="12" t="str">
        <f t="shared" si="2364"/>
        <v/>
      </c>
      <c r="N10126" s="13"/>
    </row>
    <row r="10127" spans="1:14" hidden="1">
      <c r="A10127" s="23">
        <v>740</v>
      </c>
      <c r="B10127" s="1421"/>
      <c r="C10127" s="1422"/>
      <c r="D10127" s="1423"/>
      <c r="E10127" s="269"/>
      <c r="F10127" s="269"/>
      <c r="G10127" s="269"/>
      <c r="H10127" s="269"/>
      <c r="I10127" s="269"/>
      <c r="J10127" s="269"/>
      <c r="K10127" s="269"/>
      <c r="L10127" s="270"/>
      <c r="M10127" s="12" t="str">
        <f t="shared" si="2364"/>
        <v/>
      </c>
      <c r="N10127" s="73" t="str">
        <f>LEFT(C10009,1)</f>
        <v>5</v>
      </c>
    </row>
    <row r="10128" spans="1:14" hidden="1">
      <c r="A10128" s="23">
        <v>745</v>
      </c>
      <c r="B10128" s="1424"/>
      <c r="C10128" s="111"/>
      <c r="D10128" s="1425"/>
      <c r="E10128" s="218"/>
      <c r="F10128" s="218"/>
      <c r="G10128" s="218"/>
      <c r="H10128" s="218"/>
      <c r="I10128" s="218"/>
      <c r="J10128" s="218"/>
      <c r="K10128" s="218"/>
      <c r="L10128" s="389"/>
      <c r="M10128" s="7" t="str">
        <f t="shared" si="2364"/>
        <v/>
      </c>
    </row>
    <row r="10129" spans="1:14" hidden="1">
      <c r="A10129" s="22">
        <v>750</v>
      </c>
      <c r="B10129" s="1424"/>
      <c r="C10129" s="111"/>
      <c r="D10129" s="1425"/>
      <c r="E10129" s="218"/>
      <c r="F10129" s="218"/>
      <c r="G10129" s="218"/>
      <c r="H10129" s="218"/>
      <c r="I10129" s="218"/>
      <c r="J10129" s="218"/>
      <c r="K10129" s="218"/>
      <c r="L10129" s="389"/>
      <c r="M10129" s="7" t="str">
        <f t="shared" si="2364"/>
        <v/>
      </c>
    </row>
    <row r="10130" spans="1:14" ht="19.5" hidden="1" thickBot="1">
      <c r="A10130" s="23">
        <v>755</v>
      </c>
      <c r="B10130" s="1451"/>
      <c r="C10130" s="393" t="s">
        <v>726</v>
      </c>
      <c r="D10130" s="1420">
        <f>+B10130</f>
        <v>0</v>
      </c>
      <c r="E10130" s="395">
        <f t="shared" ref="E10130:L10130" si="2379">SUM(E10012,E10015,E10021,E10029,E10030,E10048,E10052,E10058,E10061,E10062,E10063,E10064,E10068,E10077,E10083,E10084,E10085,E10086,E10093,E10097,E10098,E10099,E10100,E10103,E10104,E10112,E10115,E10116,E10121)+E10126</f>
        <v>0</v>
      </c>
      <c r="F10130" s="396">
        <f t="shared" si="2379"/>
        <v>0</v>
      </c>
      <c r="G10130" s="397">
        <f t="shared" si="2379"/>
        <v>0</v>
      </c>
      <c r="H10130" s="398">
        <f t="shared" si="2379"/>
        <v>0</v>
      </c>
      <c r="I10130" s="396">
        <f t="shared" si="2379"/>
        <v>0</v>
      </c>
      <c r="J10130" s="397">
        <f t="shared" si="2379"/>
        <v>0</v>
      </c>
      <c r="K10130" s="398">
        <f t="shared" si="2379"/>
        <v>0</v>
      </c>
      <c r="L10130" s="395">
        <f t="shared" si="2379"/>
        <v>0</v>
      </c>
      <c r="M10130" s="1652" t="str">
        <f t="shared" si="2364"/>
        <v/>
      </c>
      <c r="N10130" s="65"/>
    </row>
    <row r="10131" spans="1:14" ht="18.75" hidden="1">
      <c r="A10131" s="23">
        <v>760</v>
      </c>
      <c r="B10131" s="79" t="s">
        <v>120</v>
      </c>
      <c r="C10131" s="1"/>
      <c r="L10131" s="6"/>
      <c r="M10131" s="1652" t="str">
        <f>(IF($E10130&lt;&gt;0,$M$2,IF($L10130&lt;&gt;0,$M$2,"")))</f>
        <v/>
      </c>
      <c r="N10131" s="65"/>
    </row>
    <row r="10132" spans="1:14" ht="18.75" hidden="1">
      <c r="A10132" s="22">
        <v>765</v>
      </c>
      <c r="B10132" s="1355"/>
      <c r="C10132" s="1355"/>
      <c r="D10132" s="1356"/>
      <c r="E10132" s="1355"/>
      <c r="F10132" s="1355"/>
      <c r="G10132" s="1355"/>
      <c r="H10132" s="1355"/>
      <c r="I10132" s="1355"/>
      <c r="J10132" s="1355"/>
      <c r="K10132" s="1355"/>
      <c r="L10132" s="1357"/>
      <c r="M10132" s="1652" t="str">
        <f>(IF($E10130&lt;&gt;0,$M$2,IF($L10130&lt;&gt;0,$M$2,"")))</f>
        <v/>
      </c>
      <c r="N10132" s="65"/>
    </row>
    <row r="10133" spans="1:14" ht="18.75" hidden="1">
      <c r="A10133" s="22">
        <v>775</v>
      </c>
      <c r="B10133" s="65"/>
      <c r="C10133" s="65"/>
      <c r="D10133" s="65"/>
      <c r="E10133" s="65"/>
      <c r="F10133" s="65"/>
      <c r="G10133" s="65"/>
      <c r="H10133" s="65"/>
      <c r="I10133" s="65"/>
      <c r="J10133" s="65"/>
      <c r="K10133" s="65"/>
      <c r="L10133" s="77"/>
      <c r="M10133" s="74" t="str">
        <f>(IF(E10130&lt;&gt;0,$G$2,IF(L10130&lt;&gt;0,$G$2,"")))</f>
        <v/>
      </c>
      <c r="N10133" s="65"/>
    </row>
    <row r="10134" spans="1:14" hidden="1">
      <c r="A10134" s="23">
        <v>780</v>
      </c>
      <c r="B10134" s="6"/>
      <c r="C10134" s="6"/>
      <c r="D10134" s="517"/>
      <c r="E10134" s="38"/>
      <c r="F10134" s="38"/>
      <c r="G10134" s="38"/>
      <c r="H10134" s="38"/>
      <c r="I10134" s="38"/>
      <c r="J10134" s="38"/>
      <c r="K10134" s="38"/>
      <c r="L10134" s="38"/>
      <c r="M10134" s="7" t="str">
        <f>(IF($E10270&lt;&gt;0,$M$2,IF($L10270&lt;&gt;0,$M$2,"")))</f>
        <v/>
      </c>
    </row>
    <row r="10135" spans="1:14" hidden="1">
      <c r="A10135" s="23">
        <v>785</v>
      </c>
      <c r="B10135" s="6"/>
      <c r="C10135" s="1353"/>
      <c r="D10135" s="1354"/>
      <c r="E10135" s="38"/>
      <c r="F10135" s="38"/>
      <c r="G10135" s="38"/>
      <c r="H10135" s="38"/>
      <c r="I10135" s="38"/>
      <c r="J10135" s="38"/>
      <c r="K10135" s="38"/>
      <c r="L10135" s="38"/>
      <c r="M10135" s="7" t="str">
        <f>(IF($E10270&lt;&gt;0,$M$2,IF($L10270&lt;&gt;0,$M$2,"")))</f>
        <v/>
      </c>
    </row>
    <row r="10136" spans="1:14" hidden="1">
      <c r="A10136" s="23">
        <v>790</v>
      </c>
      <c r="B10136" s="1865" t="str">
        <f>$B$7</f>
        <v>ОТЧЕТНИ ДАННИ ПО ЕБК ЗА ИЗПЪЛНЕНИЕТО НА БЮДЖЕТА</v>
      </c>
      <c r="C10136" s="1866"/>
      <c r="D10136" s="1866"/>
      <c r="E10136" s="242"/>
      <c r="F10136" s="242"/>
      <c r="G10136" s="237"/>
      <c r="H10136" s="237"/>
      <c r="I10136" s="237"/>
      <c r="J10136" s="237"/>
      <c r="K10136" s="237"/>
      <c r="L10136" s="237"/>
      <c r="M10136" s="7" t="str">
        <f>(IF($E10270&lt;&gt;0,$M$2,IF($L10270&lt;&gt;0,$M$2,"")))</f>
        <v/>
      </c>
    </row>
    <row r="10137" spans="1:14" hidden="1">
      <c r="A10137" s="23">
        <v>795</v>
      </c>
      <c r="B10137" s="228"/>
      <c r="C10137" s="391"/>
      <c r="D10137" s="400"/>
      <c r="E10137" s="406" t="s">
        <v>457</v>
      </c>
      <c r="F10137" s="406" t="s">
        <v>819</v>
      </c>
      <c r="G10137" s="237"/>
      <c r="H10137" s="1350" t="s">
        <v>1234</v>
      </c>
      <c r="I10137" s="1351"/>
      <c r="J10137" s="1352"/>
      <c r="K10137" s="237"/>
      <c r="L10137" s="237"/>
      <c r="M10137" s="7" t="str">
        <f>(IF($E10270&lt;&gt;0,$M$2,IF($L10270&lt;&gt;0,$M$2,"")))</f>
        <v/>
      </c>
    </row>
    <row r="10138" spans="1:14" ht="18.75" hidden="1">
      <c r="A10138" s="22">
        <v>805</v>
      </c>
      <c r="B10138" s="1867" t="str">
        <f>$B$9</f>
        <v>ДГ Радост Каблешково</v>
      </c>
      <c r="C10138" s="1868"/>
      <c r="D10138" s="1869"/>
      <c r="E10138" s="115">
        <f>$E$9</f>
        <v>45658</v>
      </c>
      <c r="F10138" s="226">
        <f>$F$9</f>
        <v>45747</v>
      </c>
      <c r="G10138" s="237"/>
      <c r="H10138" s="237"/>
      <c r="I10138" s="237"/>
      <c r="J10138" s="237"/>
      <c r="K10138" s="237"/>
      <c r="L10138" s="237"/>
      <c r="M10138" s="7" t="str">
        <f>(IF($E10270&lt;&gt;0,$M$2,IF($L10270&lt;&gt;0,$M$2,"")))</f>
        <v/>
      </c>
    </row>
    <row r="10139" spans="1:14" hidden="1">
      <c r="A10139" s="23">
        <v>810</v>
      </c>
      <c r="B10139" s="227" t="str">
        <f>$B$10</f>
        <v>(наименование на разпоредителя с бюджет)</v>
      </c>
      <c r="C10139" s="228"/>
      <c r="D10139" s="229"/>
      <c r="E10139" s="237"/>
      <c r="F10139" s="237"/>
      <c r="G10139" s="237"/>
      <c r="H10139" s="237"/>
      <c r="I10139" s="237"/>
      <c r="J10139" s="237"/>
      <c r="K10139" s="237"/>
      <c r="L10139" s="237"/>
      <c r="M10139" s="7" t="str">
        <f>(IF($E10270&lt;&gt;0,$M$2,IF($L10270&lt;&gt;0,$M$2,"")))</f>
        <v/>
      </c>
    </row>
    <row r="10140" spans="1:14" hidden="1">
      <c r="A10140" s="23">
        <v>815</v>
      </c>
      <c r="B10140" s="227"/>
      <c r="C10140" s="228"/>
      <c r="D10140" s="229"/>
      <c r="E10140" s="237"/>
      <c r="F10140" s="237"/>
      <c r="G10140" s="237"/>
      <c r="H10140" s="237"/>
      <c r="I10140" s="237"/>
      <c r="J10140" s="237"/>
      <c r="K10140" s="237"/>
      <c r="L10140" s="237"/>
      <c r="M10140" s="7" t="str">
        <f>(IF($E10270&lt;&gt;0,$M$2,IF($L10270&lt;&gt;0,$M$2,"")))</f>
        <v/>
      </c>
    </row>
    <row r="10141" spans="1:14" ht="19.5" hidden="1">
      <c r="A10141" s="28">
        <v>525</v>
      </c>
      <c r="B10141" s="1870" t="str">
        <f>$B$12</f>
        <v>Поморие</v>
      </c>
      <c r="C10141" s="1871"/>
      <c r="D10141" s="1872"/>
      <c r="E10141" s="410" t="s">
        <v>874</v>
      </c>
      <c r="F10141" s="1348" t="str">
        <f>$F$12</f>
        <v>5207</v>
      </c>
      <c r="G10141" s="237"/>
      <c r="H10141" s="237"/>
      <c r="I10141" s="237"/>
      <c r="J10141" s="237"/>
      <c r="K10141" s="237"/>
      <c r="L10141" s="237"/>
      <c r="M10141" s="7" t="str">
        <f>(IF($E10270&lt;&gt;0,$M$2,IF($L10270&lt;&gt;0,$M$2,"")))</f>
        <v/>
      </c>
    </row>
    <row r="10142" spans="1:14" hidden="1">
      <c r="A10142" s="22">
        <v>820</v>
      </c>
      <c r="B10142" s="233" t="str">
        <f>$B$13</f>
        <v>(наименование на първостепенния разпоредител с бюджет)</v>
      </c>
      <c r="C10142" s="228"/>
      <c r="D10142" s="229"/>
      <c r="E10142" s="1349"/>
      <c r="F10142" s="242"/>
      <c r="G10142" s="237"/>
      <c r="H10142" s="237"/>
      <c r="I10142" s="237"/>
      <c r="J10142" s="237"/>
      <c r="K10142" s="237"/>
      <c r="L10142" s="237"/>
      <c r="M10142" s="7" t="str">
        <f>(IF($E10270&lt;&gt;0,$M$2,IF($L10270&lt;&gt;0,$M$2,"")))</f>
        <v/>
      </c>
    </row>
    <row r="10143" spans="1:14" ht="19.5" hidden="1">
      <c r="A10143" s="23">
        <v>821</v>
      </c>
      <c r="B10143" s="236"/>
      <c r="C10143" s="237"/>
      <c r="D10143" s="124" t="s">
        <v>875</v>
      </c>
      <c r="E10143" s="238">
        <f>$E$15</f>
        <v>0</v>
      </c>
      <c r="F10143" s="414" t="str">
        <f>$F$15</f>
        <v>БЮДЖЕТ</v>
      </c>
      <c r="G10143" s="218"/>
      <c r="H10143" s="218"/>
      <c r="I10143" s="218"/>
      <c r="J10143" s="218"/>
      <c r="K10143" s="218"/>
      <c r="L10143" s="218"/>
      <c r="M10143" s="7" t="str">
        <f>(IF($E10270&lt;&gt;0,$M$2,IF($L10270&lt;&gt;0,$M$2,"")))</f>
        <v/>
      </c>
    </row>
    <row r="10144" spans="1:14" hidden="1">
      <c r="A10144" s="23">
        <v>822</v>
      </c>
      <c r="B10144" s="228"/>
      <c r="C10144" s="391"/>
      <c r="D10144" s="400"/>
      <c r="E10144" s="237"/>
      <c r="F10144" s="409"/>
      <c r="G10144" s="409"/>
      <c r="H10144" s="409"/>
      <c r="I10144" s="409"/>
      <c r="J10144" s="409"/>
      <c r="K10144" s="409"/>
      <c r="L10144" s="1365" t="s">
        <v>458</v>
      </c>
      <c r="M10144" s="7" t="str">
        <f>(IF($E10270&lt;&gt;0,$M$2,IF($L10270&lt;&gt;0,$M$2,"")))</f>
        <v/>
      </c>
    </row>
    <row r="10145" spans="1:14" ht="24.95" hidden="1" customHeight="1">
      <c r="A10145" s="23">
        <v>823</v>
      </c>
      <c r="B10145" s="247"/>
      <c r="C10145" s="248"/>
      <c r="D10145" s="249" t="s">
        <v>698</v>
      </c>
      <c r="E10145" s="1853" t="str">
        <f>CONCATENATE("Уточнен план ",$C$3)</f>
        <v>Уточнен план 2025</v>
      </c>
      <c r="F10145" s="1854"/>
      <c r="G10145" s="1854"/>
      <c r="H10145" s="1855"/>
      <c r="I10145" s="1856" t="str">
        <f>CONCATENATE("Отчет ",$C$3)</f>
        <v>Отчет 2025</v>
      </c>
      <c r="J10145" s="1857"/>
      <c r="K10145" s="1857"/>
      <c r="L10145" s="1858"/>
      <c r="M10145" s="7" t="str">
        <f>(IF($E10270&lt;&gt;0,$M$2,IF($L10270&lt;&gt;0,$M$2,"")))</f>
        <v/>
      </c>
    </row>
    <row r="10146" spans="1:14" ht="54.95" hidden="1" customHeight="1" thickBot="1">
      <c r="A10146" s="23">
        <v>825</v>
      </c>
      <c r="B10146" s="250" t="s">
        <v>62</v>
      </c>
      <c r="C10146" s="251" t="s">
        <v>459</v>
      </c>
      <c r="D10146" s="252" t="s">
        <v>699</v>
      </c>
      <c r="E10146" s="1391" t="str">
        <f>$E$20</f>
        <v>Уточнен план                Общо</v>
      </c>
      <c r="F10146" s="1395" t="str">
        <f>$F$20</f>
        <v>държавни дейности</v>
      </c>
      <c r="G10146" s="1396" t="str">
        <f>$G$20</f>
        <v>местни дейности</v>
      </c>
      <c r="H10146" s="1397" t="str">
        <f>$H$20</f>
        <v>дофинансиране</v>
      </c>
      <c r="I10146" s="253" t="str">
        <f>$I$20</f>
        <v>държавни дейности -ОТЧЕТ</v>
      </c>
      <c r="J10146" s="254" t="str">
        <f>$J$20</f>
        <v>местни дейности - ОТЧЕТ</v>
      </c>
      <c r="K10146" s="255" t="str">
        <f>$K$20</f>
        <v>дофинансиране - ОТЧЕТ</v>
      </c>
      <c r="L10146" s="1570" t="str">
        <f>$L$20</f>
        <v>ОТЧЕТ                                    ОБЩО</v>
      </c>
      <c r="M10146" s="7" t="str">
        <f>(IF($E10270&lt;&gt;0,$M$2,IF($L10270&lt;&gt;0,$M$2,"")))</f>
        <v/>
      </c>
    </row>
    <row r="10147" spans="1:14" ht="18.75" hidden="1">
      <c r="A10147" s="23"/>
      <c r="B10147" s="258"/>
      <c r="C10147" s="259"/>
      <c r="D10147" s="260" t="s">
        <v>728</v>
      </c>
      <c r="E10147" s="1442" t="str">
        <f>$E$21</f>
        <v>(1)</v>
      </c>
      <c r="F10147" s="143" t="str">
        <f>$F$21</f>
        <v>(2)</v>
      </c>
      <c r="G10147" s="144" t="str">
        <f>$G$21</f>
        <v>(3)</v>
      </c>
      <c r="H10147" s="145" t="str">
        <f>$H$21</f>
        <v>(4)</v>
      </c>
      <c r="I10147" s="261" t="str">
        <f>$I$21</f>
        <v>(5)</v>
      </c>
      <c r="J10147" s="262" t="str">
        <f>$J$21</f>
        <v>(6)</v>
      </c>
      <c r="K10147" s="263" t="str">
        <f>$K$21</f>
        <v>(7)</v>
      </c>
      <c r="L10147" s="264" t="str">
        <f>$L$21</f>
        <v>(8)</v>
      </c>
      <c r="M10147" s="7" t="str">
        <f>(IF($E10270&lt;&gt;0,$M$2,IF($L10270&lt;&gt;0,$M$2,"")))</f>
        <v/>
      </c>
    </row>
    <row r="10148" spans="1:14" hidden="1">
      <c r="A10148" s="23"/>
      <c r="B10148" s="1439"/>
      <c r="C10148" s="1540" t="e">
        <f>VLOOKUP(D10148,OP_LIST2,2,FALSE)</f>
        <v>#N/A</v>
      </c>
      <c r="D10148" s="1445"/>
      <c r="E10148" s="389"/>
      <c r="F10148" s="1429"/>
      <c r="G10148" s="1430"/>
      <c r="H10148" s="1431"/>
      <c r="I10148" s="1429"/>
      <c r="J10148" s="1430"/>
      <c r="K10148" s="1431"/>
      <c r="L10148" s="1428"/>
      <c r="M10148" s="7" t="str">
        <f>(IF($E10270&lt;&gt;0,$M$2,IF($L10270&lt;&gt;0,$M$2,"")))</f>
        <v/>
      </c>
    </row>
    <row r="10149" spans="1:14" hidden="1">
      <c r="A10149" s="23"/>
      <c r="B10149" s="1608" t="s">
        <v>2003</v>
      </c>
      <c r="C10149" s="1446">
        <f>VLOOKUP(D10150,EBK_DEIN2,2,FALSE)</f>
        <v>6627</v>
      </c>
      <c r="D10149" s="1445" t="s">
        <v>777</v>
      </c>
      <c r="E10149" s="389"/>
      <c r="F10149" s="1432"/>
      <c r="G10149" s="1433"/>
      <c r="H10149" s="1434"/>
      <c r="I10149" s="1432"/>
      <c r="J10149" s="1433"/>
      <c r="K10149" s="1434"/>
      <c r="L10149" s="1428"/>
      <c r="M10149" s="7" t="str">
        <f>(IF($E10270&lt;&gt;0,$M$2,IF($L10270&lt;&gt;0,$M$2,"")))</f>
        <v/>
      </c>
    </row>
    <row r="10150" spans="1:14" hidden="1">
      <c r="A10150" s="23"/>
      <c r="B10150" s="1438"/>
      <c r="C10150" s="1531">
        <f>+C10149</f>
        <v>6627</v>
      </c>
      <c r="D10150" s="1440" t="s">
        <v>477</v>
      </c>
      <c r="E10150" s="389"/>
      <c r="F10150" s="1432"/>
      <c r="G10150" s="1433"/>
      <c r="H10150" s="1434"/>
      <c r="I10150" s="1432"/>
      <c r="J10150" s="1433"/>
      <c r="K10150" s="1434"/>
      <c r="L10150" s="1428"/>
      <c r="M10150" s="7" t="str">
        <f>(IF($E10270&lt;&gt;0,$M$2,IF($L10270&lt;&gt;0,$M$2,"")))</f>
        <v/>
      </c>
    </row>
    <row r="10151" spans="1:14" hidden="1">
      <c r="A10151" s="23"/>
      <c r="B10151" s="1443"/>
      <c r="C10151" s="1441"/>
      <c r="D10151" s="1444" t="s">
        <v>700</v>
      </c>
      <c r="E10151" s="389"/>
      <c r="F10151" s="1435"/>
      <c r="G10151" s="1436"/>
      <c r="H10151" s="1437"/>
      <c r="I10151" s="1435"/>
      <c r="J10151" s="1436"/>
      <c r="K10151" s="1437"/>
      <c r="L10151" s="1428"/>
      <c r="M10151" s="7" t="str">
        <f>(IF($E10270&lt;&gt;0,$M$2,IF($L10270&lt;&gt;0,$M$2,"")))</f>
        <v/>
      </c>
    </row>
    <row r="10152" spans="1:14" hidden="1">
      <c r="A10152" s="23"/>
      <c r="B10152" s="272">
        <v>100</v>
      </c>
      <c r="C10152" s="1859" t="s">
        <v>729</v>
      </c>
      <c r="D10152" s="1860"/>
      <c r="E10152" s="273">
        <f t="shared" ref="E10152:L10152" si="2380">SUM(E10153:E10154)</f>
        <v>0</v>
      </c>
      <c r="F10152" s="274">
        <f t="shared" si="2380"/>
        <v>0</v>
      </c>
      <c r="G10152" s="275">
        <f t="shared" si="2380"/>
        <v>0</v>
      </c>
      <c r="H10152" s="276">
        <f>SUM(H10153:H10154)</f>
        <v>0</v>
      </c>
      <c r="I10152" s="274">
        <f t="shared" si="2380"/>
        <v>0</v>
      </c>
      <c r="J10152" s="275">
        <f t="shared" si="2380"/>
        <v>0</v>
      </c>
      <c r="K10152" s="276">
        <f t="shared" si="2380"/>
        <v>0</v>
      </c>
      <c r="L10152" s="273">
        <f t="shared" si="2380"/>
        <v>0</v>
      </c>
      <c r="M10152" s="12" t="str">
        <f>(IF($E10152&lt;&gt;0,$M$2,IF($L10152&lt;&gt;0,$M$2,"")))</f>
        <v/>
      </c>
      <c r="N10152" s="13"/>
    </row>
    <row r="10153" spans="1:14" hidden="1">
      <c r="A10153" s="23"/>
      <c r="B10153" s="278"/>
      <c r="C10153" s="279">
        <v>101</v>
      </c>
      <c r="D10153" s="280" t="s">
        <v>730</v>
      </c>
      <c r="E10153" s="281">
        <f>F10153+G10153+H10153</f>
        <v>0</v>
      </c>
      <c r="F10153" s="152">
        <v>0</v>
      </c>
      <c r="G10153" s="153">
        <v>0</v>
      </c>
      <c r="H10153" s="1406">
        <v>0</v>
      </c>
      <c r="I10153" s="152">
        <v>0</v>
      </c>
      <c r="J10153" s="153"/>
      <c r="K10153" s="1406">
        <v>0</v>
      </c>
      <c r="L10153" s="281">
        <f>I10153+J10153+K10153</f>
        <v>0</v>
      </c>
      <c r="M10153" s="12" t="str">
        <f t="shared" ref="M10153:M10216" si="2381">(IF($E10153&lt;&gt;0,$M$2,IF($L10153&lt;&gt;0,$M$2,"")))</f>
        <v/>
      </c>
      <c r="N10153" s="13"/>
    </row>
    <row r="10154" spans="1:14" hidden="1">
      <c r="A10154" s="10"/>
      <c r="B10154" s="278"/>
      <c r="C10154" s="285">
        <v>102</v>
      </c>
      <c r="D10154" s="286" t="s">
        <v>731</v>
      </c>
      <c r="E10154" s="287">
        <f>F10154+G10154+H10154</f>
        <v>0</v>
      </c>
      <c r="F10154" s="173">
        <v>0</v>
      </c>
      <c r="G10154" s="174">
        <v>0</v>
      </c>
      <c r="H10154" s="1409">
        <v>0</v>
      </c>
      <c r="I10154" s="173">
        <v>0</v>
      </c>
      <c r="J10154" s="174">
        <v>0</v>
      </c>
      <c r="K10154" s="1409">
        <v>0</v>
      </c>
      <c r="L10154" s="287">
        <f>I10154+J10154+K10154</f>
        <v>0</v>
      </c>
      <c r="M10154" s="12" t="str">
        <f t="shared" si="2381"/>
        <v/>
      </c>
      <c r="N10154" s="13"/>
    </row>
    <row r="10155" spans="1:14" hidden="1">
      <c r="A10155" s="10"/>
      <c r="B10155" s="272">
        <v>200</v>
      </c>
      <c r="C10155" s="1851" t="s">
        <v>732</v>
      </c>
      <c r="D10155" s="1852"/>
      <c r="E10155" s="273">
        <f t="shared" ref="E10155:L10155" si="2382">SUM(E10156:E10160)</f>
        <v>0</v>
      </c>
      <c r="F10155" s="274">
        <f t="shared" si="2382"/>
        <v>0</v>
      </c>
      <c r="G10155" s="275">
        <f t="shared" si="2382"/>
        <v>0</v>
      </c>
      <c r="H10155" s="276">
        <f>SUM(H10156:H10160)</f>
        <v>0</v>
      </c>
      <c r="I10155" s="274">
        <f t="shared" si="2382"/>
        <v>0</v>
      </c>
      <c r="J10155" s="275">
        <f t="shared" si="2382"/>
        <v>0</v>
      </c>
      <c r="K10155" s="276">
        <f t="shared" si="2382"/>
        <v>0</v>
      </c>
      <c r="L10155" s="273">
        <f t="shared" si="2382"/>
        <v>0</v>
      </c>
      <c r="M10155" s="12" t="str">
        <f t="shared" si="2381"/>
        <v/>
      </c>
      <c r="N10155" s="13"/>
    </row>
    <row r="10156" spans="1:14" hidden="1">
      <c r="A10156" s="10"/>
      <c r="B10156" s="291"/>
      <c r="C10156" s="279">
        <v>201</v>
      </c>
      <c r="D10156" s="280" t="s">
        <v>733</v>
      </c>
      <c r="E10156" s="281">
        <f>F10156+G10156+H10156</f>
        <v>0</v>
      </c>
      <c r="F10156" s="152">
        <v>0</v>
      </c>
      <c r="G10156" s="153">
        <v>0</v>
      </c>
      <c r="H10156" s="1406">
        <v>0</v>
      </c>
      <c r="I10156" s="152">
        <v>0</v>
      </c>
      <c r="J10156" s="153">
        <v>0</v>
      </c>
      <c r="K10156" s="1406">
        <v>0</v>
      </c>
      <c r="L10156" s="281">
        <f>I10156+J10156+K10156</f>
        <v>0</v>
      </c>
      <c r="M10156" s="12" t="str">
        <f t="shared" si="2381"/>
        <v/>
      </c>
      <c r="N10156" s="13"/>
    </row>
    <row r="10157" spans="1:14" hidden="1">
      <c r="A10157" s="10"/>
      <c r="B10157" s="292"/>
      <c r="C10157" s="293">
        <v>202</v>
      </c>
      <c r="D10157" s="294" t="s">
        <v>734</v>
      </c>
      <c r="E10157" s="295">
        <f>F10157+G10157+H10157</f>
        <v>0</v>
      </c>
      <c r="F10157" s="158">
        <v>0</v>
      </c>
      <c r="G10157" s="159">
        <v>0</v>
      </c>
      <c r="H10157" s="1408">
        <v>0</v>
      </c>
      <c r="I10157" s="158">
        <v>0</v>
      </c>
      <c r="J10157" s="159">
        <v>0</v>
      </c>
      <c r="K10157" s="1408">
        <v>0</v>
      </c>
      <c r="L10157" s="295">
        <f>I10157+J10157+K10157</f>
        <v>0</v>
      </c>
      <c r="M10157" s="12" t="str">
        <f t="shared" si="2381"/>
        <v/>
      </c>
      <c r="N10157" s="13"/>
    </row>
    <row r="10158" spans="1:14" ht="31.5" hidden="1">
      <c r="A10158" s="10"/>
      <c r="B10158" s="299"/>
      <c r="C10158" s="293">
        <v>205</v>
      </c>
      <c r="D10158" s="294" t="s">
        <v>585</v>
      </c>
      <c r="E10158" s="295">
        <f>F10158+G10158+H10158</f>
        <v>0</v>
      </c>
      <c r="F10158" s="158">
        <v>0</v>
      </c>
      <c r="G10158" s="159">
        <v>0</v>
      </c>
      <c r="H10158" s="1408">
        <v>0</v>
      </c>
      <c r="I10158" s="158">
        <v>0</v>
      </c>
      <c r="J10158" s="159">
        <v>0</v>
      </c>
      <c r="K10158" s="1408">
        <v>0</v>
      </c>
      <c r="L10158" s="295">
        <f>I10158+J10158+K10158</f>
        <v>0</v>
      </c>
      <c r="M10158" s="12" t="str">
        <f t="shared" si="2381"/>
        <v/>
      </c>
      <c r="N10158" s="13"/>
    </row>
    <row r="10159" spans="1:14" hidden="1">
      <c r="A10159" s="10"/>
      <c r="B10159" s="299"/>
      <c r="C10159" s="293">
        <v>208</v>
      </c>
      <c r="D10159" s="300" t="s">
        <v>586</v>
      </c>
      <c r="E10159" s="295">
        <f>F10159+G10159+H10159</f>
        <v>0</v>
      </c>
      <c r="F10159" s="158">
        <v>0</v>
      </c>
      <c r="G10159" s="159">
        <v>0</v>
      </c>
      <c r="H10159" s="1408">
        <v>0</v>
      </c>
      <c r="I10159" s="158">
        <v>0</v>
      </c>
      <c r="J10159" s="159">
        <v>0</v>
      </c>
      <c r="K10159" s="1408">
        <v>0</v>
      </c>
      <c r="L10159" s="295">
        <f>I10159+J10159+K10159</f>
        <v>0</v>
      </c>
      <c r="M10159" s="12" t="str">
        <f t="shared" si="2381"/>
        <v/>
      </c>
      <c r="N10159" s="13"/>
    </row>
    <row r="10160" spans="1:14" hidden="1">
      <c r="A10160" s="10"/>
      <c r="B10160" s="291"/>
      <c r="C10160" s="285">
        <v>209</v>
      </c>
      <c r="D10160" s="301" t="s">
        <v>587</v>
      </c>
      <c r="E10160" s="287">
        <f>F10160+G10160+H10160</f>
        <v>0</v>
      </c>
      <c r="F10160" s="173">
        <v>0</v>
      </c>
      <c r="G10160" s="174">
        <v>0</v>
      </c>
      <c r="H10160" s="1409">
        <v>0</v>
      </c>
      <c r="I10160" s="173">
        <v>0</v>
      </c>
      <c r="J10160" s="174">
        <v>0</v>
      </c>
      <c r="K10160" s="1409">
        <v>0</v>
      </c>
      <c r="L10160" s="287">
        <f>I10160+J10160+K10160</f>
        <v>0</v>
      </c>
      <c r="M10160" s="12" t="str">
        <f t="shared" si="2381"/>
        <v/>
      </c>
      <c r="N10160" s="13"/>
    </row>
    <row r="10161" spans="1:14" hidden="1">
      <c r="A10161" s="10"/>
      <c r="B10161" s="272">
        <v>500</v>
      </c>
      <c r="C10161" s="1861" t="s">
        <v>188</v>
      </c>
      <c r="D10161" s="1862"/>
      <c r="E10161" s="273">
        <f t="shared" ref="E10161:L10161" si="2383">SUM(E10162:E10168)</f>
        <v>0</v>
      </c>
      <c r="F10161" s="274">
        <f t="shared" si="2383"/>
        <v>0</v>
      </c>
      <c r="G10161" s="275">
        <f t="shared" si="2383"/>
        <v>0</v>
      </c>
      <c r="H10161" s="276">
        <f>SUM(H10162:H10168)</f>
        <v>0</v>
      </c>
      <c r="I10161" s="274">
        <f t="shared" si="2383"/>
        <v>0</v>
      </c>
      <c r="J10161" s="275">
        <f t="shared" si="2383"/>
        <v>0</v>
      </c>
      <c r="K10161" s="276">
        <f t="shared" si="2383"/>
        <v>0</v>
      </c>
      <c r="L10161" s="273">
        <f t="shared" si="2383"/>
        <v>0</v>
      </c>
      <c r="M10161" s="12" t="str">
        <f t="shared" si="2381"/>
        <v/>
      </c>
      <c r="N10161" s="13"/>
    </row>
    <row r="10162" spans="1:14" ht="18" hidden="1" customHeight="1">
      <c r="A10162" s="10"/>
      <c r="B10162" s="291"/>
      <c r="C10162" s="302">
        <v>551</v>
      </c>
      <c r="D10162" s="303" t="s">
        <v>189</v>
      </c>
      <c r="E10162" s="281">
        <f t="shared" ref="E10162:E10169" si="2384">F10162+G10162+H10162</f>
        <v>0</v>
      </c>
      <c r="F10162" s="152">
        <v>0</v>
      </c>
      <c r="G10162" s="153">
        <v>0</v>
      </c>
      <c r="H10162" s="1406">
        <v>0</v>
      </c>
      <c r="I10162" s="152">
        <v>0</v>
      </c>
      <c r="J10162" s="153">
        <v>0</v>
      </c>
      <c r="K10162" s="1406">
        <v>0</v>
      </c>
      <c r="L10162" s="281">
        <f t="shared" ref="L10162:L10169" si="2385">I10162+J10162+K10162</f>
        <v>0</v>
      </c>
      <c r="M10162" s="12" t="str">
        <f t="shared" si="2381"/>
        <v/>
      </c>
      <c r="N10162" s="13"/>
    </row>
    <row r="10163" spans="1:14" hidden="1">
      <c r="A10163" s="10"/>
      <c r="B10163" s="291"/>
      <c r="C10163" s="304">
        <v>552</v>
      </c>
      <c r="D10163" s="305" t="s">
        <v>893</v>
      </c>
      <c r="E10163" s="295">
        <f t="shared" si="2384"/>
        <v>0</v>
      </c>
      <c r="F10163" s="158">
        <v>0</v>
      </c>
      <c r="G10163" s="159">
        <v>0</v>
      </c>
      <c r="H10163" s="1408">
        <v>0</v>
      </c>
      <c r="I10163" s="158">
        <v>0</v>
      </c>
      <c r="J10163" s="159">
        <v>0</v>
      </c>
      <c r="K10163" s="1408">
        <v>0</v>
      </c>
      <c r="L10163" s="295">
        <f t="shared" si="2385"/>
        <v>0</v>
      </c>
      <c r="M10163" s="12" t="str">
        <f t="shared" si="2381"/>
        <v/>
      </c>
      <c r="N10163" s="13"/>
    </row>
    <row r="10164" spans="1:14" hidden="1">
      <c r="A10164" s="10"/>
      <c r="B10164" s="306"/>
      <c r="C10164" s="304">
        <v>558</v>
      </c>
      <c r="D10164" s="307" t="s">
        <v>855</v>
      </c>
      <c r="E10164" s="295">
        <f>F10164+G10164+H10164</f>
        <v>0</v>
      </c>
      <c r="F10164" s="484">
        <v>0</v>
      </c>
      <c r="G10164" s="485">
        <v>0</v>
      </c>
      <c r="H10164" s="160">
        <v>0</v>
      </c>
      <c r="I10164" s="484">
        <v>0</v>
      </c>
      <c r="J10164" s="485">
        <v>0</v>
      </c>
      <c r="K10164" s="160">
        <v>0</v>
      </c>
      <c r="L10164" s="295">
        <f>I10164+J10164+K10164</f>
        <v>0</v>
      </c>
      <c r="M10164" s="12" t="str">
        <f t="shared" si="2381"/>
        <v/>
      </c>
      <c r="N10164" s="13"/>
    </row>
    <row r="10165" spans="1:14" hidden="1">
      <c r="A10165" s="10"/>
      <c r="B10165" s="306"/>
      <c r="C10165" s="304">
        <v>560</v>
      </c>
      <c r="D10165" s="307" t="s">
        <v>190</v>
      </c>
      <c r="E10165" s="295">
        <f t="shared" si="2384"/>
        <v>0</v>
      </c>
      <c r="F10165" s="158">
        <v>0</v>
      </c>
      <c r="G10165" s="159">
        <v>0</v>
      </c>
      <c r="H10165" s="1408">
        <v>0</v>
      </c>
      <c r="I10165" s="158">
        <v>0</v>
      </c>
      <c r="J10165" s="159">
        <v>0</v>
      </c>
      <c r="K10165" s="1408">
        <v>0</v>
      </c>
      <c r="L10165" s="295">
        <f t="shared" si="2385"/>
        <v>0</v>
      </c>
      <c r="M10165" s="12" t="str">
        <f t="shared" si="2381"/>
        <v/>
      </c>
      <c r="N10165" s="13"/>
    </row>
    <row r="10166" spans="1:14" hidden="1">
      <c r="A10166" s="10"/>
      <c r="B10166" s="306"/>
      <c r="C10166" s="304">
        <v>580</v>
      </c>
      <c r="D10166" s="305" t="s">
        <v>191</v>
      </c>
      <c r="E10166" s="295">
        <f t="shared" si="2384"/>
        <v>0</v>
      </c>
      <c r="F10166" s="158">
        <v>0</v>
      </c>
      <c r="G10166" s="159">
        <v>0</v>
      </c>
      <c r="H10166" s="1408">
        <v>0</v>
      </c>
      <c r="I10166" s="158">
        <v>0</v>
      </c>
      <c r="J10166" s="159">
        <v>0</v>
      </c>
      <c r="K10166" s="1408">
        <v>0</v>
      </c>
      <c r="L10166" s="295">
        <f t="shared" si="2385"/>
        <v>0</v>
      </c>
      <c r="M10166" s="12" t="str">
        <f t="shared" si="2381"/>
        <v/>
      </c>
      <c r="N10166" s="13"/>
    </row>
    <row r="10167" spans="1:14" hidden="1">
      <c r="A10167" s="10"/>
      <c r="B10167" s="291"/>
      <c r="C10167" s="304">
        <v>588</v>
      </c>
      <c r="D10167" s="305" t="s">
        <v>857</v>
      </c>
      <c r="E10167" s="295">
        <f>F10167+G10167+H10167</f>
        <v>0</v>
      </c>
      <c r="F10167" s="484">
        <v>0</v>
      </c>
      <c r="G10167" s="485">
        <v>0</v>
      </c>
      <c r="H10167" s="160">
        <v>0</v>
      </c>
      <c r="I10167" s="484">
        <v>0</v>
      </c>
      <c r="J10167" s="485">
        <v>0</v>
      </c>
      <c r="K10167" s="160">
        <v>0</v>
      </c>
      <c r="L10167" s="295">
        <f>I10167+J10167+K10167</f>
        <v>0</v>
      </c>
      <c r="M10167" s="12" t="str">
        <f t="shared" si="2381"/>
        <v/>
      </c>
      <c r="N10167" s="13"/>
    </row>
    <row r="10168" spans="1:14" ht="31.5" hidden="1">
      <c r="A10168" s="10"/>
      <c r="B10168" s="291"/>
      <c r="C10168" s="308">
        <v>590</v>
      </c>
      <c r="D10168" s="309" t="s">
        <v>192</v>
      </c>
      <c r="E10168" s="287">
        <f t="shared" si="2384"/>
        <v>0</v>
      </c>
      <c r="F10168" s="173"/>
      <c r="G10168" s="174"/>
      <c r="H10168" s="1409"/>
      <c r="I10168" s="173"/>
      <c r="J10168" s="174"/>
      <c r="K10168" s="1409"/>
      <c r="L10168" s="287">
        <f t="shared" si="2385"/>
        <v>0</v>
      </c>
      <c r="M10168" s="12" t="str">
        <f t="shared" si="2381"/>
        <v/>
      </c>
      <c r="N10168" s="13"/>
    </row>
    <row r="10169" spans="1:14" hidden="1">
      <c r="A10169" s="22">
        <v>5</v>
      </c>
      <c r="B10169" s="272">
        <v>800</v>
      </c>
      <c r="C10169" s="1863" t="s">
        <v>193</v>
      </c>
      <c r="D10169" s="1864"/>
      <c r="E10169" s="310">
        <f t="shared" si="2384"/>
        <v>0</v>
      </c>
      <c r="F10169" s="1410"/>
      <c r="G10169" s="1411"/>
      <c r="H10169" s="1412"/>
      <c r="I10169" s="1410"/>
      <c r="J10169" s="1411"/>
      <c r="K10169" s="1412"/>
      <c r="L10169" s="310">
        <f t="shared" si="2385"/>
        <v>0</v>
      </c>
      <c r="M10169" s="12" t="str">
        <f t="shared" si="2381"/>
        <v/>
      </c>
      <c r="N10169" s="13"/>
    </row>
    <row r="10170" spans="1:14" hidden="1">
      <c r="A10170" s="23">
        <v>10</v>
      </c>
      <c r="B10170" s="272">
        <v>1000</v>
      </c>
      <c r="C10170" s="1851" t="s">
        <v>194</v>
      </c>
      <c r="D10170" s="1852"/>
      <c r="E10170" s="310">
        <f t="shared" ref="E10170:L10170" si="2386">SUM(E10171:E10187)</f>
        <v>0</v>
      </c>
      <c r="F10170" s="274">
        <f t="shared" si="2386"/>
        <v>0</v>
      </c>
      <c r="G10170" s="275">
        <f t="shared" si="2386"/>
        <v>0</v>
      </c>
      <c r="H10170" s="276">
        <f>SUM(H10171:H10187)</f>
        <v>0</v>
      </c>
      <c r="I10170" s="274">
        <f t="shared" si="2386"/>
        <v>0</v>
      </c>
      <c r="J10170" s="275">
        <f t="shared" si="2386"/>
        <v>0</v>
      </c>
      <c r="K10170" s="276">
        <f t="shared" si="2386"/>
        <v>0</v>
      </c>
      <c r="L10170" s="310">
        <f t="shared" si="2386"/>
        <v>0</v>
      </c>
      <c r="M10170" s="12" t="str">
        <f t="shared" si="2381"/>
        <v/>
      </c>
      <c r="N10170" s="13"/>
    </row>
    <row r="10171" spans="1:14" hidden="1">
      <c r="A10171" s="23">
        <v>15</v>
      </c>
      <c r="B10171" s="292"/>
      <c r="C10171" s="279">
        <v>1011</v>
      </c>
      <c r="D10171" s="311" t="s">
        <v>195</v>
      </c>
      <c r="E10171" s="281">
        <f t="shared" ref="E10171:E10187" si="2387">F10171+G10171+H10171</f>
        <v>0</v>
      </c>
      <c r="F10171" s="152">
        <v>0</v>
      </c>
      <c r="G10171" s="153">
        <v>0</v>
      </c>
      <c r="H10171" s="1406">
        <v>0</v>
      </c>
      <c r="I10171" s="152">
        <v>0</v>
      </c>
      <c r="J10171" s="153">
        <v>0</v>
      </c>
      <c r="K10171" s="1406">
        <v>0</v>
      </c>
      <c r="L10171" s="281">
        <f t="shared" ref="L10171:L10187" si="2388">I10171+J10171+K10171</f>
        <v>0</v>
      </c>
      <c r="M10171" s="12" t="str">
        <f t="shared" si="2381"/>
        <v/>
      </c>
      <c r="N10171" s="13"/>
    </row>
    <row r="10172" spans="1:14" hidden="1">
      <c r="A10172" s="22">
        <v>35</v>
      </c>
      <c r="B10172" s="292"/>
      <c r="C10172" s="293">
        <v>1012</v>
      </c>
      <c r="D10172" s="294" t="s">
        <v>196</v>
      </c>
      <c r="E10172" s="295">
        <f t="shared" si="2387"/>
        <v>0</v>
      </c>
      <c r="F10172" s="158">
        <v>0</v>
      </c>
      <c r="G10172" s="159">
        <v>0</v>
      </c>
      <c r="H10172" s="1408">
        <v>0</v>
      </c>
      <c r="I10172" s="158">
        <v>0</v>
      </c>
      <c r="J10172" s="159">
        <v>0</v>
      </c>
      <c r="K10172" s="1408">
        <v>0</v>
      </c>
      <c r="L10172" s="295">
        <f t="shared" si="2388"/>
        <v>0</v>
      </c>
      <c r="M10172" s="12" t="str">
        <f t="shared" si="2381"/>
        <v/>
      </c>
      <c r="N10172" s="13"/>
    </row>
    <row r="10173" spans="1:14" hidden="1">
      <c r="A10173" s="23">
        <v>40</v>
      </c>
      <c r="B10173" s="292"/>
      <c r="C10173" s="293">
        <v>1013</v>
      </c>
      <c r="D10173" s="294" t="s">
        <v>197</v>
      </c>
      <c r="E10173" s="295">
        <f t="shared" si="2387"/>
        <v>0</v>
      </c>
      <c r="F10173" s="158">
        <v>0</v>
      </c>
      <c r="G10173" s="159">
        <v>0</v>
      </c>
      <c r="H10173" s="1408">
        <v>0</v>
      </c>
      <c r="I10173" s="158">
        <v>0</v>
      </c>
      <c r="J10173" s="159">
        <v>0</v>
      </c>
      <c r="K10173" s="1408">
        <v>0</v>
      </c>
      <c r="L10173" s="295">
        <f t="shared" si="2388"/>
        <v>0</v>
      </c>
      <c r="M10173" s="12" t="str">
        <f t="shared" si="2381"/>
        <v/>
      </c>
      <c r="N10173" s="13"/>
    </row>
    <row r="10174" spans="1:14" hidden="1">
      <c r="A10174" s="23">
        <v>45</v>
      </c>
      <c r="B10174" s="292"/>
      <c r="C10174" s="293">
        <v>1014</v>
      </c>
      <c r="D10174" s="294" t="s">
        <v>198</v>
      </c>
      <c r="E10174" s="295">
        <f t="shared" si="2387"/>
        <v>0</v>
      </c>
      <c r="F10174" s="158">
        <v>0</v>
      </c>
      <c r="G10174" s="159">
        <v>0</v>
      </c>
      <c r="H10174" s="1408">
        <v>0</v>
      </c>
      <c r="I10174" s="158">
        <v>0</v>
      </c>
      <c r="J10174" s="159">
        <v>0</v>
      </c>
      <c r="K10174" s="1408">
        <v>0</v>
      </c>
      <c r="L10174" s="295">
        <f t="shared" si="2388"/>
        <v>0</v>
      </c>
      <c r="M10174" s="12" t="str">
        <f t="shared" si="2381"/>
        <v/>
      </c>
      <c r="N10174" s="13"/>
    </row>
    <row r="10175" spans="1:14" hidden="1">
      <c r="A10175" s="23">
        <v>50</v>
      </c>
      <c r="B10175" s="292"/>
      <c r="C10175" s="293">
        <v>1015</v>
      </c>
      <c r="D10175" s="294" t="s">
        <v>199</v>
      </c>
      <c r="E10175" s="295">
        <f t="shared" si="2387"/>
        <v>0</v>
      </c>
      <c r="F10175" s="158">
        <v>0</v>
      </c>
      <c r="G10175" s="159">
        <v>0</v>
      </c>
      <c r="H10175" s="1408">
        <v>0</v>
      </c>
      <c r="I10175" s="158">
        <v>0</v>
      </c>
      <c r="J10175" s="159">
        <v>0</v>
      </c>
      <c r="K10175" s="1408">
        <v>0</v>
      </c>
      <c r="L10175" s="295">
        <f t="shared" si="2388"/>
        <v>0</v>
      </c>
      <c r="M10175" s="12" t="str">
        <f t="shared" si="2381"/>
        <v/>
      </c>
      <c r="N10175" s="13"/>
    </row>
    <row r="10176" spans="1:14" hidden="1">
      <c r="A10176" s="23">
        <v>55</v>
      </c>
      <c r="B10176" s="292"/>
      <c r="C10176" s="312">
        <v>1016</v>
      </c>
      <c r="D10176" s="313" t="s">
        <v>200</v>
      </c>
      <c r="E10176" s="314">
        <f t="shared" si="2387"/>
        <v>0</v>
      </c>
      <c r="F10176" s="164">
        <v>0</v>
      </c>
      <c r="G10176" s="165">
        <v>0</v>
      </c>
      <c r="H10176" s="1407">
        <v>0</v>
      </c>
      <c r="I10176" s="164">
        <v>0</v>
      </c>
      <c r="J10176" s="165">
        <v>0</v>
      </c>
      <c r="K10176" s="1407">
        <v>0</v>
      </c>
      <c r="L10176" s="314">
        <f t="shared" si="2388"/>
        <v>0</v>
      </c>
      <c r="M10176" s="12" t="str">
        <f t="shared" si="2381"/>
        <v/>
      </c>
      <c r="N10176" s="13"/>
    </row>
    <row r="10177" spans="1:14" hidden="1">
      <c r="A10177" s="23">
        <v>60</v>
      </c>
      <c r="B10177" s="278"/>
      <c r="C10177" s="318">
        <v>1020</v>
      </c>
      <c r="D10177" s="319" t="s">
        <v>201</v>
      </c>
      <c r="E10177" s="320">
        <f t="shared" si="2387"/>
        <v>0</v>
      </c>
      <c r="F10177" s="450">
        <v>0</v>
      </c>
      <c r="G10177" s="451">
        <v>0</v>
      </c>
      <c r="H10177" s="1416">
        <v>0</v>
      </c>
      <c r="I10177" s="450">
        <v>0</v>
      </c>
      <c r="J10177" s="451">
        <v>0</v>
      </c>
      <c r="K10177" s="1416">
        <v>0</v>
      </c>
      <c r="L10177" s="320">
        <f t="shared" si="2388"/>
        <v>0</v>
      </c>
      <c r="M10177" s="12" t="str">
        <f t="shared" si="2381"/>
        <v/>
      </c>
      <c r="N10177" s="13"/>
    </row>
    <row r="10178" spans="1:14" hidden="1">
      <c r="A10178" s="22">
        <v>65</v>
      </c>
      <c r="B10178" s="292"/>
      <c r="C10178" s="324">
        <v>1030</v>
      </c>
      <c r="D10178" s="325" t="s">
        <v>202</v>
      </c>
      <c r="E10178" s="326">
        <f t="shared" si="2387"/>
        <v>0</v>
      </c>
      <c r="F10178" s="445">
        <v>0</v>
      </c>
      <c r="G10178" s="446">
        <v>0</v>
      </c>
      <c r="H10178" s="1413">
        <v>0</v>
      </c>
      <c r="I10178" s="445">
        <v>0</v>
      </c>
      <c r="J10178" s="446">
        <v>0</v>
      </c>
      <c r="K10178" s="1413">
        <v>0</v>
      </c>
      <c r="L10178" s="326">
        <f t="shared" si="2388"/>
        <v>0</v>
      </c>
      <c r="M10178" s="12" t="str">
        <f t="shared" si="2381"/>
        <v/>
      </c>
      <c r="N10178" s="13"/>
    </row>
    <row r="10179" spans="1:14" hidden="1">
      <c r="A10179" s="23">
        <v>70</v>
      </c>
      <c r="B10179" s="292"/>
      <c r="C10179" s="318">
        <v>1051</v>
      </c>
      <c r="D10179" s="331" t="s">
        <v>203</v>
      </c>
      <c r="E10179" s="320">
        <f t="shared" si="2387"/>
        <v>0</v>
      </c>
      <c r="F10179" s="450">
        <v>0</v>
      </c>
      <c r="G10179" s="451">
        <v>0</v>
      </c>
      <c r="H10179" s="1416">
        <v>0</v>
      </c>
      <c r="I10179" s="450">
        <v>0</v>
      </c>
      <c r="J10179" s="451">
        <v>0</v>
      </c>
      <c r="K10179" s="1416">
        <v>0</v>
      </c>
      <c r="L10179" s="320">
        <f t="shared" si="2388"/>
        <v>0</v>
      </c>
      <c r="M10179" s="12" t="str">
        <f t="shared" si="2381"/>
        <v/>
      </c>
      <c r="N10179" s="13"/>
    </row>
    <row r="10180" spans="1:14" hidden="1">
      <c r="A10180" s="23">
        <v>75</v>
      </c>
      <c r="B10180" s="292"/>
      <c r="C10180" s="293">
        <v>1052</v>
      </c>
      <c r="D10180" s="294" t="s">
        <v>204</v>
      </c>
      <c r="E10180" s="295">
        <f t="shared" si="2387"/>
        <v>0</v>
      </c>
      <c r="F10180" s="158">
        <v>0</v>
      </c>
      <c r="G10180" s="159"/>
      <c r="H10180" s="1408"/>
      <c r="I10180" s="158">
        <v>0</v>
      </c>
      <c r="J10180" s="159"/>
      <c r="K10180" s="1408"/>
      <c r="L10180" s="295">
        <f t="shared" si="2388"/>
        <v>0</v>
      </c>
      <c r="M10180" s="12" t="str">
        <f t="shared" si="2381"/>
        <v/>
      </c>
      <c r="N10180" s="13"/>
    </row>
    <row r="10181" spans="1:14" hidden="1">
      <c r="A10181" s="23">
        <v>80</v>
      </c>
      <c r="B10181" s="292"/>
      <c r="C10181" s="324">
        <v>1053</v>
      </c>
      <c r="D10181" s="325" t="s">
        <v>858</v>
      </c>
      <c r="E10181" s="326">
        <f t="shared" si="2387"/>
        <v>0</v>
      </c>
      <c r="F10181" s="445"/>
      <c r="G10181" s="446"/>
      <c r="H10181" s="1413"/>
      <c r="I10181" s="445"/>
      <c r="J10181" s="446"/>
      <c r="K10181" s="1413"/>
      <c r="L10181" s="326">
        <f t="shared" si="2388"/>
        <v>0</v>
      </c>
      <c r="M10181" s="12" t="str">
        <f t="shared" si="2381"/>
        <v/>
      </c>
      <c r="N10181" s="13"/>
    </row>
    <row r="10182" spans="1:14" hidden="1">
      <c r="A10182" s="23">
        <v>80</v>
      </c>
      <c r="B10182" s="292"/>
      <c r="C10182" s="318">
        <v>1062</v>
      </c>
      <c r="D10182" s="319" t="s">
        <v>205</v>
      </c>
      <c r="E10182" s="320">
        <f t="shared" si="2387"/>
        <v>0</v>
      </c>
      <c r="F10182" s="450">
        <v>0</v>
      </c>
      <c r="G10182" s="451">
        <v>0</v>
      </c>
      <c r="H10182" s="1416">
        <v>0</v>
      </c>
      <c r="I10182" s="450">
        <v>0</v>
      </c>
      <c r="J10182" s="451">
        <v>0</v>
      </c>
      <c r="K10182" s="1416">
        <v>0</v>
      </c>
      <c r="L10182" s="320">
        <f t="shared" si="2388"/>
        <v>0</v>
      </c>
      <c r="M10182" s="12" t="str">
        <f t="shared" si="2381"/>
        <v/>
      </c>
      <c r="N10182" s="13"/>
    </row>
    <row r="10183" spans="1:14" hidden="1">
      <c r="A10183" s="23">
        <v>85</v>
      </c>
      <c r="B10183" s="292"/>
      <c r="C10183" s="324">
        <v>1063</v>
      </c>
      <c r="D10183" s="332" t="s">
        <v>786</v>
      </c>
      <c r="E10183" s="326">
        <f t="shared" si="2387"/>
        <v>0</v>
      </c>
      <c r="F10183" s="445">
        <v>0</v>
      </c>
      <c r="G10183" s="446">
        <v>0</v>
      </c>
      <c r="H10183" s="1413">
        <v>0</v>
      </c>
      <c r="I10183" s="445">
        <v>0</v>
      </c>
      <c r="J10183" s="446">
        <v>0</v>
      </c>
      <c r="K10183" s="1413">
        <v>0</v>
      </c>
      <c r="L10183" s="326">
        <f t="shared" si="2388"/>
        <v>0</v>
      </c>
      <c r="M10183" s="12" t="str">
        <f t="shared" si="2381"/>
        <v/>
      </c>
      <c r="N10183" s="13"/>
    </row>
    <row r="10184" spans="1:14" hidden="1">
      <c r="A10184" s="23">
        <v>90</v>
      </c>
      <c r="B10184" s="292"/>
      <c r="C10184" s="333">
        <v>1069</v>
      </c>
      <c r="D10184" s="334" t="s">
        <v>206</v>
      </c>
      <c r="E10184" s="335">
        <f t="shared" si="2387"/>
        <v>0</v>
      </c>
      <c r="F10184" s="589">
        <v>0</v>
      </c>
      <c r="G10184" s="590">
        <v>0</v>
      </c>
      <c r="H10184" s="1415">
        <v>0</v>
      </c>
      <c r="I10184" s="589">
        <v>0</v>
      </c>
      <c r="J10184" s="590">
        <v>0</v>
      </c>
      <c r="K10184" s="1415">
        <v>0</v>
      </c>
      <c r="L10184" s="335">
        <f t="shared" si="2388"/>
        <v>0</v>
      </c>
      <c r="M10184" s="12" t="str">
        <f t="shared" si="2381"/>
        <v/>
      </c>
      <c r="N10184" s="13"/>
    </row>
    <row r="10185" spans="1:14" hidden="1">
      <c r="A10185" s="23">
        <v>90</v>
      </c>
      <c r="B10185" s="278"/>
      <c r="C10185" s="318">
        <v>1091</v>
      </c>
      <c r="D10185" s="331" t="s">
        <v>894</v>
      </c>
      <c r="E10185" s="320">
        <f t="shared" si="2387"/>
        <v>0</v>
      </c>
      <c r="F10185" s="450">
        <v>0</v>
      </c>
      <c r="G10185" s="451">
        <v>0</v>
      </c>
      <c r="H10185" s="1416">
        <v>0</v>
      </c>
      <c r="I10185" s="450">
        <v>0</v>
      </c>
      <c r="J10185" s="451">
        <v>0</v>
      </c>
      <c r="K10185" s="1416">
        <v>0</v>
      </c>
      <c r="L10185" s="320">
        <f t="shared" si="2388"/>
        <v>0</v>
      </c>
      <c r="M10185" s="12" t="str">
        <f t="shared" si="2381"/>
        <v/>
      </c>
      <c r="N10185" s="13"/>
    </row>
    <row r="10186" spans="1:14" hidden="1">
      <c r="A10186" s="22">
        <v>115</v>
      </c>
      <c r="B10186" s="292"/>
      <c r="C10186" s="293">
        <v>1092</v>
      </c>
      <c r="D10186" s="294" t="s">
        <v>298</v>
      </c>
      <c r="E10186" s="295">
        <f t="shared" si="2387"/>
        <v>0</v>
      </c>
      <c r="F10186" s="158">
        <v>0</v>
      </c>
      <c r="G10186" s="159">
        <v>0</v>
      </c>
      <c r="H10186" s="1408">
        <v>0</v>
      </c>
      <c r="I10186" s="158">
        <v>0</v>
      </c>
      <c r="J10186" s="159">
        <v>0</v>
      </c>
      <c r="K10186" s="1408">
        <v>0</v>
      </c>
      <c r="L10186" s="295">
        <f t="shared" si="2388"/>
        <v>0</v>
      </c>
      <c r="M10186" s="12" t="str">
        <f t="shared" si="2381"/>
        <v/>
      </c>
      <c r="N10186" s="13"/>
    </row>
    <row r="10187" spans="1:14" hidden="1">
      <c r="A10187" s="22">
        <v>125</v>
      </c>
      <c r="B10187" s="292"/>
      <c r="C10187" s="285">
        <v>1098</v>
      </c>
      <c r="D10187" s="339" t="s">
        <v>207</v>
      </c>
      <c r="E10187" s="287">
        <f t="shared" si="2387"/>
        <v>0</v>
      </c>
      <c r="F10187" s="173">
        <v>0</v>
      </c>
      <c r="G10187" s="174">
        <v>0</v>
      </c>
      <c r="H10187" s="1409">
        <v>0</v>
      </c>
      <c r="I10187" s="173">
        <v>0</v>
      </c>
      <c r="J10187" s="174">
        <v>0</v>
      </c>
      <c r="K10187" s="1409">
        <v>0</v>
      </c>
      <c r="L10187" s="287">
        <f t="shared" si="2388"/>
        <v>0</v>
      </c>
      <c r="M10187" s="12" t="str">
        <f t="shared" si="2381"/>
        <v/>
      </c>
      <c r="N10187" s="13"/>
    </row>
    <row r="10188" spans="1:14" hidden="1">
      <c r="A10188" s="23">
        <v>130</v>
      </c>
      <c r="B10188" s="272">
        <v>1900</v>
      </c>
      <c r="C10188" s="1845" t="s">
        <v>265</v>
      </c>
      <c r="D10188" s="1846"/>
      <c r="E10188" s="310">
        <f t="shared" ref="E10188:L10188" si="2389">SUM(E10189:E10191)</f>
        <v>0</v>
      </c>
      <c r="F10188" s="274">
        <f t="shared" si="2389"/>
        <v>0</v>
      </c>
      <c r="G10188" s="275">
        <f t="shared" si="2389"/>
        <v>0</v>
      </c>
      <c r="H10188" s="276">
        <f>SUM(H10189:H10191)</f>
        <v>0</v>
      </c>
      <c r="I10188" s="274">
        <f t="shared" si="2389"/>
        <v>0</v>
      </c>
      <c r="J10188" s="275">
        <f t="shared" si="2389"/>
        <v>0</v>
      </c>
      <c r="K10188" s="276">
        <f t="shared" si="2389"/>
        <v>0</v>
      </c>
      <c r="L10188" s="310">
        <f t="shared" si="2389"/>
        <v>0</v>
      </c>
      <c r="M10188" s="12" t="str">
        <f t="shared" si="2381"/>
        <v/>
      </c>
      <c r="N10188" s="13"/>
    </row>
    <row r="10189" spans="1:14" hidden="1">
      <c r="A10189" s="23">
        <v>135</v>
      </c>
      <c r="B10189" s="292"/>
      <c r="C10189" s="279">
        <v>1901</v>
      </c>
      <c r="D10189" s="340" t="s">
        <v>895</v>
      </c>
      <c r="E10189" s="281">
        <f>F10189+G10189+H10189</f>
        <v>0</v>
      </c>
      <c r="F10189" s="152">
        <v>0</v>
      </c>
      <c r="G10189" s="153">
        <v>0</v>
      </c>
      <c r="H10189" s="1406">
        <v>0</v>
      </c>
      <c r="I10189" s="152">
        <v>0</v>
      </c>
      <c r="J10189" s="153">
        <v>0</v>
      </c>
      <c r="K10189" s="1406">
        <v>0</v>
      </c>
      <c r="L10189" s="281">
        <f>I10189+J10189+K10189</f>
        <v>0</v>
      </c>
      <c r="M10189" s="12" t="str">
        <f t="shared" si="2381"/>
        <v/>
      </c>
      <c r="N10189" s="13"/>
    </row>
    <row r="10190" spans="1:14" hidden="1">
      <c r="A10190" s="23">
        <v>140</v>
      </c>
      <c r="B10190" s="341"/>
      <c r="C10190" s="293">
        <v>1981</v>
      </c>
      <c r="D10190" s="342" t="s">
        <v>896</v>
      </c>
      <c r="E10190" s="295">
        <f>F10190+G10190+H10190</f>
        <v>0</v>
      </c>
      <c r="F10190" s="158">
        <v>0</v>
      </c>
      <c r="G10190" s="159">
        <v>0</v>
      </c>
      <c r="H10190" s="1408">
        <v>0</v>
      </c>
      <c r="I10190" s="158">
        <v>0</v>
      </c>
      <c r="J10190" s="159">
        <v>0</v>
      </c>
      <c r="K10190" s="1408">
        <v>0</v>
      </c>
      <c r="L10190" s="295">
        <f>I10190+J10190+K10190</f>
        <v>0</v>
      </c>
      <c r="M10190" s="12" t="str">
        <f t="shared" si="2381"/>
        <v/>
      </c>
      <c r="N10190" s="13"/>
    </row>
    <row r="10191" spans="1:14" hidden="1">
      <c r="A10191" s="23">
        <v>145</v>
      </c>
      <c r="B10191" s="292"/>
      <c r="C10191" s="285">
        <v>1991</v>
      </c>
      <c r="D10191" s="343" t="s">
        <v>897</v>
      </c>
      <c r="E10191" s="287">
        <f>F10191+G10191+H10191</f>
        <v>0</v>
      </c>
      <c r="F10191" s="173"/>
      <c r="G10191" s="174"/>
      <c r="H10191" s="1409"/>
      <c r="I10191" s="173"/>
      <c r="J10191" s="174"/>
      <c r="K10191" s="1409"/>
      <c r="L10191" s="287">
        <f>I10191+J10191+K10191</f>
        <v>0</v>
      </c>
      <c r="M10191" s="12" t="str">
        <f t="shared" si="2381"/>
        <v/>
      </c>
      <c r="N10191" s="13"/>
    </row>
    <row r="10192" spans="1:14" hidden="1">
      <c r="A10192" s="23">
        <v>150</v>
      </c>
      <c r="B10192" s="272">
        <v>2100</v>
      </c>
      <c r="C10192" s="1845" t="s">
        <v>707</v>
      </c>
      <c r="D10192" s="1846"/>
      <c r="E10192" s="310">
        <f t="shared" ref="E10192:L10192" si="2390">SUM(E10193:E10197)</f>
        <v>0</v>
      </c>
      <c r="F10192" s="274">
        <f t="shared" si="2390"/>
        <v>0</v>
      </c>
      <c r="G10192" s="275">
        <f t="shared" si="2390"/>
        <v>0</v>
      </c>
      <c r="H10192" s="276">
        <f>SUM(H10193:H10197)</f>
        <v>0</v>
      </c>
      <c r="I10192" s="274">
        <f t="shared" si="2390"/>
        <v>0</v>
      </c>
      <c r="J10192" s="275">
        <f t="shared" si="2390"/>
        <v>0</v>
      </c>
      <c r="K10192" s="276">
        <f t="shared" si="2390"/>
        <v>0</v>
      </c>
      <c r="L10192" s="310">
        <f t="shared" si="2390"/>
        <v>0</v>
      </c>
      <c r="M10192" s="12" t="str">
        <f t="shared" si="2381"/>
        <v/>
      </c>
      <c r="N10192" s="13"/>
    </row>
    <row r="10193" spans="1:14" hidden="1">
      <c r="A10193" s="23">
        <v>155</v>
      </c>
      <c r="B10193" s="292"/>
      <c r="C10193" s="279">
        <v>2110</v>
      </c>
      <c r="D10193" s="344" t="s">
        <v>208</v>
      </c>
      <c r="E10193" s="281">
        <f>F10193+G10193+H10193</f>
        <v>0</v>
      </c>
      <c r="F10193" s="152"/>
      <c r="G10193" s="153"/>
      <c r="H10193" s="1406"/>
      <c r="I10193" s="152"/>
      <c r="J10193" s="153"/>
      <c r="K10193" s="1406"/>
      <c r="L10193" s="281">
        <f>I10193+J10193+K10193</f>
        <v>0</v>
      </c>
      <c r="M10193" s="12" t="str">
        <f t="shared" si="2381"/>
        <v/>
      </c>
      <c r="N10193" s="13"/>
    </row>
    <row r="10194" spans="1:14" hidden="1">
      <c r="A10194" s="23">
        <v>160</v>
      </c>
      <c r="B10194" s="341"/>
      <c r="C10194" s="293">
        <v>2120</v>
      </c>
      <c r="D10194" s="300" t="s">
        <v>209</v>
      </c>
      <c r="E10194" s="295">
        <f>F10194+G10194+H10194</f>
        <v>0</v>
      </c>
      <c r="F10194" s="158"/>
      <c r="G10194" s="159"/>
      <c r="H10194" s="1408"/>
      <c r="I10194" s="158"/>
      <c r="J10194" s="159"/>
      <c r="K10194" s="1408"/>
      <c r="L10194" s="295">
        <f>I10194+J10194+K10194</f>
        <v>0</v>
      </c>
      <c r="M10194" s="12" t="str">
        <f t="shared" si="2381"/>
        <v/>
      </c>
      <c r="N10194" s="13"/>
    </row>
    <row r="10195" spans="1:14" hidden="1">
      <c r="A10195" s="23">
        <v>165</v>
      </c>
      <c r="B10195" s="341"/>
      <c r="C10195" s="293">
        <v>2125</v>
      </c>
      <c r="D10195" s="300" t="s">
        <v>210</v>
      </c>
      <c r="E10195" s="295">
        <f>F10195+G10195+H10195</f>
        <v>0</v>
      </c>
      <c r="F10195" s="484">
        <v>0</v>
      </c>
      <c r="G10195" s="485">
        <v>0</v>
      </c>
      <c r="H10195" s="160">
        <v>0</v>
      </c>
      <c r="I10195" s="484">
        <v>0</v>
      </c>
      <c r="J10195" s="485">
        <v>0</v>
      </c>
      <c r="K10195" s="160">
        <v>0</v>
      </c>
      <c r="L10195" s="295">
        <f>I10195+J10195+K10195</f>
        <v>0</v>
      </c>
      <c r="M10195" s="12" t="str">
        <f t="shared" si="2381"/>
        <v/>
      </c>
      <c r="N10195" s="13"/>
    </row>
    <row r="10196" spans="1:14" hidden="1">
      <c r="A10196" s="23">
        <v>175</v>
      </c>
      <c r="B10196" s="291"/>
      <c r="C10196" s="293">
        <v>2140</v>
      </c>
      <c r="D10196" s="300" t="s">
        <v>211</v>
      </c>
      <c r="E10196" s="295">
        <f>F10196+G10196+H10196</f>
        <v>0</v>
      </c>
      <c r="F10196" s="484">
        <v>0</v>
      </c>
      <c r="G10196" s="485">
        <v>0</v>
      </c>
      <c r="H10196" s="160">
        <v>0</v>
      </c>
      <c r="I10196" s="484">
        <v>0</v>
      </c>
      <c r="J10196" s="485">
        <v>0</v>
      </c>
      <c r="K10196" s="160">
        <v>0</v>
      </c>
      <c r="L10196" s="295">
        <f>I10196+J10196+K10196</f>
        <v>0</v>
      </c>
      <c r="M10196" s="12" t="str">
        <f t="shared" si="2381"/>
        <v/>
      </c>
      <c r="N10196" s="13"/>
    </row>
    <row r="10197" spans="1:14" hidden="1">
      <c r="A10197" s="23">
        <v>180</v>
      </c>
      <c r="B10197" s="292"/>
      <c r="C10197" s="285">
        <v>2190</v>
      </c>
      <c r="D10197" s="345" t="s">
        <v>212</v>
      </c>
      <c r="E10197" s="287">
        <f>F10197+G10197+H10197</f>
        <v>0</v>
      </c>
      <c r="F10197" s="173"/>
      <c r="G10197" s="174"/>
      <c r="H10197" s="1409"/>
      <c r="I10197" s="173"/>
      <c r="J10197" s="174"/>
      <c r="K10197" s="1409"/>
      <c r="L10197" s="287">
        <f>I10197+J10197+K10197</f>
        <v>0</v>
      </c>
      <c r="M10197" s="12" t="str">
        <f t="shared" si="2381"/>
        <v/>
      </c>
      <c r="N10197" s="13"/>
    </row>
    <row r="10198" spans="1:14" hidden="1">
      <c r="A10198" s="23">
        <v>185</v>
      </c>
      <c r="B10198" s="272">
        <v>2200</v>
      </c>
      <c r="C10198" s="1845" t="s">
        <v>213</v>
      </c>
      <c r="D10198" s="1846"/>
      <c r="E10198" s="310">
        <f t="shared" ref="E10198:L10198" si="2391">SUM(E10199:E10200)</f>
        <v>0</v>
      </c>
      <c r="F10198" s="274">
        <f t="shared" si="2391"/>
        <v>0</v>
      </c>
      <c r="G10198" s="275">
        <f t="shared" si="2391"/>
        <v>0</v>
      </c>
      <c r="H10198" s="276">
        <f>SUM(H10199:H10200)</f>
        <v>0</v>
      </c>
      <c r="I10198" s="274">
        <f t="shared" si="2391"/>
        <v>0</v>
      </c>
      <c r="J10198" s="275">
        <f t="shared" si="2391"/>
        <v>0</v>
      </c>
      <c r="K10198" s="276">
        <f t="shared" si="2391"/>
        <v>0</v>
      </c>
      <c r="L10198" s="310">
        <f t="shared" si="2391"/>
        <v>0</v>
      </c>
      <c r="M10198" s="12" t="str">
        <f t="shared" si="2381"/>
        <v/>
      </c>
      <c r="N10198" s="13"/>
    </row>
    <row r="10199" spans="1:14" hidden="1">
      <c r="A10199" s="23">
        <v>190</v>
      </c>
      <c r="B10199" s="292"/>
      <c r="C10199" s="279">
        <v>2221</v>
      </c>
      <c r="D10199" s="280" t="s">
        <v>299</v>
      </c>
      <c r="E10199" s="281">
        <f>F10199+G10199+H10199</f>
        <v>0</v>
      </c>
      <c r="F10199" s="152">
        <v>0</v>
      </c>
      <c r="G10199" s="153">
        <v>0</v>
      </c>
      <c r="H10199" s="1406">
        <v>0</v>
      </c>
      <c r="I10199" s="152">
        <v>0</v>
      </c>
      <c r="J10199" s="153">
        <v>0</v>
      </c>
      <c r="K10199" s="1406">
        <v>0</v>
      </c>
      <c r="L10199" s="281">
        <f>I10199+J10199+K10199</f>
        <v>0</v>
      </c>
      <c r="M10199" s="12" t="str">
        <f t="shared" si="2381"/>
        <v/>
      </c>
      <c r="N10199" s="13"/>
    </row>
    <row r="10200" spans="1:14" hidden="1">
      <c r="A10200" s="23">
        <v>200</v>
      </c>
      <c r="B10200" s="292"/>
      <c r="C10200" s="285">
        <v>2224</v>
      </c>
      <c r="D10200" s="286" t="s">
        <v>214</v>
      </c>
      <c r="E10200" s="287">
        <f>F10200+G10200+H10200</f>
        <v>0</v>
      </c>
      <c r="F10200" s="173">
        <v>0</v>
      </c>
      <c r="G10200" s="174">
        <v>0</v>
      </c>
      <c r="H10200" s="1409">
        <v>0</v>
      </c>
      <c r="I10200" s="173">
        <v>0</v>
      </c>
      <c r="J10200" s="174">
        <v>0</v>
      </c>
      <c r="K10200" s="1409">
        <v>0</v>
      </c>
      <c r="L10200" s="287">
        <f>I10200+J10200+K10200</f>
        <v>0</v>
      </c>
      <c r="M10200" s="12" t="str">
        <f t="shared" si="2381"/>
        <v/>
      </c>
      <c r="N10200" s="13"/>
    </row>
    <row r="10201" spans="1:14" hidden="1">
      <c r="A10201" s="23">
        <v>200</v>
      </c>
      <c r="B10201" s="272">
        <v>2500</v>
      </c>
      <c r="C10201" s="1845" t="s">
        <v>215</v>
      </c>
      <c r="D10201" s="1846"/>
      <c r="E10201" s="310">
        <f>F10201+G10201+H10201</f>
        <v>0</v>
      </c>
      <c r="F10201" s="1410"/>
      <c r="G10201" s="1411"/>
      <c r="H10201" s="1412"/>
      <c r="I10201" s="1410"/>
      <c r="J10201" s="1411"/>
      <c r="K10201" s="1412"/>
      <c r="L10201" s="310">
        <f>I10201+J10201+K10201</f>
        <v>0</v>
      </c>
      <c r="M10201" s="12" t="str">
        <f t="shared" si="2381"/>
        <v/>
      </c>
      <c r="N10201" s="13"/>
    </row>
    <row r="10202" spans="1:14" hidden="1">
      <c r="A10202" s="23">
        <v>205</v>
      </c>
      <c r="B10202" s="272">
        <v>2600</v>
      </c>
      <c r="C10202" s="1849" t="s">
        <v>216</v>
      </c>
      <c r="D10202" s="1850"/>
      <c r="E10202" s="310">
        <f>F10202+G10202+H10202</f>
        <v>0</v>
      </c>
      <c r="F10202" s="1410"/>
      <c r="G10202" s="1411"/>
      <c r="H10202" s="1412"/>
      <c r="I10202" s="1410"/>
      <c r="J10202" s="1411"/>
      <c r="K10202" s="1412"/>
      <c r="L10202" s="310">
        <f>I10202+J10202+K10202</f>
        <v>0</v>
      </c>
      <c r="M10202" s="12" t="str">
        <f t="shared" si="2381"/>
        <v/>
      </c>
      <c r="N10202" s="13"/>
    </row>
    <row r="10203" spans="1:14" hidden="1">
      <c r="A10203" s="23">
        <v>210</v>
      </c>
      <c r="B10203" s="272">
        <v>2700</v>
      </c>
      <c r="C10203" s="1849" t="s">
        <v>217</v>
      </c>
      <c r="D10203" s="1850"/>
      <c r="E10203" s="310">
        <f>F10203+G10203+H10203</f>
        <v>0</v>
      </c>
      <c r="F10203" s="1410"/>
      <c r="G10203" s="1411"/>
      <c r="H10203" s="1412"/>
      <c r="I10203" s="1410"/>
      <c r="J10203" s="1411"/>
      <c r="K10203" s="1412"/>
      <c r="L10203" s="310">
        <f>I10203+J10203+K10203</f>
        <v>0</v>
      </c>
      <c r="M10203" s="12" t="str">
        <f t="shared" si="2381"/>
        <v/>
      </c>
      <c r="N10203" s="13"/>
    </row>
    <row r="10204" spans="1:14" ht="36" hidden="1" customHeight="1">
      <c r="A10204" s="23">
        <v>215</v>
      </c>
      <c r="B10204" s="272">
        <v>2800</v>
      </c>
      <c r="C10204" s="1849" t="s">
        <v>1643</v>
      </c>
      <c r="D10204" s="1850"/>
      <c r="E10204" s="310">
        <f t="shared" ref="E10204:L10204" si="2392">SUM(E10205:E10207)</f>
        <v>0</v>
      </c>
      <c r="F10204" s="274">
        <f t="shared" si="2392"/>
        <v>0</v>
      </c>
      <c r="G10204" s="275">
        <f t="shared" si="2392"/>
        <v>0</v>
      </c>
      <c r="H10204" s="276">
        <f>SUM(H10205:H10207)</f>
        <v>0</v>
      </c>
      <c r="I10204" s="274">
        <f t="shared" si="2392"/>
        <v>0</v>
      </c>
      <c r="J10204" s="275">
        <f t="shared" si="2392"/>
        <v>0</v>
      </c>
      <c r="K10204" s="276">
        <f t="shared" si="2392"/>
        <v>0</v>
      </c>
      <c r="L10204" s="310">
        <f t="shared" si="2392"/>
        <v>0</v>
      </c>
      <c r="M10204" s="12" t="str">
        <f t="shared" si="2381"/>
        <v/>
      </c>
      <c r="N10204" s="13"/>
    </row>
    <row r="10205" spans="1:14" hidden="1">
      <c r="A10205" s="22">
        <v>220</v>
      </c>
      <c r="B10205" s="292"/>
      <c r="C10205" s="279">
        <v>2810</v>
      </c>
      <c r="D10205" s="340" t="s">
        <v>2078</v>
      </c>
      <c r="E10205" s="281">
        <f>F10205+G10205+H10205</f>
        <v>0</v>
      </c>
      <c r="F10205" s="152"/>
      <c r="G10205" s="153"/>
      <c r="H10205" s="1406"/>
      <c r="I10205" s="152"/>
      <c r="J10205" s="153"/>
      <c r="K10205" s="1406"/>
      <c r="L10205" s="281">
        <f>I10205+J10205+K10205</f>
        <v>0</v>
      </c>
      <c r="M10205" s="12" t="str">
        <f t="shared" si="2381"/>
        <v/>
      </c>
      <c r="N10205" s="13"/>
    </row>
    <row r="10206" spans="1:14" hidden="1">
      <c r="A10206" s="23">
        <v>225</v>
      </c>
      <c r="B10206" s="341"/>
      <c r="C10206" s="293">
        <v>2820</v>
      </c>
      <c r="D10206" s="342" t="s">
        <v>2079</v>
      </c>
      <c r="E10206" s="295">
        <f>F10206+G10206+H10206</f>
        <v>0</v>
      </c>
      <c r="F10206" s="158"/>
      <c r="G10206" s="159"/>
      <c r="H10206" s="1408"/>
      <c r="I10206" s="158"/>
      <c r="J10206" s="159"/>
      <c r="K10206" s="1408"/>
      <c r="L10206" s="295">
        <f>I10206+J10206+K10206</f>
        <v>0</v>
      </c>
      <c r="M10206" s="12" t="str">
        <f t="shared" si="2381"/>
        <v/>
      </c>
      <c r="N10206" s="13"/>
    </row>
    <row r="10207" spans="1:14" ht="31.5" hidden="1">
      <c r="A10207" s="23">
        <v>230</v>
      </c>
      <c r="B10207" s="292"/>
      <c r="C10207" s="285">
        <v>2890</v>
      </c>
      <c r="D10207" s="343" t="s">
        <v>2080</v>
      </c>
      <c r="E10207" s="287">
        <f>F10207+G10207+H10207</f>
        <v>0</v>
      </c>
      <c r="F10207" s="173"/>
      <c r="G10207" s="174"/>
      <c r="H10207" s="1409"/>
      <c r="I10207" s="173"/>
      <c r="J10207" s="174"/>
      <c r="K10207" s="1409"/>
      <c r="L10207" s="287">
        <f>I10207+J10207+K10207</f>
        <v>0</v>
      </c>
      <c r="M10207" s="12" t="str">
        <f t="shared" si="2381"/>
        <v/>
      </c>
      <c r="N10207" s="13"/>
    </row>
    <row r="10208" spans="1:14" hidden="1">
      <c r="A10208" s="23">
        <v>245</v>
      </c>
      <c r="B10208" s="272">
        <v>2900</v>
      </c>
      <c r="C10208" s="1845" t="s">
        <v>218</v>
      </c>
      <c r="D10208" s="1846"/>
      <c r="E10208" s="310">
        <f>SUM(E10209:E10216)</f>
        <v>0</v>
      </c>
      <c r="F10208" s="274">
        <f>SUM(F10209:F10216)</f>
        <v>0</v>
      </c>
      <c r="G10208" s="274">
        <f t="shared" ref="G10208:L10208" si="2393">SUM(G10209:G10216)</f>
        <v>0</v>
      </c>
      <c r="H10208" s="274">
        <f t="shared" si="2393"/>
        <v>0</v>
      </c>
      <c r="I10208" s="274">
        <f t="shared" si="2393"/>
        <v>0</v>
      </c>
      <c r="J10208" s="274">
        <f t="shared" si="2393"/>
        <v>0</v>
      </c>
      <c r="K10208" s="274">
        <f t="shared" si="2393"/>
        <v>0</v>
      </c>
      <c r="L10208" s="274">
        <f t="shared" si="2393"/>
        <v>0</v>
      </c>
      <c r="M10208" s="12" t="str">
        <f t="shared" si="2381"/>
        <v/>
      </c>
      <c r="N10208" s="13"/>
    </row>
    <row r="10209" spans="1:14" hidden="1">
      <c r="A10209" s="22">
        <v>220</v>
      </c>
      <c r="B10209" s="346"/>
      <c r="C10209" s="279">
        <v>2910</v>
      </c>
      <c r="D10209" s="347" t="s">
        <v>1935</v>
      </c>
      <c r="E10209" s="281">
        <f>F10209+G10209+H10209</f>
        <v>0</v>
      </c>
      <c r="F10209" s="152">
        <v>0</v>
      </c>
      <c r="G10209" s="153">
        <v>0</v>
      </c>
      <c r="H10209" s="1406">
        <v>0</v>
      </c>
      <c r="I10209" s="152">
        <v>0</v>
      </c>
      <c r="J10209" s="153">
        <v>0</v>
      </c>
      <c r="K10209" s="1406">
        <v>0</v>
      </c>
      <c r="L10209" s="281">
        <f>I10209+J10209+K10209</f>
        <v>0</v>
      </c>
      <c r="M10209" s="12" t="str">
        <f t="shared" si="2381"/>
        <v/>
      </c>
      <c r="N10209" s="13"/>
    </row>
    <row r="10210" spans="1:14" hidden="1">
      <c r="A10210" s="23">
        <v>225</v>
      </c>
      <c r="B10210" s="346"/>
      <c r="C10210" s="279">
        <v>2920</v>
      </c>
      <c r="D10210" s="347" t="s">
        <v>219</v>
      </c>
      <c r="E10210" s="281">
        <f t="shared" ref="E10210:E10216" si="2394">F10210+G10210+H10210</f>
        <v>0</v>
      </c>
      <c r="F10210" s="152">
        <v>0</v>
      </c>
      <c r="G10210" s="153">
        <v>0</v>
      </c>
      <c r="H10210" s="1406">
        <v>0</v>
      </c>
      <c r="I10210" s="152">
        <v>0</v>
      </c>
      <c r="J10210" s="153">
        <v>0</v>
      </c>
      <c r="K10210" s="1406">
        <v>0</v>
      </c>
      <c r="L10210" s="281">
        <f t="shared" ref="L10210:L10216" si="2395">I10210+J10210+K10210</f>
        <v>0</v>
      </c>
      <c r="M10210" s="12" t="str">
        <f t="shared" si="2381"/>
        <v/>
      </c>
      <c r="N10210" s="13"/>
    </row>
    <row r="10211" spans="1:14" ht="31.5" hidden="1">
      <c r="A10211" s="23">
        <v>230</v>
      </c>
      <c r="B10211" s="346"/>
      <c r="C10211" s="324">
        <v>2969</v>
      </c>
      <c r="D10211" s="348" t="s">
        <v>220</v>
      </c>
      <c r="E10211" s="326">
        <f t="shared" si="2394"/>
        <v>0</v>
      </c>
      <c r="F10211" s="445">
        <v>0</v>
      </c>
      <c r="G10211" s="446">
        <v>0</v>
      </c>
      <c r="H10211" s="1413">
        <v>0</v>
      </c>
      <c r="I10211" s="445">
        <v>0</v>
      </c>
      <c r="J10211" s="446">
        <v>0</v>
      </c>
      <c r="K10211" s="1413">
        <v>0</v>
      </c>
      <c r="L10211" s="326">
        <f t="shared" si="2395"/>
        <v>0</v>
      </c>
      <c r="M10211" s="12" t="str">
        <f t="shared" si="2381"/>
        <v/>
      </c>
      <c r="N10211" s="13"/>
    </row>
    <row r="10212" spans="1:14" ht="31.5" hidden="1">
      <c r="A10212" s="23">
        <v>235</v>
      </c>
      <c r="B10212" s="346"/>
      <c r="C10212" s="349">
        <v>2970</v>
      </c>
      <c r="D10212" s="350" t="s">
        <v>221</v>
      </c>
      <c r="E10212" s="351">
        <f t="shared" si="2394"/>
        <v>0</v>
      </c>
      <c r="F10212" s="624">
        <v>0</v>
      </c>
      <c r="G10212" s="625">
        <v>0</v>
      </c>
      <c r="H10212" s="1414">
        <v>0</v>
      </c>
      <c r="I10212" s="624">
        <v>0</v>
      </c>
      <c r="J10212" s="625">
        <v>0</v>
      </c>
      <c r="K10212" s="1414">
        <v>0</v>
      </c>
      <c r="L10212" s="351">
        <f t="shared" si="2395"/>
        <v>0</v>
      </c>
      <c r="M10212" s="12" t="str">
        <f t="shared" si="2381"/>
        <v/>
      </c>
      <c r="N10212" s="13"/>
    </row>
    <row r="10213" spans="1:14" hidden="1">
      <c r="A10213" s="23">
        <v>240</v>
      </c>
      <c r="B10213" s="346"/>
      <c r="C10213" s="333">
        <v>2989</v>
      </c>
      <c r="D10213" s="355" t="s">
        <v>222</v>
      </c>
      <c r="E10213" s="335">
        <f t="shared" si="2394"/>
        <v>0</v>
      </c>
      <c r="F10213" s="589">
        <v>0</v>
      </c>
      <c r="G10213" s="590">
        <v>0</v>
      </c>
      <c r="H10213" s="1415">
        <v>0</v>
      </c>
      <c r="I10213" s="589">
        <v>0</v>
      </c>
      <c r="J10213" s="590">
        <v>0</v>
      </c>
      <c r="K10213" s="1415">
        <v>0</v>
      </c>
      <c r="L10213" s="335">
        <f t="shared" si="2395"/>
        <v>0</v>
      </c>
      <c r="M10213" s="12" t="str">
        <f t="shared" si="2381"/>
        <v/>
      </c>
      <c r="N10213" s="13"/>
    </row>
    <row r="10214" spans="1:14" hidden="1">
      <c r="A10214" s="23">
        <v>245</v>
      </c>
      <c r="B10214" s="292"/>
      <c r="C10214" s="318">
        <v>2990</v>
      </c>
      <c r="D10214" s="356" t="s">
        <v>1954</v>
      </c>
      <c r="E10214" s="320">
        <f>F10214+G10214+H10214</f>
        <v>0</v>
      </c>
      <c r="F10214" s="450">
        <v>0</v>
      </c>
      <c r="G10214" s="451">
        <v>0</v>
      </c>
      <c r="H10214" s="1416">
        <v>0</v>
      </c>
      <c r="I10214" s="450">
        <v>0</v>
      </c>
      <c r="J10214" s="451">
        <v>0</v>
      </c>
      <c r="K10214" s="1416">
        <v>0</v>
      </c>
      <c r="L10214" s="320">
        <f>I10214+J10214+K10214</f>
        <v>0</v>
      </c>
      <c r="M10214" s="12" t="str">
        <f t="shared" si="2381"/>
        <v/>
      </c>
      <c r="N10214" s="13"/>
    </row>
    <row r="10215" spans="1:14" hidden="1">
      <c r="A10215" s="22">
        <v>250</v>
      </c>
      <c r="B10215" s="292"/>
      <c r="C10215" s="318">
        <v>2991</v>
      </c>
      <c r="D10215" s="356" t="s">
        <v>223</v>
      </c>
      <c r="E10215" s="320">
        <f t="shared" si="2394"/>
        <v>0</v>
      </c>
      <c r="F10215" s="450">
        <v>0</v>
      </c>
      <c r="G10215" s="451">
        <v>0</v>
      </c>
      <c r="H10215" s="1416">
        <v>0</v>
      </c>
      <c r="I10215" s="450">
        <v>0</v>
      </c>
      <c r="J10215" s="451">
        <v>0</v>
      </c>
      <c r="K10215" s="1416">
        <v>0</v>
      </c>
      <c r="L10215" s="320">
        <f t="shared" si="2395"/>
        <v>0</v>
      </c>
      <c r="M10215" s="12" t="str">
        <f t="shared" si="2381"/>
        <v/>
      </c>
      <c r="N10215" s="13"/>
    </row>
    <row r="10216" spans="1:14" hidden="1">
      <c r="A10216" s="23">
        <v>255</v>
      </c>
      <c r="B10216" s="292"/>
      <c r="C10216" s="285">
        <v>2992</v>
      </c>
      <c r="D10216" s="357" t="s">
        <v>224</v>
      </c>
      <c r="E10216" s="287">
        <f t="shared" si="2394"/>
        <v>0</v>
      </c>
      <c r="F10216" s="173">
        <v>0</v>
      </c>
      <c r="G10216" s="174">
        <v>0</v>
      </c>
      <c r="H10216" s="1409">
        <v>0</v>
      </c>
      <c r="I10216" s="173">
        <v>0</v>
      </c>
      <c r="J10216" s="174">
        <v>0</v>
      </c>
      <c r="K10216" s="1409">
        <v>0</v>
      </c>
      <c r="L10216" s="287">
        <f t="shared" si="2395"/>
        <v>0</v>
      </c>
      <c r="M10216" s="12" t="str">
        <f t="shared" si="2381"/>
        <v/>
      </c>
      <c r="N10216" s="13"/>
    </row>
    <row r="10217" spans="1:14" hidden="1">
      <c r="A10217" s="23">
        <v>265</v>
      </c>
      <c r="B10217" s="272">
        <v>3300</v>
      </c>
      <c r="C10217" s="358" t="s">
        <v>1985</v>
      </c>
      <c r="D10217" s="1760"/>
      <c r="E10217" s="310">
        <f t="shared" ref="E10217:L10217" si="2396">SUM(E10218:E10222)</f>
        <v>0</v>
      </c>
      <c r="F10217" s="274">
        <f t="shared" si="2396"/>
        <v>0</v>
      </c>
      <c r="G10217" s="275">
        <f t="shared" si="2396"/>
        <v>0</v>
      </c>
      <c r="H10217" s="276">
        <f t="shared" si="2396"/>
        <v>0</v>
      </c>
      <c r="I10217" s="274">
        <f t="shared" si="2396"/>
        <v>0</v>
      </c>
      <c r="J10217" s="275">
        <f t="shared" si="2396"/>
        <v>0</v>
      </c>
      <c r="K10217" s="276">
        <f t="shared" si="2396"/>
        <v>0</v>
      </c>
      <c r="L10217" s="310">
        <f t="shared" si="2396"/>
        <v>0</v>
      </c>
      <c r="M10217" s="12" t="str">
        <f t="shared" ref="M10217:M10270" si="2397">(IF($E10217&lt;&gt;0,$M$2,IF($L10217&lt;&gt;0,$M$2,"")))</f>
        <v/>
      </c>
      <c r="N10217" s="13"/>
    </row>
    <row r="10218" spans="1:14" hidden="1">
      <c r="A10218" s="22">
        <v>270</v>
      </c>
      <c r="B10218" s="291"/>
      <c r="C10218" s="279">
        <v>3301</v>
      </c>
      <c r="D10218" s="359" t="s">
        <v>225</v>
      </c>
      <c r="E10218" s="281">
        <f t="shared" ref="E10218:E10225" si="2398">F10218+G10218+H10218</f>
        <v>0</v>
      </c>
      <c r="F10218" s="482">
        <v>0</v>
      </c>
      <c r="G10218" s="483">
        <v>0</v>
      </c>
      <c r="H10218" s="154">
        <v>0</v>
      </c>
      <c r="I10218" s="482">
        <v>0</v>
      </c>
      <c r="J10218" s="483">
        <v>0</v>
      </c>
      <c r="K10218" s="154">
        <v>0</v>
      </c>
      <c r="L10218" s="281">
        <f t="shared" ref="L10218:L10225" si="2399">I10218+J10218+K10218</f>
        <v>0</v>
      </c>
      <c r="M10218" s="12" t="str">
        <f t="shared" si="2397"/>
        <v/>
      </c>
      <c r="N10218" s="13"/>
    </row>
    <row r="10219" spans="1:14" hidden="1">
      <c r="A10219" s="22">
        <v>290</v>
      </c>
      <c r="B10219" s="291"/>
      <c r="C10219" s="293">
        <v>3302</v>
      </c>
      <c r="D10219" s="360" t="s">
        <v>701</v>
      </c>
      <c r="E10219" s="295">
        <f t="shared" si="2398"/>
        <v>0</v>
      </c>
      <c r="F10219" s="484">
        <v>0</v>
      </c>
      <c r="G10219" s="485">
        <v>0</v>
      </c>
      <c r="H10219" s="160">
        <v>0</v>
      </c>
      <c r="I10219" s="484">
        <v>0</v>
      </c>
      <c r="J10219" s="485">
        <v>0</v>
      </c>
      <c r="K10219" s="160">
        <v>0</v>
      </c>
      <c r="L10219" s="295">
        <f t="shared" si="2399"/>
        <v>0</v>
      </c>
      <c r="M10219" s="12" t="str">
        <f t="shared" si="2397"/>
        <v/>
      </c>
      <c r="N10219" s="13"/>
    </row>
    <row r="10220" spans="1:14" hidden="1">
      <c r="A10220" s="39">
        <v>320</v>
      </c>
      <c r="B10220" s="291"/>
      <c r="C10220" s="293">
        <v>3304</v>
      </c>
      <c r="D10220" s="360" t="s">
        <v>226</v>
      </c>
      <c r="E10220" s="295">
        <f t="shared" si="2398"/>
        <v>0</v>
      </c>
      <c r="F10220" s="484">
        <v>0</v>
      </c>
      <c r="G10220" s="485">
        <v>0</v>
      </c>
      <c r="H10220" s="160">
        <v>0</v>
      </c>
      <c r="I10220" s="484">
        <v>0</v>
      </c>
      <c r="J10220" s="485">
        <v>0</v>
      </c>
      <c r="K10220" s="160">
        <v>0</v>
      </c>
      <c r="L10220" s="295">
        <f t="shared" si="2399"/>
        <v>0</v>
      </c>
      <c r="M10220" s="12" t="str">
        <f t="shared" si="2397"/>
        <v/>
      </c>
      <c r="N10220" s="13"/>
    </row>
    <row r="10221" spans="1:14" ht="47.25" hidden="1">
      <c r="A10221" s="22">
        <v>330</v>
      </c>
      <c r="B10221" s="291"/>
      <c r="C10221" s="285">
        <v>3306</v>
      </c>
      <c r="D10221" s="361" t="s">
        <v>2081</v>
      </c>
      <c r="E10221" s="295">
        <f t="shared" si="2398"/>
        <v>0</v>
      </c>
      <c r="F10221" s="484">
        <v>0</v>
      </c>
      <c r="G10221" s="485">
        <v>0</v>
      </c>
      <c r="H10221" s="160">
        <v>0</v>
      </c>
      <c r="I10221" s="484">
        <v>0</v>
      </c>
      <c r="J10221" s="485">
        <v>0</v>
      </c>
      <c r="K10221" s="160">
        <v>0</v>
      </c>
      <c r="L10221" s="295">
        <f t="shared" si="2399"/>
        <v>0</v>
      </c>
      <c r="M10221" s="12" t="str">
        <f t="shared" si="2397"/>
        <v/>
      </c>
      <c r="N10221" s="13"/>
    </row>
    <row r="10222" spans="1:14" hidden="1">
      <c r="A10222" s="23">
        <v>225</v>
      </c>
      <c r="B10222" s="291"/>
      <c r="C10222" s="285">
        <v>3307</v>
      </c>
      <c r="D10222" s="361" t="s">
        <v>1996</v>
      </c>
      <c r="E10222" s="287">
        <f t="shared" si="2398"/>
        <v>0</v>
      </c>
      <c r="F10222" s="486">
        <v>0</v>
      </c>
      <c r="G10222" s="487">
        <v>0</v>
      </c>
      <c r="H10222" s="175">
        <v>0</v>
      </c>
      <c r="I10222" s="486">
        <v>0</v>
      </c>
      <c r="J10222" s="487">
        <v>0</v>
      </c>
      <c r="K10222" s="175">
        <v>0</v>
      </c>
      <c r="L10222" s="287">
        <f t="shared" si="2399"/>
        <v>0</v>
      </c>
      <c r="M10222" s="12" t="str">
        <f t="shared" si="2397"/>
        <v/>
      </c>
      <c r="N10222" s="13"/>
    </row>
    <row r="10223" spans="1:14" hidden="1">
      <c r="A10223" s="23">
        <v>230</v>
      </c>
      <c r="B10223" s="272">
        <v>3900</v>
      </c>
      <c r="C10223" s="1845" t="s">
        <v>227</v>
      </c>
      <c r="D10223" s="1846"/>
      <c r="E10223" s="310">
        <f t="shared" si="2398"/>
        <v>0</v>
      </c>
      <c r="F10223" s="1458">
        <v>0</v>
      </c>
      <c r="G10223" s="1459">
        <v>0</v>
      </c>
      <c r="H10223" s="1460">
        <v>0</v>
      </c>
      <c r="I10223" s="1458">
        <v>0</v>
      </c>
      <c r="J10223" s="1459">
        <v>0</v>
      </c>
      <c r="K10223" s="1460">
        <v>0</v>
      </c>
      <c r="L10223" s="310">
        <f t="shared" si="2399"/>
        <v>0</v>
      </c>
      <c r="M10223" s="12" t="str">
        <f t="shared" si="2397"/>
        <v/>
      </c>
      <c r="N10223" s="13"/>
    </row>
    <row r="10224" spans="1:14" hidden="1">
      <c r="A10224" s="23">
        <v>245</v>
      </c>
      <c r="B10224" s="272">
        <v>4000</v>
      </c>
      <c r="C10224" s="1845" t="s">
        <v>228</v>
      </c>
      <c r="D10224" s="1846"/>
      <c r="E10224" s="310">
        <f t="shared" si="2398"/>
        <v>0</v>
      </c>
      <c r="F10224" s="1410">
        <v>0</v>
      </c>
      <c r="G10224" s="1411">
        <v>0</v>
      </c>
      <c r="H10224" s="1412">
        <v>0</v>
      </c>
      <c r="I10224" s="1410">
        <v>0</v>
      </c>
      <c r="J10224" s="1411">
        <v>0</v>
      </c>
      <c r="K10224" s="1412">
        <v>0</v>
      </c>
      <c r="L10224" s="310">
        <f t="shared" si="2399"/>
        <v>0</v>
      </c>
      <c r="M10224" s="12" t="str">
        <f t="shared" si="2397"/>
        <v/>
      </c>
      <c r="N10224" s="13"/>
    </row>
    <row r="10225" spans="1:14" hidden="1">
      <c r="A10225" s="22">
        <v>350</v>
      </c>
      <c r="B10225" s="272">
        <v>4100</v>
      </c>
      <c r="C10225" s="1845" t="s">
        <v>229</v>
      </c>
      <c r="D10225" s="1846"/>
      <c r="E10225" s="310">
        <f t="shared" si="2398"/>
        <v>0</v>
      </c>
      <c r="F10225" s="1459">
        <v>0</v>
      </c>
      <c r="G10225" s="1459">
        <v>0</v>
      </c>
      <c r="H10225" s="1460">
        <v>0</v>
      </c>
      <c r="I10225" s="1606">
        <v>0</v>
      </c>
      <c r="J10225" s="1459">
        <v>0</v>
      </c>
      <c r="K10225" s="1459">
        <v>0</v>
      </c>
      <c r="L10225" s="310">
        <f t="shared" si="2399"/>
        <v>0</v>
      </c>
      <c r="M10225" s="12" t="str">
        <f t="shared" si="2397"/>
        <v/>
      </c>
      <c r="N10225" s="13"/>
    </row>
    <row r="10226" spans="1:14" hidden="1">
      <c r="A10226" s="23">
        <v>355</v>
      </c>
      <c r="B10226" s="272">
        <v>4200</v>
      </c>
      <c r="C10226" s="1845" t="s">
        <v>230</v>
      </c>
      <c r="D10226" s="1846"/>
      <c r="E10226" s="310">
        <f t="shared" ref="E10226:L10226" si="2400">SUM(E10227:E10232)</f>
        <v>0</v>
      </c>
      <c r="F10226" s="274">
        <f t="shared" si="2400"/>
        <v>0</v>
      </c>
      <c r="G10226" s="275">
        <f t="shared" si="2400"/>
        <v>0</v>
      </c>
      <c r="H10226" s="276">
        <f>SUM(H10227:H10232)</f>
        <v>0</v>
      </c>
      <c r="I10226" s="274">
        <f t="shared" si="2400"/>
        <v>0</v>
      </c>
      <c r="J10226" s="275">
        <f t="shared" si="2400"/>
        <v>0</v>
      </c>
      <c r="K10226" s="276">
        <f t="shared" si="2400"/>
        <v>0</v>
      </c>
      <c r="L10226" s="310">
        <f t="shared" si="2400"/>
        <v>0</v>
      </c>
      <c r="M10226" s="12" t="str">
        <f t="shared" si="2397"/>
        <v/>
      </c>
      <c r="N10226" s="13"/>
    </row>
    <row r="10227" spans="1:14" hidden="1">
      <c r="A10227" s="23">
        <v>355</v>
      </c>
      <c r="B10227" s="362"/>
      <c r="C10227" s="279">
        <v>4201</v>
      </c>
      <c r="D10227" s="280" t="s">
        <v>231</v>
      </c>
      <c r="E10227" s="281">
        <f t="shared" ref="E10227:E10232" si="2401">F10227+G10227+H10227</f>
        <v>0</v>
      </c>
      <c r="F10227" s="152"/>
      <c r="G10227" s="153"/>
      <c r="H10227" s="1406"/>
      <c r="I10227" s="152"/>
      <c r="J10227" s="153"/>
      <c r="K10227" s="1406"/>
      <c r="L10227" s="281">
        <f t="shared" ref="L10227:L10232" si="2402">I10227+J10227+K10227</f>
        <v>0</v>
      </c>
      <c r="M10227" s="12" t="str">
        <f t="shared" si="2397"/>
        <v/>
      </c>
      <c r="N10227" s="13"/>
    </row>
    <row r="10228" spans="1:14" hidden="1">
      <c r="A10228" s="23">
        <v>375</v>
      </c>
      <c r="B10228" s="362"/>
      <c r="C10228" s="293">
        <v>4202</v>
      </c>
      <c r="D10228" s="363" t="s">
        <v>232</v>
      </c>
      <c r="E10228" s="295">
        <f t="shared" si="2401"/>
        <v>0</v>
      </c>
      <c r="F10228" s="158"/>
      <c r="G10228" s="159"/>
      <c r="H10228" s="1408"/>
      <c r="I10228" s="158"/>
      <c r="J10228" s="159"/>
      <c r="K10228" s="1408"/>
      <c r="L10228" s="295">
        <f t="shared" si="2402"/>
        <v>0</v>
      </c>
      <c r="M10228" s="12" t="str">
        <f t="shared" si="2397"/>
        <v/>
      </c>
      <c r="N10228" s="13"/>
    </row>
    <row r="10229" spans="1:14" hidden="1">
      <c r="A10229" s="23">
        <v>380</v>
      </c>
      <c r="B10229" s="362"/>
      <c r="C10229" s="293">
        <v>4214</v>
      </c>
      <c r="D10229" s="363" t="s">
        <v>233</v>
      </c>
      <c r="E10229" s="295">
        <f t="shared" si="2401"/>
        <v>0</v>
      </c>
      <c r="F10229" s="158">
        <v>0</v>
      </c>
      <c r="G10229" s="159">
        <v>0</v>
      </c>
      <c r="H10229" s="1408">
        <v>0</v>
      </c>
      <c r="I10229" s="158">
        <v>0</v>
      </c>
      <c r="J10229" s="159">
        <v>0</v>
      </c>
      <c r="K10229" s="1408">
        <v>0</v>
      </c>
      <c r="L10229" s="295">
        <f t="shared" si="2402"/>
        <v>0</v>
      </c>
      <c r="M10229" s="12" t="str">
        <f t="shared" si="2397"/>
        <v/>
      </c>
      <c r="N10229" s="13"/>
    </row>
    <row r="10230" spans="1:14" hidden="1">
      <c r="A10230" s="23">
        <v>385</v>
      </c>
      <c r="B10230" s="362"/>
      <c r="C10230" s="293">
        <v>4217</v>
      </c>
      <c r="D10230" s="363" t="s">
        <v>234</v>
      </c>
      <c r="E10230" s="295">
        <f t="shared" si="2401"/>
        <v>0</v>
      </c>
      <c r="F10230" s="158"/>
      <c r="G10230" s="159"/>
      <c r="H10230" s="1408"/>
      <c r="I10230" s="158"/>
      <c r="J10230" s="159"/>
      <c r="K10230" s="1408"/>
      <c r="L10230" s="295">
        <f t="shared" si="2402"/>
        <v>0</v>
      </c>
      <c r="M10230" s="12" t="str">
        <f t="shared" si="2397"/>
        <v/>
      </c>
      <c r="N10230" s="13"/>
    </row>
    <row r="10231" spans="1:14" hidden="1">
      <c r="A10231" s="23">
        <v>390</v>
      </c>
      <c r="B10231" s="362"/>
      <c r="C10231" s="293">
        <v>4218</v>
      </c>
      <c r="D10231" s="294" t="s">
        <v>235</v>
      </c>
      <c r="E10231" s="295">
        <f t="shared" si="2401"/>
        <v>0</v>
      </c>
      <c r="F10231" s="158"/>
      <c r="G10231" s="159"/>
      <c r="H10231" s="1408"/>
      <c r="I10231" s="158"/>
      <c r="J10231" s="159"/>
      <c r="K10231" s="1408"/>
      <c r="L10231" s="295">
        <f t="shared" si="2402"/>
        <v>0</v>
      </c>
      <c r="M10231" s="12" t="str">
        <f t="shared" si="2397"/>
        <v/>
      </c>
      <c r="N10231" s="13"/>
    </row>
    <row r="10232" spans="1:14" hidden="1">
      <c r="A10232" s="23">
        <v>390</v>
      </c>
      <c r="B10232" s="362"/>
      <c r="C10232" s="285">
        <v>4219</v>
      </c>
      <c r="D10232" s="343" t="s">
        <v>236</v>
      </c>
      <c r="E10232" s="287">
        <f t="shared" si="2401"/>
        <v>0</v>
      </c>
      <c r="F10232" s="173">
        <v>0</v>
      </c>
      <c r="G10232" s="174">
        <v>0</v>
      </c>
      <c r="H10232" s="1409">
        <v>0</v>
      </c>
      <c r="I10232" s="173">
        <v>0</v>
      </c>
      <c r="J10232" s="174">
        <v>0</v>
      </c>
      <c r="K10232" s="1409">
        <v>0</v>
      </c>
      <c r="L10232" s="287">
        <f t="shared" si="2402"/>
        <v>0</v>
      </c>
      <c r="M10232" s="12" t="str">
        <f t="shared" si="2397"/>
        <v/>
      </c>
      <c r="N10232" s="13"/>
    </row>
    <row r="10233" spans="1:14" hidden="1">
      <c r="A10233" s="23">
        <v>395</v>
      </c>
      <c r="B10233" s="272">
        <v>4300</v>
      </c>
      <c r="C10233" s="1845" t="s">
        <v>1644</v>
      </c>
      <c r="D10233" s="1846"/>
      <c r="E10233" s="310">
        <f t="shared" ref="E10233:L10233" si="2403">SUM(E10234:E10236)</f>
        <v>0</v>
      </c>
      <c r="F10233" s="274">
        <f t="shared" si="2403"/>
        <v>0</v>
      </c>
      <c r="G10233" s="275">
        <f t="shared" si="2403"/>
        <v>0</v>
      </c>
      <c r="H10233" s="276">
        <f>SUM(H10234:H10236)</f>
        <v>0</v>
      </c>
      <c r="I10233" s="274">
        <f t="shared" si="2403"/>
        <v>0</v>
      </c>
      <c r="J10233" s="275">
        <f t="shared" si="2403"/>
        <v>0</v>
      </c>
      <c r="K10233" s="276">
        <f t="shared" si="2403"/>
        <v>0</v>
      </c>
      <c r="L10233" s="310">
        <f t="shared" si="2403"/>
        <v>0</v>
      </c>
      <c r="M10233" s="12" t="str">
        <f t="shared" si="2397"/>
        <v/>
      </c>
      <c r="N10233" s="13"/>
    </row>
    <row r="10234" spans="1:14" hidden="1">
      <c r="A10234" s="18">
        <v>397</v>
      </c>
      <c r="B10234" s="362"/>
      <c r="C10234" s="279">
        <v>4301</v>
      </c>
      <c r="D10234" s="311" t="s">
        <v>237</v>
      </c>
      <c r="E10234" s="281">
        <f t="shared" ref="E10234:E10239" si="2404">F10234+G10234+H10234</f>
        <v>0</v>
      </c>
      <c r="F10234" s="152">
        <v>0</v>
      </c>
      <c r="G10234" s="153">
        <v>0</v>
      </c>
      <c r="H10234" s="1406">
        <v>0</v>
      </c>
      <c r="I10234" s="152">
        <v>0</v>
      </c>
      <c r="J10234" s="153">
        <v>0</v>
      </c>
      <c r="K10234" s="1406">
        <v>0</v>
      </c>
      <c r="L10234" s="281">
        <f t="shared" ref="L10234:L10239" si="2405">I10234+J10234+K10234</f>
        <v>0</v>
      </c>
      <c r="M10234" s="12" t="str">
        <f t="shared" si="2397"/>
        <v/>
      </c>
      <c r="N10234" s="13"/>
    </row>
    <row r="10235" spans="1:14" hidden="1">
      <c r="A10235" s="14">
        <v>398</v>
      </c>
      <c r="B10235" s="362"/>
      <c r="C10235" s="293">
        <v>4302</v>
      </c>
      <c r="D10235" s="363" t="s">
        <v>238</v>
      </c>
      <c r="E10235" s="295">
        <f t="shared" si="2404"/>
        <v>0</v>
      </c>
      <c r="F10235" s="158"/>
      <c r="G10235" s="159"/>
      <c r="H10235" s="1408"/>
      <c r="I10235" s="158"/>
      <c r="J10235" s="159"/>
      <c r="K10235" s="1408"/>
      <c r="L10235" s="295">
        <f t="shared" si="2405"/>
        <v>0</v>
      </c>
      <c r="M10235" s="12" t="str">
        <f t="shared" si="2397"/>
        <v/>
      </c>
      <c r="N10235" s="13"/>
    </row>
    <row r="10236" spans="1:14" hidden="1">
      <c r="A10236" s="14">
        <v>399</v>
      </c>
      <c r="B10236" s="362"/>
      <c r="C10236" s="285">
        <v>4309</v>
      </c>
      <c r="D10236" s="301" t="s">
        <v>239</v>
      </c>
      <c r="E10236" s="287">
        <f t="shared" si="2404"/>
        <v>0</v>
      </c>
      <c r="F10236" s="173"/>
      <c r="G10236" s="174"/>
      <c r="H10236" s="1409"/>
      <c r="I10236" s="173"/>
      <c r="J10236" s="174"/>
      <c r="K10236" s="1409"/>
      <c r="L10236" s="287">
        <f t="shared" si="2405"/>
        <v>0</v>
      </c>
      <c r="M10236" s="12" t="str">
        <f t="shared" si="2397"/>
        <v/>
      </c>
      <c r="N10236" s="13"/>
    </row>
    <row r="10237" spans="1:14" hidden="1">
      <c r="A10237" s="14">
        <v>400</v>
      </c>
      <c r="B10237" s="272">
        <v>4400</v>
      </c>
      <c r="C10237" s="1845" t="s">
        <v>1641</v>
      </c>
      <c r="D10237" s="1846"/>
      <c r="E10237" s="310">
        <f t="shared" si="2404"/>
        <v>0</v>
      </c>
      <c r="F10237" s="1410">
        <v>0</v>
      </c>
      <c r="G10237" s="1411">
        <v>0</v>
      </c>
      <c r="H10237" s="1412">
        <v>0</v>
      </c>
      <c r="I10237" s="1410">
        <v>0</v>
      </c>
      <c r="J10237" s="1411">
        <v>0</v>
      </c>
      <c r="K10237" s="1412">
        <v>0</v>
      </c>
      <c r="L10237" s="310">
        <f t="shared" si="2405"/>
        <v>0</v>
      </c>
      <c r="M10237" s="12" t="str">
        <f t="shared" si="2397"/>
        <v/>
      </c>
      <c r="N10237" s="13"/>
    </row>
    <row r="10238" spans="1:14" hidden="1">
      <c r="A10238" s="14">
        <v>401</v>
      </c>
      <c r="B10238" s="272">
        <v>4500</v>
      </c>
      <c r="C10238" s="1845" t="s">
        <v>1642</v>
      </c>
      <c r="D10238" s="1846"/>
      <c r="E10238" s="310">
        <f t="shared" si="2404"/>
        <v>0</v>
      </c>
      <c r="F10238" s="1410">
        <v>0</v>
      </c>
      <c r="G10238" s="1411">
        <v>0</v>
      </c>
      <c r="H10238" s="1412">
        <v>0</v>
      </c>
      <c r="I10238" s="1410">
        <v>0</v>
      </c>
      <c r="J10238" s="1411">
        <v>0</v>
      </c>
      <c r="K10238" s="1412">
        <v>0</v>
      </c>
      <c r="L10238" s="310">
        <f t="shared" si="2405"/>
        <v>0</v>
      </c>
      <c r="M10238" s="12" t="str">
        <f t="shared" si="2397"/>
        <v/>
      </c>
      <c r="N10238" s="13"/>
    </row>
    <row r="10239" spans="1:14" hidden="1">
      <c r="A10239" s="40">
        <v>404</v>
      </c>
      <c r="B10239" s="272">
        <v>4600</v>
      </c>
      <c r="C10239" s="1849" t="s">
        <v>240</v>
      </c>
      <c r="D10239" s="1850"/>
      <c r="E10239" s="310">
        <f t="shared" si="2404"/>
        <v>0</v>
      </c>
      <c r="F10239" s="1410">
        <v>0</v>
      </c>
      <c r="G10239" s="1411">
        <v>0</v>
      </c>
      <c r="H10239" s="1412">
        <v>0</v>
      </c>
      <c r="I10239" s="1410">
        <v>0</v>
      </c>
      <c r="J10239" s="1411">
        <v>0</v>
      </c>
      <c r="K10239" s="1412">
        <v>0</v>
      </c>
      <c r="L10239" s="310">
        <f t="shared" si="2405"/>
        <v>0</v>
      </c>
      <c r="M10239" s="12" t="str">
        <f t="shared" si="2397"/>
        <v/>
      </c>
      <c r="N10239" s="13"/>
    </row>
    <row r="10240" spans="1:14" hidden="1">
      <c r="A10240" s="40">
        <v>404</v>
      </c>
      <c r="B10240" s="272">
        <v>4900</v>
      </c>
      <c r="C10240" s="1845" t="s">
        <v>266</v>
      </c>
      <c r="D10240" s="1846"/>
      <c r="E10240" s="310">
        <f t="shared" ref="E10240:L10240" si="2406">+E10241+E10242</f>
        <v>0</v>
      </c>
      <c r="F10240" s="274">
        <f t="shared" si="2406"/>
        <v>0</v>
      </c>
      <c r="G10240" s="275">
        <f t="shared" si="2406"/>
        <v>0</v>
      </c>
      <c r="H10240" s="276">
        <f>+H10241+H10242</f>
        <v>0</v>
      </c>
      <c r="I10240" s="274">
        <f t="shared" si="2406"/>
        <v>0</v>
      </c>
      <c r="J10240" s="275">
        <f t="shared" si="2406"/>
        <v>0</v>
      </c>
      <c r="K10240" s="276">
        <f t="shared" si="2406"/>
        <v>0</v>
      </c>
      <c r="L10240" s="310">
        <f t="shared" si="2406"/>
        <v>0</v>
      </c>
      <c r="M10240" s="12" t="str">
        <f t="shared" si="2397"/>
        <v/>
      </c>
      <c r="N10240" s="13"/>
    </row>
    <row r="10241" spans="1:14" hidden="1">
      <c r="A10241" s="22">
        <v>440</v>
      </c>
      <c r="B10241" s="362"/>
      <c r="C10241" s="279">
        <v>4901</v>
      </c>
      <c r="D10241" s="364" t="s">
        <v>267</v>
      </c>
      <c r="E10241" s="281">
        <f>F10241+G10241+H10241</f>
        <v>0</v>
      </c>
      <c r="F10241" s="152"/>
      <c r="G10241" s="153"/>
      <c r="H10241" s="1406"/>
      <c r="I10241" s="152"/>
      <c r="J10241" s="153"/>
      <c r="K10241" s="1406"/>
      <c r="L10241" s="281">
        <f>I10241+J10241+K10241</f>
        <v>0</v>
      </c>
      <c r="M10241" s="12" t="str">
        <f t="shared" si="2397"/>
        <v/>
      </c>
      <c r="N10241" s="13"/>
    </row>
    <row r="10242" spans="1:14" hidden="1">
      <c r="A10242" s="22">
        <v>450</v>
      </c>
      <c r="B10242" s="362"/>
      <c r="C10242" s="285">
        <v>4902</v>
      </c>
      <c r="D10242" s="301" t="s">
        <v>268</v>
      </c>
      <c r="E10242" s="287">
        <f>F10242+G10242+H10242</f>
        <v>0</v>
      </c>
      <c r="F10242" s="173"/>
      <c r="G10242" s="174"/>
      <c r="H10242" s="1409"/>
      <c r="I10242" s="173"/>
      <c r="J10242" s="174"/>
      <c r="K10242" s="1409"/>
      <c r="L10242" s="287">
        <f>I10242+J10242+K10242</f>
        <v>0</v>
      </c>
      <c r="M10242" s="12" t="str">
        <f t="shared" si="2397"/>
        <v/>
      </c>
      <c r="N10242" s="13"/>
    </row>
    <row r="10243" spans="1:14" hidden="1">
      <c r="A10243" s="22">
        <v>495</v>
      </c>
      <c r="B10243" s="365">
        <v>5100</v>
      </c>
      <c r="C10243" s="1843" t="s">
        <v>241</v>
      </c>
      <c r="D10243" s="1844"/>
      <c r="E10243" s="310">
        <f>F10243+G10243+H10243</f>
        <v>0</v>
      </c>
      <c r="F10243" s="1410">
        <v>0</v>
      </c>
      <c r="G10243" s="1411">
        <v>0</v>
      </c>
      <c r="H10243" s="1412">
        <v>0</v>
      </c>
      <c r="I10243" s="1410">
        <v>0</v>
      </c>
      <c r="J10243" s="1411">
        <v>0</v>
      </c>
      <c r="K10243" s="1412">
        <v>0</v>
      </c>
      <c r="L10243" s="310">
        <f>I10243+J10243+K10243</f>
        <v>0</v>
      </c>
      <c r="M10243" s="12" t="str">
        <f t="shared" si="2397"/>
        <v/>
      </c>
      <c r="N10243" s="13"/>
    </row>
    <row r="10244" spans="1:14" hidden="1">
      <c r="A10244" s="23">
        <v>500</v>
      </c>
      <c r="B10244" s="365">
        <v>5200</v>
      </c>
      <c r="C10244" s="1843" t="s">
        <v>242</v>
      </c>
      <c r="D10244" s="1844"/>
      <c r="E10244" s="310">
        <f t="shared" ref="E10244:L10244" si="2407">SUM(E10245:E10251)</f>
        <v>0</v>
      </c>
      <c r="F10244" s="274">
        <f t="shared" si="2407"/>
        <v>0</v>
      </c>
      <c r="G10244" s="275">
        <f t="shared" si="2407"/>
        <v>0</v>
      </c>
      <c r="H10244" s="276">
        <f>SUM(H10245:H10251)</f>
        <v>0</v>
      </c>
      <c r="I10244" s="274">
        <f t="shared" si="2407"/>
        <v>0</v>
      </c>
      <c r="J10244" s="275">
        <f t="shared" si="2407"/>
        <v>0</v>
      </c>
      <c r="K10244" s="276">
        <f t="shared" si="2407"/>
        <v>0</v>
      </c>
      <c r="L10244" s="310">
        <f t="shared" si="2407"/>
        <v>0</v>
      </c>
      <c r="M10244" s="12" t="str">
        <f t="shared" si="2397"/>
        <v/>
      </c>
      <c r="N10244" s="13"/>
    </row>
    <row r="10245" spans="1:14" hidden="1">
      <c r="A10245" s="23">
        <v>505</v>
      </c>
      <c r="B10245" s="366"/>
      <c r="C10245" s="367">
        <v>5201</v>
      </c>
      <c r="D10245" s="368" t="s">
        <v>243</v>
      </c>
      <c r="E10245" s="281">
        <f t="shared" ref="E10245:E10251" si="2408">F10245+G10245+H10245</f>
        <v>0</v>
      </c>
      <c r="F10245" s="152">
        <v>0</v>
      </c>
      <c r="G10245" s="153">
        <v>0</v>
      </c>
      <c r="H10245" s="1406">
        <v>0</v>
      </c>
      <c r="I10245" s="152">
        <v>0</v>
      </c>
      <c r="J10245" s="153">
        <v>0</v>
      </c>
      <c r="K10245" s="1406">
        <v>0</v>
      </c>
      <c r="L10245" s="281">
        <f t="shared" ref="L10245:L10251" si="2409">I10245+J10245+K10245</f>
        <v>0</v>
      </c>
      <c r="M10245" s="12" t="str">
        <f t="shared" si="2397"/>
        <v/>
      </c>
      <c r="N10245" s="13"/>
    </row>
    <row r="10246" spans="1:14" hidden="1">
      <c r="A10246" s="23">
        <v>510</v>
      </c>
      <c r="B10246" s="366"/>
      <c r="C10246" s="369">
        <v>5202</v>
      </c>
      <c r="D10246" s="370" t="s">
        <v>244</v>
      </c>
      <c r="E10246" s="295">
        <f t="shared" si="2408"/>
        <v>0</v>
      </c>
      <c r="F10246" s="158">
        <v>0</v>
      </c>
      <c r="G10246" s="159">
        <v>0</v>
      </c>
      <c r="H10246" s="1408">
        <v>0</v>
      </c>
      <c r="I10246" s="158">
        <v>0</v>
      </c>
      <c r="J10246" s="159">
        <v>0</v>
      </c>
      <c r="K10246" s="1408"/>
      <c r="L10246" s="295">
        <f t="shared" si="2409"/>
        <v>0</v>
      </c>
      <c r="M10246" s="12" t="str">
        <f t="shared" si="2397"/>
        <v/>
      </c>
      <c r="N10246" s="13"/>
    </row>
    <row r="10247" spans="1:14" hidden="1">
      <c r="A10247" s="23">
        <v>515</v>
      </c>
      <c r="B10247" s="366"/>
      <c r="C10247" s="369">
        <v>5203</v>
      </c>
      <c r="D10247" s="370" t="s">
        <v>608</v>
      </c>
      <c r="E10247" s="295">
        <f t="shared" si="2408"/>
        <v>0</v>
      </c>
      <c r="F10247" s="158">
        <v>0</v>
      </c>
      <c r="G10247" s="159">
        <v>0</v>
      </c>
      <c r="H10247" s="1408">
        <v>0</v>
      </c>
      <c r="I10247" s="158">
        <v>0</v>
      </c>
      <c r="J10247" s="159">
        <v>0</v>
      </c>
      <c r="K10247" s="1408">
        <v>0</v>
      </c>
      <c r="L10247" s="295">
        <f t="shared" si="2409"/>
        <v>0</v>
      </c>
      <c r="M10247" s="12" t="str">
        <f t="shared" si="2397"/>
        <v/>
      </c>
      <c r="N10247" s="13"/>
    </row>
    <row r="10248" spans="1:14" hidden="1">
      <c r="A10248" s="23">
        <v>520</v>
      </c>
      <c r="B10248" s="366"/>
      <c r="C10248" s="369">
        <v>5204</v>
      </c>
      <c r="D10248" s="370" t="s">
        <v>609</v>
      </c>
      <c r="E10248" s="295">
        <f t="shared" si="2408"/>
        <v>0</v>
      </c>
      <c r="F10248" s="158">
        <v>0</v>
      </c>
      <c r="G10248" s="159">
        <v>0</v>
      </c>
      <c r="H10248" s="1408">
        <v>0</v>
      </c>
      <c r="I10248" s="158">
        <v>0</v>
      </c>
      <c r="J10248" s="159">
        <v>0</v>
      </c>
      <c r="K10248" s="1408">
        <v>0</v>
      </c>
      <c r="L10248" s="295">
        <f t="shared" si="2409"/>
        <v>0</v>
      </c>
      <c r="M10248" s="12" t="str">
        <f t="shared" si="2397"/>
        <v/>
      </c>
      <c r="N10248" s="13"/>
    </row>
    <row r="10249" spans="1:14" hidden="1">
      <c r="A10249" s="23">
        <v>525</v>
      </c>
      <c r="B10249" s="366"/>
      <c r="C10249" s="369">
        <v>5205</v>
      </c>
      <c r="D10249" s="370" t="s">
        <v>610</v>
      </c>
      <c r="E10249" s="295">
        <f t="shared" si="2408"/>
        <v>0</v>
      </c>
      <c r="F10249" s="158">
        <v>0</v>
      </c>
      <c r="G10249" s="159">
        <v>0</v>
      </c>
      <c r="H10249" s="1408">
        <v>0</v>
      </c>
      <c r="I10249" s="158">
        <v>0</v>
      </c>
      <c r="J10249" s="159">
        <v>0</v>
      </c>
      <c r="K10249" s="1408">
        <v>0</v>
      </c>
      <c r="L10249" s="295">
        <f t="shared" si="2409"/>
        <v>0</v>
      </c>
      <c r="M10249" s="12" t="str">
        <f t="shared" si="2397"/>
        <v/>
      </c>
      <c r="N10249" s="13"/>
    </row>
    <row r="10250" spans="1:14" hidden="1">
      <c r="A10250" s="22">
        <v>635</v>
      </c>
      <c r="B10250" s="366"/>
      <c r="C10250" s="369">
        <v>5206</v>
      </c>
      <c r="D10250" s="370" t="s">
        <v>611</v>
      </c>
      <c r="E10250" s="295">
        <f t="shared" si="2408"/>
        <v>0</v>
      </c>
      <c r="F10250" s="158"/>
      <c r="G10250" s="159">
        <v>0</v>
      </c>
      <c r="H10250" s="1408"/>
      <c r="I10250" s="158"/>
      <c r="J10250" s="159"/>
      <c r="K10250" s="1408"/>
      <c r="L10250" s="295">
        <f t="shared" si="2409"/>
        <v>0</v>
      </c>
      <c r="M10250" s="12" t="str">
        <f t="shared" si="2397"/>
        <v/>
      </c>
      <c r="N10250" s="13"/>
    </row>
    <row r="10251" spans="1:14" hidden="1">
      <c r="A10251" s="23">
        <v>640</v>
      </c>
      <c r="B10251" s="366"/>
      <c r="C10251" s="371">
        <v>5219</v>
      </c>
      <c r="D10251" s="372" t="s">
        <v>612</v>
      </c>
      <c r="E10251" s="287">
        <f t="shared" si="2408"/>
        <v>0</v>
      </c>
      <c r="F10251" s="173">
        <v>0</v>
      </c>
      <c r="G10251" s="174">
        <v>0</v>
      </c>
      <c r="H10251" s="1409">
        <v>0</v>
      </c>
      <c r="I10251" s="173">
        <v>0</v>
      </c>
      <c r="J10251" s="174">
        <v>0</v>
      </c>
      <c r="K10251" s="1409">
        <v>0</v>
      </c>
      <c r="L10251" s="287">
        <f t="shared" si="2409"/>
        <v>0</v>
      </c>
      <c r="M10251" s="12" t="str">
        <f t="shared" si="2397"/>
        <v/>
      </c>
      <c r="N10251" s="13"/>
    </row>
    <row r="10252" spans="1:14" hidden="1">
      <c r="A10252" s="23">
        <v>645</v>
      </c>
      <c r="B10252" s="365">
        <v>5300</v>
      </c>
      <c r="C10252" s="1843" t="s">
        <v>613</v>
      </c>
      <c r="D10252" s="1844"/>
      <c r="E10252" s="310">
        <f t="shared" ref="E10252:L10252" si="2410">SUM(E10253:E10254)</f>
        <v>0</v>
      </c>
      <c r="F10252" s="274">
        <f t="shared" si="2410"/>
        <v>0</v>
      </c>
      <c r="G10252" s="275">
        <f t="shared" si="2410"/>
        <v>0</v>
      </c>
      <c r="H10252" s="276">
        <f>SUM(H10253:H10254)</f>
        <v>0</v>
      </c>
      <c r="I10252" s="274">
        <f t="shared" si="2410"/>
        <v>0</v>
      </c>
      <c r="J10252" s="275">
        <f t="shared" si="2410"/>
        <v>0</v>
      </c>
      <c r="K10252" s="276">
        <f t="shared" si="2410"/>
        <v>0</v>
      </c>
      <c r="L10252" s="310">
        <f t="shared" si="2410"/>
        <v>0</v>
      </c>
      <c r="M10252" s="12" t="str">
        <f t="shared" si="2397"/>
        <v/>
      </c>
      <c r="N10252" s="13"/>
    </row>
    <row r="10253" spans="1:14" hidden="1">
      <c r="A10253" s="23">
        <v>650</v>
      </c>
      <c r="B10253" s="366"/>
      <c r="C10253" s="367">
        <v>5301</v>
      </c>
      <c r="D10253" s="368" t="s">
        <v>300</v>
      </c>
      <c r="E10253" s="281">
        <f>F10253+G10253+H10253</f>
        <v>0</v>
      </c>
      <c r="F10253" s="152">
        <v>0</v>
      </c>
      <c r="G10253" s="153">
        <v>0</v>
      </c>
      <c r="H10253" s="1406">
        <v>0</v>
      </c>
      <c r="I10253" s="152">
        <v>0</v>
      </c>
      <c r="J10253" s="153">
        <v>0</v>
      </c>
      <c r="K10253" s="1406">
        <v>0</v>
      </c>
      <c r="L10253" s="281">
        <f>I10253+J10253+K10253</f>
        <v>0</v>
      </c>
      <c r="M10253" s="12" t="str">
        <f t="shared" si="2397"/>
        <v/>
      </c>
      <c r="N10253" s="13"/>
    </row>
    <row r="10254" spans="1:14" hidden="1">
      <c r="A10254" s="22">
        <v>655</v>
      </c>
      <c r="B10254" s="366"/>
      <c r="C10254" s="371">
        <v>5309</v>
      </c>
      <c r="D10254" s="372" t="s">
        <v>614</v>
      </c>
      <c r="E10254" s="287">
        <f>F10254+G10254+H10254</f>
        <v>0</v>
      </c>
      <c r="F10254" s="173">
        <v>0</v>
      </c>
      <c r="G10254" s="174">
        <v>0</v>
      </c>
      <c r="H10254" s="1409">
        <v>0</v>
      </c>
      <c r="I10254" s="173">
        <v>0</v>
      </c>
      <c r="J10254" s="174">
        <v>0</v>
      </c>
      <c r="K10254" s="1409">
        <v>0</v>
      </c>
      <c r="L10254" s="287">
        <f>I10254+J10254+K10254</f>
        <v>0</v>
      </c>
      <c r="M10254" s="12" t="str">
        <f t="shared" si="2397"/>
        <v/>
      </c>
      <c r="N10254" s="13"/>
    </row>
    <row r="10255" spans="1:14" hidden="1">
      <c r="A10255" s="22">
        <v>665</v>
      </c>
      <c r="B10255" s="365">
        <v>5400</v>
      </c>
      <c r="C10255" s="1843" t="s">
        <v>671</v>
      </c>
      <c r="D10255" s="1844"/>
      <c r="E10255" s="310">
        <f>F10255+G10255+H10255</f>
        <v>0</v>
      </c>
      <c r="F10255" s="1410">
        <v>0</v>
      </c>
      <c r="G10255" s="1411">
        <v>0</v>
      </c>
      <c r="H10255" s="1412">
        <v>0</v>
      </c>
      <c r="I10255" s="1410">
        <v>0</v>
      </c>
      <c r="J10255" s="1411"/>
      <c r="K10255" s="1412">
        <v>0</v>
      </c>
      <c r="L10255" s="310">
        <f>I10255+J10255+K10255</f>
        <v>0</v>
      </c>
      <c r="M10255" s="12" t="str">
        <f t="shared" si="2397"/>
        <v/>
      </c>
      <c r="N10255" s="13"/>
    </row>
    <row r="10256" spans="1:14" hidden="1">
      <c r="A10256" s="22">
        <v>675</v>
      </c>
      <c r="B10256" s="272">
        <v>5500</v>
      </c>
      <c r="C10256" s="1845" t="s">
        <v>672</v>
      </c>
      <c r="D10256" s="1846"/>
      <c r="E10256" s="310">
        <f t="shared" ref="E10256:L10256" si="2411">SUM(E10257:E10260)</f>
        <v>0</v>
      </c>
      <c r="F10256" s="274">
        <f t="shared" si="2411"/>
        <v>0</v>
      </c>
      <c r="G10256" s="275">
        <f t="shared" si="2411"/>
        <v>0</v>
      </c>
      <c r="H10256" s="276">
        <f>SUM(H10257:H10260)</f>
        <v>0</v>
      </c>
      <c r="I10256" s="274">
        <f t="shared" si="2411"/>
        <v>0</v>
      </c>
      <c r="J10256" s="275">
        <f t="shared" si="2411"/>
        <v>0</v>
      </c>
      <c r="K10256" s="276">
        <f t="shared" si="2411"/>
        <v>0</v>
      </c>
      <c r="L10256" s="310">
        <f t="shared" si="2411"/>
        <v>0</v>
      </c>
      <c r="M10256" s="12" t="str">
        <f t="shared" si="2397"/>
        <v/>
      </c>
      <c r="N10256" s="13"/>
    </row>
    <row r="10257" spans="1:14" hidden="1">
      <c r="A10257" s="22">
        <v>685</v>
      </c>
      <c r="B10257" s="362"/>
      <c r="C10257" s="279">
        <v>5501</v>
      </c>
      <c r="D10257" s="311" t="s">
        <v>673</v>
      </c>
      <c r="E10257" s="281">
        <f>F10257+G10257+H10257</f>
        <v>0</v>
      </c>
      <c r="F10257" s="152"/>
      <c r="G10257" s="153"/>
      <c r="H10257" s="1406"/>
      <c r="I10257" s="152"/>
      <c r="J10257" s="153"/>
      <c r="K10257" s="1406"/>
      <c r="L10257" s="281">
        <f>I10257+J10257+K10257</f>
        <v>0</v>
      </c>
      <c r="M10257" s="12" t="str">
        <f t="shared" si="2397"/>
        <v/>
      </c>
      <c r="N10257" s="13"/>
    </row>
    <row r="10258" spans="1:14" hidden="1">
      <c r="A10258" s="23">
        <v>690</v>
      </c>
      <c r="B10258" s="362"/>
      <c r="C10258" s="293">
        <v>5502</v>
      </c>
      <c r="D10258" s="294" t="s">
        <v>674</v>
      </c>
      <c r="E10258" s="295">
        <f>F10258+G10258+H10258</f>
        <v>0</v>
      </c>
      <c r="F10258" s="158"/>
      <c r="G10258" s="159"/>
      <c r="H10258" s="1408"/>
      <c r="I10258" s="158"/>
      <c r="J10258" s="159"/>
      <c r="K10258" s="1408"/>
      <c r="L10258" s="295">
        <f>I10258+J10258+K10258</f>
        <v>0</v>
      </c>
      <c r="M10258" s="12" t="str">
        <f t="shared" si="2397"/>
        <v/>
      </c>
      <c r="N10258" s="13"/>
    </row>
    <row r="10259" spans="1:14" hidden="1">
      <c r="A10259" s="23">
        <v>695</v>
      </c>
      <c r="B10259" s="362"/>
      <c r="C10259" s="293">
        <v>5503</v>
      </c>
      <c r="D10259" s="363" t="s">
        <v>675</v>
      </c>
      <c r="E10259" s="295">
        <f>F10259+G10259+H10259</f>
        <v>0</v>
      </c>
      <c r="F10259" s="158"/>
      <c r="G10259" s="159"/>
      <c r="H10259" s="1408"/>
      <c r="I10259" s="158"/>
      <c r="J10259" s="159"/>
      <c r="K10259" s="1408"/>
      <c r="L10259" s="295">
        <f>I10259+J10259+K10259</f>
        <v>0</v>
      </c>
      <c r="M10259" s="12" t="str">
        <f t="shared" si="2397"/>
        <v/>
      </c>
      <c r="N10259" s="13"/>
    </row>
    <row r="10260" spans="1:14" hidden="1">
      <c r="A10260" s="22">
        <v>700</v>
      </c>
      <c r="B10260" s="362"/>
      <c r="C10260" s="285">
        <v>5504</v>
      </c>
      <c r="D10260" s="339" t="s">
        <v>676</v>
      </c>
      <c r="E10260" s="287">
        <f>F10260+G10260+H10260</f>
        <v>0</v>
      </c>
      <c r="F10260" s="173"/>
      <c r="G10260" s="174"/>
      <c r="H10260" s="1409"/>
      <c r="I10260" s="173"/>
      <c r="J10260" s="174"/>
      <c r="K10260" s="1409"/>
      <c r="L10260" s="287">
        <f>I10260+J10260+K10260</f>
        <v>0</v>
      </c>
      <c r="M10260" s="12" t="str">
        <f t="shared" si="2397"/>
        <v/>
      </c>
      <c r="N10260" s="13"/>
    </row>
    <row r="10261" spans="1:14" hidden="1">
      <c r="A10261" s="22">
        <v>710</v>
      </c>
      <c r="B10261" s="365">
        <v>5700</v>
      </c>
      <c r="C10261" s="1847" t="s">
        <v>898</v>
      </c>
      <c r="D10261" s="1848"/>
      <c r="E10261" s="310">
        <f>SUM(E10262:E10264)</f>
        <v>0</v>
      </c>
      <c r="F10261" s="1458">
        <v>0</v>
      </c>
      <c r="G10261" s="1458">
        <v>0</v>
      </c>
      <c r="H10261" s="1458">
        <v>0</v>
      </c>
      <c r="I10261" s="1458">
        <v>0</v>
      </c>
      <c r="J10261" s="1458">
        <v>0</v>
      </c>
      <c r="K10261" s="1458">
        <v>0</v>
      </c>
      <c r="L10261" s="310">
        <f>SUM(L10262:L10264)</f>
        <v>0</v>
      </c>
      <c r="M10261" s="12" t="str">
        <f t="shared" si="2397"/>
        <v/>
      </c>
      <c r="N10261" s="13"/>
    </row>
    <row r="10262" spans="1:14" hidden="1">
      <c r="A10262" s="23">
        <v>715</v>
      </c>
      <c r="B10262" s="366"/>
      <c r="C10262" s="367">
        <v>5701</v>
      </c>
      <c r="D10262" s="368" t="s">
        <v>677</v>
      </c>
      <c r="E10262" s="281">
        <f>F10262+G10262+H10262</f>
        <v>0</v>
      </c>
      <c r="F10262" s="1459">
        <v>0</v>
      </c>
      <c r="G10262" s="1459">
        <v>0</v>
      </c>
      <c r="H10262" s="1460">
        <v>0</v>
      </c>
      <c r="I10262" s="1606">
        <v>0</v>
      </c>
      <c r="J10262" s="1459">
        <v>0</v>
      </c>
      <c r="K10262" s="1459">
        <v>0</v>
      </c>
      <c r="L10262" s="281">
        <f>I10262+J10262+K10262</f>
        <v>0</v>
      </c>
      <c r="M10262" s="12" t="str">
        <f t="shared" si="2397"/>
        <v/>
      </c>
      <c r="N10262" s="13"/>
    </row>
    <row r="10263" spans="1:14" hidden="1">
      <c r="A10263" s="23">
        <v>720</v>
      </c>
      <c r="B10263" s="366"/>
      <c r="C10263" s="373">
        <v>5702</v>
      </c>
      <c r="D10263" s="374" t="s">
        <v>678</v>
      </c>
      <c r="E10263" s="314">
        <f>F10263+G10263+H10263</f>
        <v>0</v>
      </c>
      <c r="F10263" s="1459">
        <v>0</v>
      </c>
      <c r="G10263" s="1459">
        <v>0</v>
      </c>
      <c r="H10263" s="1460">
        <v>0</v>
      </c>
      <c r="I10263" s="1606">
        <v>0</v>
      </c>
      <c r="J10263" s="1459">
        <v>0</v>
      </c>
      <c r="K10263" s="1459">
        <v>0</v>
      </c>
      <c r="L10263" s="314">
        <f>I10263+J10263+K10263</f>
        <v>0</v>
      </c>
      <c r="M10263" s="12" t="str">
        <f t="shared" si="2397"/>
        <v/>
      </c>
      <c r="N10263" s="13"/>
    </row>
    <row r="10264" spans="1:14" hidden="1">
      <c r="A10264" s="23">
        <v>725</v>
      </c>
      <c r="B10264" s="292"/>
      <c r="C10264" s="375">
        <v>4071</v>
      </c>
      <c r="D10264" s="376" t="s">
        <v>679</v>
      </c>
      <c r="E10264" s="377">
        <f>F10264+G10264+H10264</f>
        <v>0</v>
      </c>
      <c r="F10264" s="1459">
        <v>0</v>
      </c>
      <c r="G10264" s="1459">
        <v>0</v>
      </c>
      <c r="H10264" s="1460">
        <v>0</v>
      </c>
      <c r="I10264" s="1606">
        <v>0</v>
      </c>
      <c r="J10264" s="1459">
        <v>0</v>
      </c>
      <c r="K10264" s="1459">
        <v>0</v>
      </c>
      <c r="L10264" s="377">
        <f>I10264+J10264+K10264</f>
        <v>0</v>
      </c>
      <c r="M10264" s="12" t="str">
        <f t="shared" si="2397"/>
        <v/>
      </c>
      <c r="N10264" s="13"/>
    </row>
    <row r="10265" spans="1:14" hidden="1">
      <c r="A10265" s="23">
        <v>730</v>
      </c>
      <c r="B10265" s="571"/>
      <c r="C10265" s="1841" t="s">
        <v>680</v>
      </c>
      <c r="D10265" s="1842"/>
      <c r="E10265" s="1426"/>
      <c r="F10265" s="1426"/>
      <c r="G10265" s="1426"/>
      <c r="H10265" s="1426"/>
      <c r="I10265" s="1426"/>
      <c r="J10265" s="1426"/>
      <c r="K10265" s="1426"/>
      <c r="L10265" s="1427"/>
      <c r="M10265" s="12" t="str">
        <f t="shared" si="2397"/>
        <v/>
      </c>
      <c r="N10265" s="13"/>
    </row>
    <row r="10266" spans="1:14" hidden="1">
      <c r="A10266" s="23">
        <v>735</v>
      </c>
      <c r="B10266" s="381">
        <v>98</v>
      </c>
      <c r="C10266" s="1841" t="s">
        <v>680</v>
      </c>
      <c r="D10266" s="1842"/>
      <c r="E10266" s="382">
        <f>F10266+G10266+H10266</f>
        <v>0</v>
      </c>
      <c r="F10266" s="1417"/>
      <c r="G10266" s="1418"/>
      <c r="H10266" s="1419"/>
      <c r="I10266" s="1448">
        <v>0</v>
      </c>
      <c r="J10266" s="1449">
        <v>0</v>
      </c>
      <c r="K10266" s="1450">
        <v>0</v>
      </c>
      <c r="L10266" s="382">
        <f>I10266+J10266+K10266</f>
        <v>0</v>
      </c>
      <c r="M10266" s="12" t="str">
        <f t="shared" si="2397"/>
        <v/>
      </c>
      <c r="N10266" s="13"/>
    </row>
    <row r="10267" spans="1:14" hidden="1">
      <c r="A10267" s="23">
        <v>740</v>
      </c>
      <c r="B10267" s="1421"/>
      <c r="C10267" s="1422"/>
      <c r="D10267" s="1423"/>
      <c r="E10267" s="269"/>
      <c r="F10267" s="269"/>
      <c r="G10267" s="269"/>
      <c r="H10267" s="269"/>
      <c r="I10267" s="269"/>
      <c r="J10267" s="269"/>
      <c r="K10267" s="269"/>
      <c r="L10267" s="270"/>
      <c r="M10267" s="12" t="str">
        <f t="shared" si="2397"/>
        <v/>
      </c>
      <c r="N10267" s="73" t="str">
        <f>LEFT(C10149,1)</f>
        <v>6</v>
      </c>
    </row>
    <row r="10268" spans="1:14" hidden="1">
      <c r="A10268" s="23">
        <v>745</v>
      </c>
      <c r="B10268" s="1424"/>
      <c r="C10268" s="111"/>
      <c r="D10268" s="1425"/>
      <c r="E10268" s="218"/>
      <c r="F10268" s="218"/>
      <c r="G10268" s="218"/>
      <c r="H10268" s="218"/>
      <c r="I10268" s="218"/>
      <c r="J10268" s="218"/>
      <c r="K10268" s="218"/>
      <c r="L10268" s="389"/>
      <c r="M10268" s="7" t="str">
        <f t="shared" si="2397"/>
        <v/>
      </c>
    </row>
    <row r="10269" spans="1:14" hidden="1">
      <c r="A10269" s="22">
        <v>750</v>
      </c>
      <c r="B10269" s="1424"/>
      <c r="C10269" s="111"/>
      <c r="D10269" s="1425"/>
      <c r="E10269" s="218"/>
      <c r="F10269" s="218"/>
      <c r="G10269" s="218"/>
      <c r="H10269" s="218"/>
      <c r="I10269" s="218"/>
      <c r="J10269" s="218"/>
      <c r="K10269" s="218"/>
      <c r="L10269" s="389"/>
      <c r="M10269" s="7" t="str">
        <f t="shared" si="2397"/>
        <v/>
      </c>
    </row>
    <row r="10270" spans="1:14" ht="19.5" hidden="1" thickBot="1">
      <c r="A10270" s="23">
        <v>755</v>
      </c>
      <c r="B10270" s="1451"/>
      <c r="C10270" s="393" t="s">
        <v>726</v>
      </c>
      <c r="D10270" s="1420">
        <f>+B10270</f>
        <v>0</v>
      </c>
      <c r="E10270" s="395">
        <f t="shared" ref="E10270:L10270" si="2412">SUM(E10152,E10155,E10161,E10169,E10170,E10188,E10192,E10198,E10201,E10202,E10203,E10204,E10208,E10217,E10223,E10224,E10225,E10226,E10233,E10237,E10238,E10239,E10240,E10243,E10244,E10252,E10255,E10256,E10261)+E10266</f>
        <v>0</v>
      </c>
      <c r="F10270" s="396">
        <f t="shared" si="2412"/>
        <v>0</v>
      </c>
      <c r="G10270" s="397">
        <f t="shared" si="2412"/>
        <v>0</v>
      </c>
      <c r="H10270" s="398">
        <f t="shared" si="2412"/>
        <v>0</v>
      </c>
      <c r="I10270" s="396">
        <f t="shared" si="2412"/>
        <v>0</v>
      </c>
      <c r="J10270" s="397">
        <f t="shared" si="2412"/>
        <v>0</v>
      </c>
      <c r="K10270" s="398">
        <f t="shared" si="2412"/>
        <v>0</v>
      </c>
      <c r="L10270" s="395">
        <f t="shared" si="2412"/>
        <v>0</v>
      </c>
      <c r="M10270" s="1652" t="str">
        <f t="shared" si="2397"/>
        <v/>
      </c>
      <c r="N10270" s="65"/>
    </row>
    <row r="10271" spans="1:14" ht="18.75" hidden="1">
      <c r="A10271" s="23">
        <v>760</v>
      </c>
      <c r="B10271" s="79" t="s">
        <v>120</v>
      </c>
      <c r="C10271" s="1"/>
      <c r="L10271" s="6"/>
      <c r="M10271" s="1652" t="str">
        <f>(IF($E10270&lt;&gt;0,$M$2,IF($L10270&lt;&gt;0,$M$2,"")))</f>
        <v/>
      </c>
      <c r="N10271" s="65"/>
    </row>
    <row r="10272" spans="1:14" ht="18.75" hidden="1">
      <c r="A10272" s="22">
        <v>765</v>
      </c>
      <c r="B10272" s="1355"/>
      <c r="C10272" s="1355"/>
      <c r="D10272" s="1356"/>
      <c r="E10272" s="1355"/>
      <c r="F10272" s="1355"/>
      <c r="G10272" s="1355"/>
      <c r="H10272" s="1355"/>
      <c r="I10272" s="1355"/>
      <c r="J10272" s="1355"/>
      <c r="K10272" s="1355"/>
      <c r="L10272" s="1357"/>
      <c r="M10272" s="1652" t="str">
        <f>(IF($E10270&lt;&gt;0,$M$2,IF($L10270&lt;&gt;0,$M$2,"")))</f>
        <v/>
      </c>
      <c r="N10272" s="65"/>
    </row>
    <row r="10273" spans="1:14" ht="18.75" hidden="1">
      <c r="A10273" s="22">
        <v>775</v>
      </c>
      <c r="B10273" s="65"/>
      <c r="C10273" s="65"/>
      <c r="D10273" s="65"/>
      <c r="E10273" s="65"/>
      <c r="F10273" s="65"/>
      <c r="G10273" s="65"/>
      <c r="H10273" s="65"/>
      <c r="I10273" s="65"/>
      <c r="J10273" s="65"/>
      <c r="K10273" s="65"/>
      <c r="L10273" s="77"/>
      <c r="M10273" s="74" t="str">
        <f>(IF(E10270&lt;&gt;0,$G$2,IF(L10270&lt;&gt;0,$G$2,"")))</f>
        <v/>
      </c>
      <c r="N10273" s="65"/>
    </row>
    <row r="10274" spans="1:14" ht="18.75" hidden="1">
      <c r="A10274" s="23">
        <v>780</v>
      </c>
      <c r="B10274" s="65"/>
      <c r="C10274" s="65"/>
      <c r="D10274" s="65"/>
      <c r="E10274" s="65"/>
      <c r="F10274" s="65"/>
      <c r="G10274" s="65"/>
      <c r="H10274" s="65"/>
      <c r="I10274" s="65"/>
      <c r="J10274" s="65"/>
      <c r="K10274" s="65"/>
      <c r="L10274" s="77"/>
      <c r="M10274" s="74" t="str">
        <f>(IF(E10270&lt;&gt;0,$G$2,IF(L10270&lt;&gt;0,$G$2,"")))</f>
        <v/>
      </c>
      <c r="N10274" s="65"/>
    </row>
    <row r="10275" spans="1:14" hidden="1">
      <c r="A10275" s="23">
        <v>785</v>
      </c>
    </row>
    <row r="10276" spans="1:14" hidden="1">
      <c r="A10276" s="23">
        <v>790</v>
      </c>
    </row>
    <row r="10277" spans="1:14" hidden="1">
      <c r="A10277" s="23">
        <v>795</v>
      </c>
    </row>
    <row r="10278" spans="1:14" hidden="1">
      <c r="A10278" s="22">
        <v>805</v>
      </c>
    </row>
    <row r="10279" spans="1:14" hidden="1">
      <c r="A10279" s="23">
        <v>810</v>
      </c>
    </row>
    <row r="10280" spans="1:14" hidden="1">
      <c r="A10280" s="23">
        <v>815</v>
      </c>
    </row>
    <row r="10281" spans="1:14" hidden="1">
      <c r="A10281" s="28">
        <v>525</v>
      </c>
    </row>
    <row r="10282" spans="1:14" hidden="1">
      <c r="A10282" s="22">
        <v>820</v>
      </c>
    </row>
    <row r="10283" spans="1:14" hidden="1">
      <c r="A10283" s="23">
        <v>821</v>
      </c>
    </row>
    <row r="10284" spans="1:14" hidden="1">
      <c r="A10284" s="23">
        <v>822</v>
      </c>
    </row>
    <row r="10285" spans="1:14" hidden="1">
      <c r="A10285" s="23">
        <v>823</v>
      </c>
    </row>
    <row r="10286" spans="1:14" hidden="1">
      <c r="A10286" s="23">
        <v>825</v>
      </c>
    </row>
    <row r="10287" spans="1:14" hidden="1">
      <c r="A10287" s="23"/>
    </row>
    <row r="10288" spans="1:14" hidden="1">
      <c r="A10288" s="23"/>
    </row>
    <row r="10289" spans="1:1" hidden="1">
      <c r="A10289" s="23"/>
    </row>
    <row r="10290" spans="1:1" hidden="1">
      <c r="A10290" s="23"/>
    </row>
    <row r="10291" spans="1:1" hidden="1">
      <c r="A10291" s="23"/>
    </row>
    <row r="10292" spans="1:1" hidden="1">
      <c r="A10292" s="23"/>
    </row>
    <row r="10293" spans="1:1" hidden="1">
      <c r="A10293" s="23"/>
    </row>
    <row r="10294" spans="1:1" hidden="1">
      <c r="A10294" s="23"/>
    </row>
    <row r="10295" spans="1:1" hidden="1">
      <c r="A10295" s="23"/>
    </row>
    <row r="10296" spans="1:1" hidden="1">
      <c r="A10296" s="23"/>
    </row>
    <row r="10297" spans="1:1" hidden="1">
      <c r="A10297" s="23"/>
    </row>
    <row r="10298" spans="1:1" hidden="1">
      <c r="A10298" s="23"/>
    </row>
    <row r="10299" spans="1:1" hidden="1">
      <c r="A10299" s="23"/>
    </row>
    <row r="10300" spans="1:1" hidden="1">
      <c r="A10300" s="23"/>
    </row>
    <row r="10301" spans="1:1" hidden="1">
      <c r="A10301" s="25"/>
    </row>
    <row r="10302" spans="1:1" hidden="1">
      <c r="A10302" s="25">
        <v>905</v>
      </c>
    </row>
    <row r="10303" spans="1:1" hidden="1">
      <c r="A10303" s="25">
        <v>906</v>
      </c>
    </row>
  </sheetData>
  <sheetProtection algorithmName="SHA-512" hashValue="iqykl/QjhkIZhniZokU0rwHpHbZ3sVqGl9j/iFXxnxkpzjVmoxMWWT+XA9sES8TsoQ8rsDX0D/VWz9Js6r27Cg==" saltValue="JHi2WXijTW5Er5800fNeZw==" spinCount="100000" sheet="1" objects="1" scenarios="1"/>
  <autoFilter ref="M1:M10303">
    <filterColumn colId="0">
      <filters>
        <filter val="1"/>
      </filters>
    </filterColumn>
  </autoFilter>
  <mergeCells count="2525">
    <mergeCell ref="C10202:D10202"/>
    <mergeCell ref="C10203:D10203"/>
    <mergeCell ref="C10204:D10204"/>
    <mergeCell ref="C10208:D10208"/>
    <mergeCell ref="C10223:D10223"/>
    <mergeCell ref="C10224:D10224"/>
    <mergeCell ref="C10225:D10225"/>
    <mergeCell ref="C10226:D10226"/>
    <mergeCell ref="C10233:D10233"/>
    <mergeCell ref="C10237:D10237"/>
    <mergeCell ref="C10238:D10238"/>
    <mergeCell ref="C10239:D10239"/>
    <mergeCell ref="C10240:D10240"/>
    <mergeCell ref="C10243:D10243"/>
    <mergeCell ref="C10266:D10266"/>
    <mergeCell ref="C10244:D10244"/>
    <mergeCell ref="C10252:D10252"/>
    <mergeCell ref="C10255:D10255"/>
    <mergeCell ref="C10256:D10256"/>
    <mergeCell ref="C10261:D10261"/>
    <mergeCell ref="C10265:D10265"/>
    <mergeCell ref="C10121:D10121"/>
    <mergeCell ref="C10125:D10125"/>
    <mergeCell ref="C10126:D10126"/>
    <mergeCell ref="B10136:D10136"/>
    <mergeCell ref="B10138:D10138"/>
    <mergeCell ref="B10141:D10141"/>
    <mergeCell ref="E10145:H10145"/>
    <mergeCell ref="I10145:L10145"/>
    <mergeCell ref="C10152:D10152"/>
    <mergeCell ref="C10155:D10155"/>
    <mergeCell ref="C10161:D10161"/>
    <mergeCell ref="C10169:D10169"/>
    <mergeCell ref="C10170:D10170"/>
    <mergeCell ref="C10188:D10188"/>
    <mergeCell ref="C10192:D10192"/>
    <mergeCell ref="C10198:D10198"/>
    <mergeCell ref="C10201:D10201"/>
    <mergeCell ref="C10063:D10063"/>
    <mergeCell ref="C10064:D10064"/>
    <mergeCell ref="C10068:D10068"/>
    <mergeCell ref="C10083:D10083"/>
    <mergeCell ref="C10084:D10084"/>
    <mergeCell ref="C10085:D10085"/>
    <mergeCell ref="C10086:D10086"/>
    <mergeCell ref="C10093:D10093"/>
    <mergeCell ref="C10097:D10097"/>
    <mergeCell ref="C10098:D10098"/>
    <mergeCell ref="C10099:D10099"/>
    <mergeCell ref="C10100:D10100"/>
    <mergeCell ref="C10103:D10103"/>
    <mergeCell ref="C10104:D10104"/>
    <mergeCell ref="C10112:D10112"/>
    <mergeCell ref="C10115:D10115"/>
    <mergeCell ref="C10116:D10116"/>
    <mergeCell ref="C9985:D9985"/>
    <mergeCell ref="C9986:D9986"/>
    <mergeCell ref="B9996:D9996"/>
    <mergeCell ref="B9998:D9998"/>
    <mergeCell ref="B10001:D10001"/>
    <mergeCell ref="E10005:H10005"/>
    <mergeCell ref="I10005:L10005"/>
    <mergeCell ref="C10012:D10012"/>
    <mergeCell ref="C10015:D10015"/>
    <mergeCell ref="C10021:D10021"/>
    <mergeCell ref="C10029:D10029"/>
    <mergeCell ref="C10030:D10030"/>
    <mergeCell ref="C10048:D10048"/>
    <mergeCell ref="C10052:D10052"/>
    <mergeCell ref="C10058:D10058"/>
    <mergeCell ref="C10061:D10061"/>
    <mergeCell ref="C10062:D10062"/>
    <mergeCell ref="C9924:D9924"/>
    <mergeCell ref="C9928:D9928"/>
    <mergeCell ref="C9943:D9943"/>
    <mergeCell ref="C9944:D9944"/>
    <mergeCell ref="C9945:D9945"/>
    <mergeCell ref="C9946:D9946"/>
    <mergeCell ref="C9953:D9953"/>
    <mergeCell ref="C9957:D9957"/>
    <mergeCell ref="C9958:D9958"/>
    <mergeCell ref="C9959:D9959"/>
    <mergeCell ref="C9960:D9960"/>
    <mergeCell ref="C9963:D9963"/>
    <mergeCell ref="C9964:D9964"/>
    <mergeCell ref="C9972:D9972"/>
    <mergeCell ref="C9975:D9975"/>
    <mergeCell ref="C9976:D9976"/>
    <mergeCell ref="C9981:D9981"/>
    <mergeCell ref="C9846:D9846"/>
    <mergeCell ref="B9856:D9856"/>
    <mergeCell ref="B9858:D9858"/>
    <mergeCell ref="B9861:D9861"/>
    <mergeCell ref="E9865:H9865"/>
    <mergeCell ref="I9865:L9865"/>
    <mergeCell ref="C9872:D9872"/>
    <mergeCell ref="C9875:D9875"/>
    <mergeCell ref="C9881:D9881"/>
    <mergeCell ref="C9889:D9889"/>
    <mergeCell ref="C9890:D9890"/>
    <mergeCell ref="C9908:D9908"/>
    <mergeCell ref="C9912:D9912"/>
    <mergeCell ref="C9918:D9918"/>
    <mergeCell ref="C9921:D9921"/>
    <mergeCell ref="C9922:D9922"/>
    <mergeCell ref="C9923:D9923"/>
    <mergeCell ref="C9788:D9788"/>
    <mergeCell ref="C9803:D9803"/>
    <mergeCell ref="C9804:D9804"/>
    <mergeCell ref="C9805:D9805"/>
    <mergeCell ref="C9806:D9806"/>
    <mergeCell ref="C9813:D9813"/>
    <mergeCell ref="C9817:D9817"/>
    <mergeCell ref="C9818:D9818"/>
    <mergeCell ref="C9819:D9819"/>
    <mergeCell ref="C9820:D9820"/>
    <mergeCell ref="C9823:D9823"/>
    <mergeCell ref="C9824:D9824"/>
    <mergeCell ref="C9832:D9832"/>
    <mergeCell ref="C9835:D9835"/>
    <mergeCell ref="C9836:D9836"/>
    <mergeCell ref="C9841:D9841"/>
    <mergeCell ref="C9845:D9845"/>
    <mergeCell ref="B9716:D9716"/>
    <mergeCell ref="B9718:D9718"/>
    <mergeCell ref="B9721:D9721"/>
    <mergeCell ref="E9725:H9725"/>
    <mergeCell ref="I9725:L9725"/>
    <mergeCell ref="C9732:D9732"/>
    <mergeCell ref="C9735:D9735"/>
    <mergeCell ref="C9741:D9741"/>
    <mergeCell ref="C9749:D9749"/>
    <mergeCell ref="C9750:D9750"/>
    <mergeCell ref="C9768:D9768"/>
    <mergeCell ref="C9772:D9772"/>
    <mergeCell ref="C9778:D9778"/>
    <mergeCell ref="C9781:D9781"/>
    <mergeCell ref="C9782:D9782"/>
    <mergeCell ref="C9783:D9783"/>
    <mergeCell ref="C9784:D9784"/>
    <mergeCell ref="C9663:D9663"/>
    <mergeCell ref="C9664:D9664"/>
    <mergeCell ref="C9665:D9665"/>
    <mergeCell ref="C9666:D9666"/>
    <mergeCell ref="C9673:D9673"/>
    <mergeCell ref="C9677:D9677"/>
    <mergeCell ref="C9678:D9678"/>
    <mergeCell ref="C9679:D9679"/>
    <mergeCell ref="C9680:D9680"/>
    <mergeCell ref="C9683:D9683"/>
    <mergeCell ref="C9684:D9684"/>
    <mergeCell ref="C9692:D9692"/>
    <mergeCell ref="C9695:D9695"/>
    <mergeCell ref="C9696:D9696"/>
    <mergeCell ref="C9701:D9701"/>
    <mergeCell ref="C9705:D9705"/>
    <mergeCell ref="C9706:D9706"/>
    <mergeCell ref="B9578:D9578"/>
    <mergeCell ref="B9581:D9581"/>
    <mergeCell ref="E9585:H9585"/>
    <mergeCell ref="I9585:L9585"/>
    <mergeCell ref="C9592:D9592"/>
    <mergeCell ref="C9595:D9595"/>
    <mergeCell ref="C9601:D9601"/>
    <mergeCell ref="C9609:D9609"/>
    <mergeCell ref="C9610:D9610"/>
    <mergeCell ref="C9628:D9628"/>
    <mergeCell ref="C9632:D9632"/>
    <mergeCell ref="C9638:D9638"/>
    <mergeCell ref="C9641:D9641"/>
    <mergeCell ref="C9642:D9642"/>
    <mergeCell ref="C9643:D9643"/>
    <mergeCell ref="C9644:D9644"/>
    <mergeCell ref="C9648:D9648"/>
    <mergeCell ref="C9524:D9524"/>
    <mergeCell ref="C9525:D9525"/>
    <mergeCell ref="C9526:D9526"/>
    <mergeCell ref="C9533:D9533"/>
    <mergeCell ref="C9537:D9537"/>
    <mergeCell ref="C9538:D9538"/>
    <mergeCell ref="C9539:D9539"/>
    <mergeCell ref="C9540:D9540"/>
    <mergeCell ref="C9543:D9543"/>
    <mergeCell ref="C9544:D9544"/>
    <mergeCell ref="C9552:D9552"/>
    <mergeCell ref="C9555:D9555"/>
    <mergeCell ref="C9556:D9556"/>
    <mergeCell ref="C9561:D9561"/>
    <mergeCell ref="C9565:D9565"/>
    <mergeCell ref="C9566:D9566"/>
    <mergeCell ref="B9576:D9576"/>
    <mergeCell ref="B9441:D9441"/>
    <mergeCell ref="E9445:H9445"/>
    <mergeCell ref="I9445:L9445"/>
    <mergeCell ref="C9452:D9452"/>
    <mergeCell ref="C9455:D9455"/>
    <mergeCell ref="C9461:D9461"/>
    <mergeCell ref="C9469:D9469"/>
    <mergeCell ref="C9470:D9470"/>
    <mergeCell ref="C9488:D9488"/>
    <mergeCell ref="C9492:D9492"/>
    <mergeCell ref="C9498:D9498"/>
    <mergeCell ref="C9501:D9501"/>
    <mergeCell ref="C9502:D9502"/>
    <mergeCell ref="C9503:D9503"/>
    <mergeCell ref="C9504:D9504"/>
    <mergeCell ref="C9508:D9508"/>
    <mergeCell ref="C9523:D9523"/>
    <mergeCell ref="C9385:D9385"/>
    <mergeCell ref="C9386:D9386"/>
    <mergeCell ref="C9393:D9393"/>
    <mergeCell ref="C9397:D9397"/>
    <mergeCell ref="C9398:D9398"/>
    <mergeCell ref="C9399:D9399"/>
    <mergeCell ref="C9400:D9400"/>
    <mergeCell ref="C9403:D9403"/>
    <mergeCell ref="C9404:D9404"/>
    <mergeCell ref="C9412:D9412"/>
    <mergeCell ref="C9415:D9415"/>
    <mergeCell ref="C9416:D9416"/>
    <mergeCell ref="C9421:D9421"/>
    <mergeCell ref="C9425:D9425"/>
    <mergeCell ref="C9426:D9426"/>
    <mergeCell ref="B9436:D9436"/>
    <mergeCell ref="B9438:D9438"/>
    <mergeCell ref="E9305:H9305"/>
    <mergeCell ref="I9305:L9305"/>
    <mergeCell ref="C9312:D9312"/>
    <mergeCell ref="C9315:D9315"/>
    <mergeCell ref="C9321:D9321"/>
    <mergeCell ref="C9329:D9329"/>
    <mergeCell ref="C9330:D9330"/>
    <mergeCell ref="C9348:D9348"/>
    <mergeCell ref="C9352:D9352"/>
    <mergeCell ref="C9358:D9358"/>
    <mergeCell ref="C9361:D9361"/>
    <mergeCell ref="C9362:D9362"/>
    <mergeCell ref="C9363:D9363"/>
    <mergeCell ref="C9364:D9364"/>
    <mergeCell ref="C9368:D9368"/>
    <mergeCell ref="C9383:D9383"/>
    <mergeCell ref="C9384:D9384"/>
    <mergeCell ref="C9246:D9246"/>
    <mergeCell ref="C9253:D9253"/>
    <mergeCell ref="C9257:D9257"/>
    <mergeCell ref="C9258:D9258"/>
    <mergeCell ref="C9259:D9259"/>
    <mergeCell ref="C9260:D9260"/>
    <mergeCell ref="C9263:D9263"/>
    <mergeCell ref="C9264:D9264"/>
    <mergeCell ref="C9272:D9272"/>
    <mergeCell ref="C9275:D9275"/>
    <mergeCell ref="C9276:D9276"/>
    <mergeCell ref="C9281:D9281"/>
    <mergeCell ref="C9285:D9285"/>
    <mergeCell ref="C9286:D9286"/>
    <mergeCell ref="B9296:D9296"/>
    <mergeCell ref="B9298:D9298"/>
    <mergeCell ref="B9301:D9301"/>
    <mergeCell ref="I9165:L9165"/>
    <mergeCell ref="C9172:D9172"/>
    <mergeCell ref="C9175:D9175"/>
    <mergeCell ref="C9181:D9181"/>
    <mergeCell ref="C9189:D9189"/>
    <mergeCell ref="C9190:D9190"/>
    <mergeCell ref="C9208:D9208"/>
    <mergeCell ref="C9212:D9212"/>
    <mergeCell ref="C9218:D9218"/>
    <mergeCell ref="C9221:D9221"/>
    <mergeCell ref="C9222:D9222"/>
    <mergeCell ref="C9223:D9223"/>
    <mergeCell ref="C9224:D9224"/>
    <mergeCell ref="C9228:D9228"/>
    <mergeCell ref="C9243:D9243"/>
    <mergeCell ref="C9244:D9244"/>
    <mergeCell ref="C9245:D9245"/>
    <mergeCell ref="C9113:D9113"/>
    <mergeCell ref="C9117:D9117"/>
    <mergeCell ref="C9118:D9118"/>
    <mergeCell ref="C9119:D9119"/>
    <mergeCell ref="C9120:D9120"/>
    <mergeCell ref="C9123:D9123"/>
    <mergeCell ref="C9124:D9124"/>
    <mergeCell ref="C9132:D9132"/>
    <mergeCell ref="C9135:D9135"/>
    <mergeCell ref="C9136:D9136"/>
    <mergeCell ref="C9141:D9141"/>
    <mergeCell ref="C9145:D9145"/>
    <mergeCell ref="C9146:D9146"/>
    <mergeCell ref="B9156:D9156"/>
    <mergeCell ref="B9158:D9158"/>
    <mergeCell ref="B9161:D9161"/>
    <mergeCell ref="E9165:H9165"/>
    <mergeCell ref="C9032:D9032"/>
    <mergeCell ref="C9035:D9035"/>
    <mergeCell ref="C9041:D9041"/>
    <mergeCell ref="C9049:D9049"/>
    <mergeCell ref="C9050:D9050"/>
    <mergeCell ref="C9068:D9068"/>
    <mergeCell ref="C9072:D9072"/>
    <mergeCell ref="C9078:D9078"/>
    <mergeCell ref="C9081:D9081"/>
    <mergeCell ref="C9082:D9082"/>
    <mergeCell ref="C9083:D9083"/>
    <mergeCell ref="C9084:D9084"/>
    <mergeCell ref="C9088:D9088"/>
    <mergeCell ref="C9103:D9103"/>
    <mergeCell ref="C9104:D9104"/>
    <mergeCell ref="C9105:D9105"/>
    <mergeCell ref="C9106:D9106"/>
    <mergeCell ref="C8977:D8977"/>
    <mergeCell ref="C8978:D8978"/>
    <mergeCell ref="C8979:D8979"/>
    <mergeCell ref="C8980:D8980"/>
    <mergeCell ref="C8983:D8983"/>
    <mergeCell ref="C8984:D8984"/>
    <mergeCell ref="C8992:D8992"/>
    <mergeCell ref="C8995:D8995"/>
    <mergeCell ref="C8996:D8996"/>
    <mergeCell ref="C9001:D9001"/>
    <mergeCell ref="C9005:D9005"/>
    <mergeCell ref="C9006:D9006"/>
    <mergeCell ref="B9016:D9016"/>
    <mergeCell ref="B9018:D9018"/>
    <mergeCell ref="B9021:D9021"/>
    <mergeCell ref="E9025:H9025"/>
    <mergeCell ref="I9025:L9025"/>
    <mergeCell ref="C8895:D8895"/>
    <mergeCell ref="C8901:D8901"/>
    <mergeCell ref="C8909:D8909"/>
    <mergeCell ref="C8910:D8910"/>
    <mergeCell ref="C8928:D8928"/>
    <mergeCell ref="C8932:D8932"/>
    <mergeCell ref="C8938:D8938"/>
    <mergeCell ref="C8941:D8941"/>
    <mergeCell ref="C8942:D8942"/>
    <mergeCell ref="C8943:D8943"/>
    <mergeCell ref="C8944:D8944"/>
    <mergeCell ref="C8948:D8948"/>
    <mergeCell ref="C8963:D8963"/>
    <mergeCell ref="C8964:D8964"/>
    <mergeCell ref="C8965:D8965"/>
    <mergeCell ref="C8966:D8966"/>
    <mergeCell ref="C8973:D8973"/>
    <mergeCell ref="C8838:D8838"/>
    <mergeCell ref="C8839:D8839"/>
    <mergeCell ref="C8840:D8840"/>
    <mergeCell ref="C8843:D8843"/>
    <mergeCell ref="C8844:D8844"/>
    <mergeCell ref="C8852:D8852"/>
    <mergeCell ref="C8855:D8855"/>
    <mergeCell ref="C8856:D8856"/>
    <mergeCell ref="C8861:D8861"/>
    <mergeCell ref="C8865:D8865"/>
    <mergeCell ref="C8866:D8866"/>
    <mergeCell ref="B8876:D8876"/>
    <mergeCell ref="B8878:D8878"/>
    <mergeCell ref="B8881:D8881"/>
    <mergeCell ref="E8885:H8885"/>
    <mergeCell ref="I8885:L8885"/>
    <mergeCell ref="C8892:D8892"/>
    <mergeCell ref="C8761:D8761"/>
    <mergeCell ref="C8769:D8769"/>
    <mergeCell ref="C8770:D8770"/>
    <mergeCell ref="C8788:D8788"/>
    <mergeCell ref="C8792:D8792"/>
    <mergeCell ref="C8798:D8798"/>
    <mergeCell ref="C8801:D8801"/>
    <mergeCell ref="C8802:D8802"/>
    <mergeCell ref="C8803:D8803"/>
    <mergeCell ref="C8804:D8804"/>
    <mergeCell ref="C8808:D8808"/>
    <mergeCell ref="C8823:D8823"/>
    <mergeCell ref="C8824:D8824"/>
    <mergeCell ref="C8825:D8825"/>
    <mergeCell ref="C8826:D8826"/>
    <mergeCell ref="C8833:D8833"/>
    <mergeCell ref="C8837:D8837"/>
    <mergeCell ref="E445:H445"/>
    <mergeCell ref="E461:H461"/>
    <mergeCell ref="E19:H19"/>
    <mergeCell ref="I19:L19"/>
    <mergeCell ref="E183:H183"/>
    <mergeCell ref="I183:L183"/>
    <mergeCell ref="E360:H360"/>
    <mergeCell ref="I360:L360"/>
    <mergeCell ref="I445:L445"/>
    <mergeCell ref="I461:L461"/>
    <mergeCell ref="B8736:D8736"/>
    <mergeCell ref="B8738:D8738"/>
    <mergeCell ref="B8741:D8741"/>
    <mergeCell ref="E8745:H8745"/>
    <mergeCell ref="I8745:L8745"/>
    <mergeCell ref="C8752:D8752"/>
    <mergeCell ref="C8755:D8755"/>
    <mergeCell ref="C204:D204"/>
    <mergeCell ref="C205:D205"/>
    <mergeCell ref="C227:D227"/>
    <mergeCell ref="C261:D261"/>
    <mergeCell ref="C236:D236"/>
    <mergeCell ref="C223:D223"/>
    <mergeCell ref="C233:D233"/>
    <mergeCell ref="C190:D190"/>
    <mergeCell ref="C196:D196"/>
    <mergeCell ref="C187:D187"/>
    <mergeCell ref="B176:D176"/>
    <mergeCell ref="B179:D179"/>
    <mergeCell ref="B174:D174"/>
    <mergeCell ref="C39:D39"/>
    <mergeCell ref="B7:D7"/>
    <mergeCell ref="B9:D9"/>
    <mergeCell ref="B12:D12"/>
    <mergeCell ref="C22:D22"/>
    <mergeCell ref="C28:D28"/>
    <mergeCell ref="C33:D33"/>
    <mergeCell ref="C296:D296"/>
    <mergeCell ref="C300:D300"/>
    <mergeCell ref="B309:D309"/>
    <mergeCell ref="B311:D311"/>
    <mergeCell ref="C279:D279"/>
    <mergeCell ref="C287:D287"/>
    <mergeCell ref="C290:D290"/>
    <mergeCell ref="C291:D291"/>
    <mergeCell ref="C275:D275"/>
    <mergeCell ref="C278:D278"/>
    <mergeCell ref="C272:D272"/>
    <mergeCell ref="C237:D237"/>
    <mergeCell ref="C238:D238"/>
    <mergeCell ref="C239:D239"/>
    <mergeCell ref="C243:D243"/>
    <mergeCell ref="C258:D258"/>
    <mergeCell ref="C273:D273"/>
    <mergeCell ref="C274:D274"/>
    <mergeCell ref="C259:D259"/>
    <mergeCell ref="C260:D260"/>
    <mergeCell ref="C268:D268"/>
    <mergeCell ref="C428:D428"/>
    <mergeCell ref="C399:D399"/>
    <mergeCell ref="C405:D405"/>
    <mergeCell ref="C409:D409"/>
    <mergeCell ref="C412:D412"/>
    <mergeCell ref="C402:D402"/>
    <mergeCell ref="B457:D457"/>
    <mergeCell ref="C464:D464"/>
    <mergeCell ref="C425:D425"/>
    <mergeCell ref="C426:D426"/>
    <mergeCell ref="C429:D429"/>
    <mergeCell ref="B436:D436"/>
    <mergeCell ref="B452:D452"/>
    <mergeCell ref="B454:D454"/>
    <mergeCell ref="B314:D314"/>
    <mergeCell ref="B347:D347"/>
    <mergeCell ref="C378:D378"/>
    <mergeCell ref="C386:D386"/>
    <mergeCell ref="B356:D356"/>
    <mergeCell ref="C364:D364"/>
    <mergeCell ref="B351:D351"/>
    <mergeCell ref="B353:D353"/>
    <mergeCell ref="I9:J9"/>
    <mergeCell ref="I10:J12"/>
    <mergeCell ref="C408:D408"/>
    <mergeCell ref="G603:J603"/>
    <mergeCell ref="G604:J604"/>
    <mergeCell ref="G606:J606"/>
    <mergeCell ref="C391:D391"/>
    <mergeCell ref="C394:D394"/>
    <mergeCell ref="C527:D527"/>
    <mergeCell ref="C468:D468"/>
    <mergeCell ref="C481:D481"/>
    <mergeCell ref="C484:D484"/>
    <mergeCell ref="C505:D505"/>
    <mergeCell ref="C471:D471"/>
    <mergeCell ref="C474:D474"/>
    <mergeCell ref="C515:D515"/>
    <mergeCell ref="C500:D500"/>
    <mergeCell ref="C506:D506"/>
    <mergeCell ref="C538:D538"/>
    <mergeCell ref="C539:D539"/>
    <mergeCell ref="C519:D519"/>
    <mergeCell ref="C524:D524"/>
    <mergeCell ref="C594:D594"/>
    <mergeCell ref="C544:D544"/>
    <mergeCell ref="C547:D547"/>
    <mergeCell ref="C569:D569"/>
    <mergeCell ref="C589:D589"/>
    <mergeCell ref="C534:D534"/>
    <mergeCell ref="C415:D415"/>
    <mergeCell ref="C427:D427"/>
    <mergeCell ref="B438:D438"/>
    <mergeCell ref="B441:D441"/>
    <mergeCell ref="C635:D635"/>
    <mergeCell ref="C641:D641"/>
    <mergeCell ref="C649:D649"/>
    <mergeCell ref="C650:D650"/>
    <mergeCell ref="C668:D668"/>
    <mergeCell ref="C672:D672"/>
    <mergeCell ref="B616:D616"/>
    <mergeCell ref="B618:D618"/>
    <mergeCell ref="B621:D621"/>
    <mergeCell ref="E625:H625"/>
    <mergeCell ref="I625:L625"/>
    <mergeCell ref="C632:D632"/>
    <mergeCell ref="B607:C607"/>
    <mergeCell ref="G607:J607"/>
    <mergeCell ref="B608:C608"/>
    <mergeCell ref="H608:J608"/>
    <mergeCell ref="H610:J610"/>
    <mergeCell ref="C718:D718"/>
    <mergeCell ref="C719:D719"/>
    <mergeCell ref="C720:D720"/>
    <mergeCell ref="C723:D723"/>
    <mergeCell ref="C724:D724"/>
    <mergeCell ref="C732:D732"/>
    <mergeCell ref="C703:D703"/>
    <mergeCell ref="C704:D704"/>
    <mergeCell ref="C705:D705"/>
    <mergeCell ref="C706:D706"/>
    <mergeCell ref="C713:D713"/>
    <mergeCell ref="C717:D717"/>
    <mergeCell ref="C678:D678"/>
    <mergeCell ref="C681:D681"/>
    <mergeCell ref="C682:D682"/>
    <mergeCell ref="C683:D683"/>
    <mergeCell ref="C684:D684"/>
    <mergeCell ref="C688:D688"/>
    <mergeCell ref="C781:D781"/>
    <mergeCell ref="C789:D789"/>
    <mergeCell ref="C790:D790"/>
    <mergeCell ref="C808:D808"/>
    <mergeCell ref="C812:D812"/>
    <mergeCell ref="C818:D818"/>
    <mergeCell ref="B758:D758"/>
    <mergeCell ref="B761:D761"/>
    <mergeCell ref="E765:H765"/>
    <mergeCell ref="I765:L765"/>
    <mergeCell ref="C772:D772"/>
    <mergeCell ref="C775:D775"/>
    <mergeCell ref="C735:D735"/>
    <mergeCell ref="C736:D736"/>
    <mergeCell ref="C741:D741"/>
    <mergeCell ref="C745:D745"/>
    <mergeCell ref="C746:D746"/>
    <mergeCell ref="B756:D756"/>
    <mergeCell ref="C859:D859"/>
    <mergeCell ref="C860:D860"/>
    <mergeCell ref="C863:D863"/>
    <mergeCell ref="C864:D864"/>
    <mergeCell ref="C872:D872"/>
    <mergeCell ref="C875:D875"/>
    <mergeCell ref="C844:D844"/>
    <mergeCell ref="C845:D845"/>
    <mergeCell ref="C846:D846"/>
    <mergeCell ref="C853:D853"/>
    <mergeCell ref="C857:D857"/>
    <mergeCell ref="C858:D858"/>
    <mergeCell ref="C821:D821"/>
    <mergeCell ref="C822:D822"/>
    <mergeCell ref="C823:D823"/>
    <mergeCell ref="C824:D824"/>
    <mergeCell ref="C828:D828"/>
    <mergeCell ref="C843:D843"/>
    <mergeCell ref="C929:D929"/>
    <mergeCell ref="C930:D930"/>
    <mergeCell ref="C948:D948"/>
    <mergeCell ref="C952:D952"/>
    <mergeCell ref="C958:D958"/>
    <mergeCell ref="C961:D961"/>
    <mergeCell ref="B901:D901"/>
    <mergeCell ref="E905:H905"/>
    <mergeCell ref="I905:L905"/>
    <mergeCell ref="C912:D912"/>
    <mergeCell ref="C915:D915"/>
    <mergeCell ref="C921:D921"/>
    <mergeCell ref="C876:D876"/>
    <mergeCell ref="C881:D881"/>
    <mergeCell ref="C885:D885"/>
    <mergeCell ref="C886:D886"/>
    <mergeCell ref="B896:D896"/>
    <mergeCell ref="B898:D898"/>
    <mergeCell ref="C1000:D1000"/>
    <mergeCell ref="C1003:D1003"/>
    <mergeCell ref="C1004:D1004"/>
    <mergeCell ref="C1012:D1012"/>
    <mergeCell ref="C1015:D1015"/>
    <mergeCell ref="C1016:D1016"/>
    <mergeCell ref="C985:D985"/>
    <mergeCell ref="C986:D986"/>
    <mergeCell ref="C993:D993"/>
    <mergeCell ref="C997:D997"/>
    <mergeCell ref="C998:D998"/>
    <mergeCell ref="C999:D999"/>
    <mergeCell ref="C962:D962"/>
    <mergeCell ref="C963:D963"/>
    <mergeCell ref="C964:D964"/>
    <mergeCell ref="C968:D968"/>
    <mergeCell ref="C983:D983"/>
    <mergeCell ref="C984:D984"/>
    <mergeCell ref="C1070:D1070"/>
    <mergeCell ref="C1088:D1088"/>
    <mergeCell ref="C1092:D1092"/>
    <mergeCell ref="C1098:D1098"/>
    <mergeCell ref="C1101:D1101"/>
    <mergeCell ref="C1102:D1102"/>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143:D1143"/>
    <mergeCell ref="C1144:D1144"/>
    <mergeCell ref="C1152:D1152"/>
    <mergeCell ref="C1155:D1155"/>
    <mergeCell ref="C1156:D1156"/>
    <mergeCell ref="C1161:D1161"/>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228:D1228"/>
    <mergeCell ref="C1232:D1232"/>
    <mergeCell ref="C1238:D1238"/>
    <mergeCell ref="C1241:D1241"/>
    <mergeCell ref="C1242:D1242"/>
    <mergeCell ref="C1243:D1243"/>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I1325:L1325"/>
    <mergeCell ref="C1284:D1284"/>
    <mergeCell ref="C1292:D1292"/>
    <mergeCell ref="C1295:D1295"/>
    <mergeCell ref="C1296:D1296"/>
    <mergeCell ref="C1301:D1301"/>
    <mergeCell ref="C1305:D1305"/>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372:D1372"/>
    <mergeCell ref="C1378:D1378"/>
    <mergeCell ref="C1381:D1381"/>
    <mergeCell ref="C1382:D1382"/>
    <mergeCell ref="C1383:D1383"/>
    <mergeCell ref="C1384:D1384"/>
    <mergeCell ref="C1332:D1332"/>
    <mergeCell ref="C1335:D1335"/>
    <mergeCell ref="C1341:D1341"/>
    <mergeCell ref="C1349:D1349"/>
    <mergeCell ref="C1350:D1350"/>
    <mergeCell ref="C1368:D1368"/>
    <mergeCell ref="C1306:D1306"/>
    <mergeCell ref="B1316:D1316"/>
    <mergeCell ref="B1318:D1318"/>
    <mergeCell ref="B1321:D1321"/>
    <mergeCell ref="E1325:H1325"/>
    <mergeCell ref="C1432:D1432"/>
    <mergeCell ref="C1435:D1435"/>
    <mergeCell ref="C1436:D1436"/>
    <mergeCell ref="C1441:D1441"/>
    <mergeCell ref="C1445:D1445"/>
    <mergeCell ref="C1446:D1446"/>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518:D1518"/>
    <mergeCell ref="C1521:D1521"/>
    <mergeCell ref="C1522:D1522"/>
    <mergeCell ref="C1523:D1523"/>
    <mergeCell ref="C1524:D1524"/>
    <mergeCell ref="C1528:D1528"/>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575:D1575"/>
    <mergeCell ref="C1576:D1576"/>
    <mergeCell ref="C1581:D1581"/>
    <mergeCell ref="C1585:D1585"/>
    <mergeCell ref="C1586:D1586"/>
    <mergeCell ref="B1596:D159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661:D1661"/>
    <mergeCell ref="C1662:D1662"/>
    <mergeCell ref="C1663:D1663"/>
    <mergeCell ref="C1664:D1664"/>
    <mergeCell ref="C1668:D1668"/>
    <mergeCell ref="C1683:D1683"/>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716:D1716"/>
    <mergeCell ref="C1721:D1721"/>
    <mergeCell ref="C1725:D1725"/>
    <mergeCell ref="C1726:D1726"/>
    <mergeCell ref="B1736:D1736"/>
    <mergeCell ref="B1738:D1738"/>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802:D1802"/>
    <mergeCell ref="C1803:D1803"/>
    <mergeCell ref="C1804:D1804"/>
    <mergeCell ref="C1808:D1808"/>
    <mergeCell ref="C1823:D1823"/>
    <mergeCell ref="C1824:D1824"/>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861:D1861"/>
    <mergeCell ref="C1865:D1865"/>
    <mergeCell ref="C1866:D1866"/>
    <mergeCell ref="B1876:D1876"/>
    <mergeCell ref="B1878:D1878"/>
    <mergeCell ref="B1881:D1881"/>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943:D1943"/>
    <mergeCell ref="C1944:D1944"/>
    <mergeCell ref="C1948:D1948"/>
    <mergeCell ref="C1963:D1963"/>
    <mergeCell ref="C1964:D1964"/>
    <mergeCell ref="C1965:D1965"/>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2005:D2005"/>
    <mergeCell ref="C2006:D2006"/>
    <mergeCell ref="B2016:D2016"/>
    <mergeCell ref="B2018:D2018"/>
    <mergeCell ref="B2021:D2021"/>
    <mergeCell ref="E2025:H2025"/>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2084:D2084"/>
    <mergeCell ref="C2088:D2088"/>
    <mergeCell ref="C2103:D2103"/>
    <mergeCell ref="C2104:D2104"/>
    <mergeCell ref="C2105:D2105"/>
    <mergeCell ref="C2106:D2106"/>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146:D2146"/>
    <mergeCell ref="B2156:D2156"/>
    <mergeCell ref="B2158:D2158"/>
    <mergeCell ref="B2161:D2161"/>
    <mergeCell ref="E2165:H216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228:D2228"/>
    <mergeCell ref="C2243:D2243"/>
    <mergeCell ref="C2244:D2244"/>
    <mergeCell ref="C2245:D2245"/>
    <mergeCell ref="C2246:D2246"/>
    <mergeCell ref="C2253:D2253"/>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B2296:D2296"/>
    <mergeCell ref="B2298:D2298"/>
    <mergeCell ref="B2301:D2301"/>
    <mergeCell ref="E2305:H2305"/>
    <mergeCell ref="I2305:L2305"/>
    <mergeCell ref="C2312:D2312"/>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383:D2383"/>
    <mergeCell ref="C2384:D2384"/>
    <mergeCell ref="C2385:D2385"/>
    <mergeCell ref="C2386:D2386"/>
    <mergeCell ref="C2393:D2393"/>
    <mergeCell ref="C2397:D2397"/>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438:D2438"/>
    <mergeCell ref="B2441:D2441"/>
    <mergeCell ref="E2445:H2445"/>
    <mergeCell ref="I2445:L2445"/>
    <mergeCell ref="C2452:D2452"/>
    <mergeCell ref="C2455:D2455"/>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524:D2524"/>
    <mergeCell ref="C2525:D2525"/>
    <mergeCell ref="C2526:D2526"/>
    <mergeCell ref="C2533:D2533"/>
    <mergeCell ref="C2537:D2537"/>
    <mergeCell ref="C2538:D2538"/>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581:D2581"/>
    <mergeCell ref="E2585:H2585"/>
    <mergeCell ref="I2585:L2585"/>
    <mergeCell ref="C2592:D2592"/>
    <mergeCell ref="C2595:D2595"/>
    <mergeCell ref="C2601:D2601"/>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665:D2665"/>
    <mergeCell ref="C2666:D2666"/>
    <mergeCell ref="C2673:D2673"/>
    <mergeCell ref="C2677:D2677"/>
    <mergeCell ref="C2678:D2678"/>
    <mergeCell ref="C2679:D2679"/>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E2725:H2725"/>
    <mergeCell ref="I2725:L2725"/>
    <mergeCell ref="C2732:D2732"/>
    <mergeCell ref="C2735:D2735"/>
    <mergeCell ref="C2741:D2741"/>
    <mergeCell ref="C2749:D2749"/>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806:D2806"/>
    <mergeCell ref="C2813:D2813"/>
    <mergeCell ref="C2817:D2817"/>
    <mergeCell ref="C2818:D2818"/>
    <mergeCell ref="C2819:D2819"/>
    <mergeCell ref="C2820:D2820"/>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I2865:L2865"/>
    <mergeCell ref="C2872:D2872"/>
    <mergeCell ref="C2875:D2875"/>
    <mergeCell ref="C2881:D2881"/>
    <mergeCell ref="C2889:D2889"/>
    <mergeCell ref="C2890:D2890"/>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953:D2953"/>
    <mergeCell ref="C2957:D2957"/>
    <mergeCell ref="C2958:D2958"/>
    <mergeCell ref="C2959:D2959"/>
    <mergeCell ref="C2960:D2960"/>
    <mergeCell ref="C2963:D2963"/>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C3012:D3012"/>
    <mergeCell ref="C3015:D3015"/>
    <mergeCell ref="C3021:D3021"/>
    <mergeCell ref="C3029:D3029"/>
    <mergeCell ref="C3030:D3030"/>
    <mergeCell ref="C3048:D3048"/>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3097:D3097"/>
    <mergeCell ref="C3098:D3098"/>
    <mergeCell ref="C3099:D3099"/>
    <mergeCell ref="C3100:D3100"/>
    <mergeCell ref="C3103:D3103"/>
    <mergeCell ref="C3104:D3104"/>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155:D3155"/>
    <mergeCell ref="C3161:D3161"/>
    <mergeCell ref="C3169:D3169"/>
    <mergeCell ref="C3170:D3170"/>
    <mergeCell ref="C3188:D3188"/>
    <mergeCell ref="C3192:D3192"/>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238:D3238"/>
    <mergeCell ref="C3239:D3239"/>
    <mergeCell ref="C3240:D3240"/>
    <mergeCell ref="C3243:D3243"/>
    <mergeCell ref="C3244:D3244"/>
    <mergeCell ref="C3252:D3252"/>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301:D3301"/>
    <mergeCell ref="C3309:D3309"/>
    <mergeCell ref="C3310:D3310"/>
    <mergeCell ref="C3328:D3328"/>
    <mergeCell ref="C3332:D3332"/>
    <mergeCell ref="C3338:D3338"/>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379:D3379"/>
    <mergeCell ref="C3380:D3380"/>
    <mergeCell ref="C3383:D3383"/>
    <mergeCell ref="C3384:D3384"/>
    <mergeCell ref="C3392:D3392"/>
    <mergeCell ref="C3395:D3395"/>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449:D3449"/>
    <mergeCell ref="C3450:D3450"/>
    <mergeCell ref="C3468:D3468"/>
    <mergeCell ref="C3472:D3472"/>
    <mergeCell ref="C3478:D3478"/>
    <mergeCell ref="C3481:D3481"/>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520:D3520"/>
    <mergeCell ref="C3523:D3523"/>
    <mergeCell ref="C3524:D3524"/>
    <mergeCell ref="C3532:D3532"/>
    <mergeCell ref="C3535:D3535"/>
    <mergeCell ref="C3536:D3536"/>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590:D3590"/>
    <mergeCell ref="C3608:D3608"/>
    <mergeCell ref="C3612:D3612"/>
    <mergeCell ref="C3618:D3618"/>
    <mergeCell ref="C3621:D3621"/>
    <mergeCell ref="C3622:D3622"/>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663:D3663"/>
    <mergeCell ref="C3664:D3664"/>
    <mergeCell ref="C3672:D3672"/>
    <mergeCell ref="C3675:D3675"/>
    <mergeCell ref="C3676:D3676"/>
    <mergeCell ref="C3681:D3681"/>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748:D3748"/>
    <mergeCell ref="C3752:D3752"/>
    <mergeCell ref="C3758:D3758"/>
    <mergeCell ref="C3761:D3761"/>
    <mergeCell ref="C3762:D3762"/>
    <mergeCell ref="C3763:D3763"/>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I3845:L3845"/>
    <mergeCell ref="C3804:D3804"/>
    <mergeCell ref="C3812:D3812"/>
    <mergeCell ref="C3815:D3815"/>
    <mergeCell ref="C3816:D3816"/>
    <mergeCell ref="C3821:D3821"/>
    <mergeCell ref="C3825:D3825"/>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892:D3892"/>
    <mergeCell ref="C3898:D3898"/>
    <mergeCell ref="C3901:D3901"/>
    <mergeCell ref="C3902:D3902"/>
    <mergeCell ref="C3903:D3903"/>
    <mergeCell ref="C3904:D3904"/>
    <mergeCell ref="C3852:D3852"/>
    <mergeCell ref="C3855:D3855"/>
    <mergeCell ref="C3861:D3861"/>
    <mergeCell ref="C3869:D3869"/>
    <mergeCell ref="C3870:D3870"/>
    <mergeCell ref="C3888:D3888"/>
    <mergeCell ref="C3826:D3826"/>
    <mergeCell ref="B3836:D3836"/>
    <mergeCell ref="B3838:D3838"/>
    <mergeCell ref="B3841:D3841"/>
    <mergeCell ref="E3845:H3845"/>
    <mergeCell ref="C3952:D3952"/>
    <mergeCell ref="C3955:D3955"/>
    <mergeCell ref="C3956:D3956"/>
    <mergeCell ref="C3961:D3961"/>
    <mergeCell ref="C3965:D3965"/>
    <mergeCell ref="C3966:D3966"/>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4038:D4038"/>
    <mergeCell ref="C4041:D4041"/>
    <mergeCell ref="C4042:D4042"/>
    <mergeCell ref="C4043:D4043"/>
    <mergeCell ref="C4044:D4044"/>
    <mergeCell ref="C4048:D4048"/>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4095:D4095"/>
    <mergeCell ref="C4096:D4096"/>
    <mergeCell ref="C4101:D4101"/>
    <mergeCell ref="C4105:D4105"/>
    <mergeCell ref="C4106:D4106"/>
    <mergeCell ref="B4116:D411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181:D4181"/>
    <mergeCell ref="C4182:D4182"/>
    <mergeCell ref="C4183:D4183"/>
    <mergeCell ref="C4184:D4184"/>
    <mergeCell ref="C4188:D4188"/>
    <mergeCell ref="C4203:D4203"/>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236:D4236"/>
    <mergeCell ref="C4241:D4241"/>
    <mergeCell ref="C4245:D4245"/>
    <mergeCell ref="C4246:D4246"/>
    <mergeCell ref="B4256:D4256"/>
    <mergeCell ref="B4258:D4258"/>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322:D4322"/>
    <mergeCell ref="C4323:D4323"/>
    <mergeCell ref="C4324:D4324"/>
    <mergeCell ref="C4328:D4328"/>
    <mergeCell ref="C4343:D4343"/>
    <mergeCell ref="C4344:D4344"/>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381:D4381"/>
    <mergeCell ref="C4385:D4385"/>
    <mergeCell ref="C4386:D4386"/>
    <mergeCell ref="B4396:D4396"/>
    <mergeCell ref="B4398:D4398"/>
    <mergeCell ref="B4401:D4401"/>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463:D4463"/>
    <mergeCell ref="C4464:D4464"/>
    <mergeCell ref="C4468:D4468"/>
    <mergeCell ref="C4483:D4483"/>
    <mergeCell ref="C4484:D4484"/>
    <mergeCell ref="C4485:D4485"/>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525:D4525"/>
    <mergeCell ref="C4526:D4526"/>
    <mergeCell ref="B4536:D4536"/>
    <mergeCell ref="B4538:D4538"/>
    <mergeCell ref="B4541:D4541"/>
    <mergeCell ref="E4545:H4545"/>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604:D4604"/>
    <mergeCell ref="C4608:D4608"/>
    <mergeCell ref="C4623:D4623"/>
    <mergeCell ref="C4624:D4624"/>
    <mergeCell ref="C4625:D4625"/>
    <mergeCell ref="C4626:D4626"/>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666:D4666"/>
    <mergeCell ref="B4676:D4676"/>
    <mergeCell ref="B4678:D4678"/>
    <mergeCell ref="B4681:D4681"/>
    <mergeCell ref="E4685:H468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748:D4748"/>
    <mergeCell ref="C4763:D4763"/>
    <mergeCell ref="C4764:D4764"/>
    <mergeCell ref="C4765:D4765"/>
    <mergeCell ref="C4766:D4766"/>
    <mergeCell ref="C4773:D4773"/>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B4816:D4816"/>
    <mergeCell ref="B4818:D4818"/>
    <mergeCell ref="B4821:D4821"/>
    <mergeCell ref="E4825:H4825"/>
    <mergeCell ref="I4825:L4825"/>
    <mergeCell ref="C4832:D4832"/>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903:D4903"/>
    <mergeCell ref="C4904:D4904"/>
    <mergeCell ref="C4905:D4905"/>
    <mergeCell ref="C4906:D4906"/>
    <mergeCell ref="C4913:D4913"/>
    <mergeCell ref="C4917:D4917"/>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958:D4958"/>
    <mergeCell ref="B4961:D4961"/>
    <mergeCell ref="E4965:H4965"/>
    <mergeCell ref="I4965:L4965"/>
    <mergeCell ref="C4972:D4972"/>
    <mergeCell ref="C4975:D4975"/>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5044:D5044"/>
    <mergeCell ref="C5045:D5045"/>
    <mergeCell ref="C5046:D5046"/>
    <mergeCell ref="C5053:D5053"/>
    <mergeCell ref="C5057:D5057"/>
    <mergeCell ref="C5058:D5058"/>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5101:D5101"/>
    <mergeCell ref="E5105:H5105"/>
    <mergeCell ref="I5105:L5105"/>
    <mergeCell ref="C5112:D5112"/>
    <mergeCell ref="C5115:D5115"/>
    <mergeCell ref="C5121:D5121"/>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185:D5185"/>
    <mergeCell ref="C5186:D5186"/>
    <mergeCell ref="C5193:D5193"/>
    <mergeCell ref="C5197:D5197"/>
    <mergeCell ref="C5198:D5198"/>
    <mergeCell ref="C5199:D5199"/>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E5245:H5245"/>
    <mergeCell ref="I5245:L5245"/>
    <mergeCell ref="C5252:D5252"/>
    <mergeCell ref="C5255:D5255"/>
    <mergeCell ref="C5261:D5261"/>
    <mergeCell ref="C5269:D5269"/>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326:D5326"/>
    <mergeCell ref="C5333:D5333"/>
    <mergeCell ref="C5337:D5337"/>
    <mergeCell ref="C5338:D5338"/>
    <mergeCell ref="C5339:D5339"/>
    <mergeCell ref="C5340:D5340"/>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I5385:L5385"/>
    <mergeCell ref="C5392:D5392"/>
    <mergeCell ref="C5395:D5395"/>
    <mergeCell ref="C5401:D5401"/>
    <mergeCell ref="C5409:D5409"/>
    <mergeCell ref="C5410:D5410"/>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473:D5473"/>
    <mergeCell ref="C5477:D5477"/>
    <mergeCell ref="C5478:D5478"/>
    <mergeCell ref="C5479:D5479"/>
    <mergeCell ref="C5480:D5480"/>
    <mergeCell ref="C5483:D5483"/>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C5532:D5532"/>
    <mergeCell ref="C5535:D5535"/>
    <mergeCell ref="C5541:D5541"/>
    <mergeCell ref="C5549:D5549"/>
    <mergeCell ref="C5550:D5550"/>
    <mergeCell ref="C5568:D5568"/>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617:D5617"/>
    <mergeCell ref="C5618:D5618"/>
    <mergeCell ref="C5619:D5619"/>
    <mergeCell ref="C5620:D5620"/>
    <mergeCell ref="C5623:D5623"/>
    <mergeCell ref="C5624:D5624"/>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675:D5675"/>
    <mergeCell ref="C5681:D5681"/>
    <mergeCell ref="C5689:D5689"/>
    <mergeCell ref="C5690:D5690"/>
    <mergeCell ref="C5708:D5708"/>
    <mergeCell ref="C5712:D5712"/>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758:D5758"/>
    <mergeCell ref="C5759:D5759"/>
    <mergeCell ref="C5760:D5760"/>
    <mergeCell ref="C5763:D5763"/>
    <mergeCell ref="C5764:D5764"/>
    <mergeCell ref="C5772:D5772"/>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821:D5821"/>
    <mergeCell ref="C5829:D5829"/>
    <mergeCell ref="C5830:D5830"/>
    <mergeCell ref="C5848:D5848"/>
    <mergeCell ref="C5852:D5852"/>
    <mergeCell ref="C5858:D5858"/>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899:D5899"/>
    <mergeCell ref="C5900:D5900"/>
    <mergeCell ref="C5903:D5903"/>
    <mergeCell ref="C5904:D5904"/>
    <mergeCell ref="C5912:D5912"/>
    <mergeCell ref="C5915:D5915"/>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969:D5969"/>
    <mergeCell ref="C5970:D5970"/>
    <mergeCell ref="C5988:D5988"/>
    <mergeCell ref="C5992:D5992"/>
    <mergeCell ref="C5998:D5998"/>
    <mergeCell ref="C6001:D6001"/>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6040:D6040"/>
    <mergeCell ref="C6043:D6043"/>
    <mergeCell ref="C6044:D6044"/>
    <mergeCell ref="C6052:D6052"/>
    <mergeCell ref="C6055:D6055"/>
    <mergeCell ref="C6056:D6056"/>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6110:D6110"/>
    <mergeCell ref="C6128:D6128"/>
    <mergeCell ref="C6132:D6132"/>
    <mergeCell ref="C6138:D6138"/>
    <mergeCell ref="C6141:D6141"/>
    <mergeCell ref="C6142:D6142"/>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183:D6183"/>
    <mergeCell ref="C6184:D6184"/>
    <mergeCell ref="C6192:D6192"/>
    <mergeCell ref="C6195:D6195"/>
    <mergeCell ref="C6196:D6196"/>
    <mergeCell ref="C6201:D6201"/>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268:D6268"/>
    <mergeCell ref="C6272:D6272"/>
    <mergeCell ref="C6278:D6278"/>
    <mergeCell ref="C6281:D6281"/>
    <mergeCell ref="C6282:D6282"/>
    <mergeCell ref="C6283:D6283"/>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I6365:L6365"/>
    <mergeCell ref="C6324:D6324"/>
    <mergeCell ref="C6332:D6332"/>
    <mergeCell ref="C6335:D6335"/>
    <mergeCell ref="C6336:D6336"/>
    <mergeCell ref="C6341:D6341"/>
    <mergeCell ref="C6345:D6345"/>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412:D6412"/>
    <mergeCell ref="C6418:D6418"/>
    <mergeCell ref="C6421:D6421"/>
    <mergeCell ref="C6422:D6422"/>
    <mergeCell ref="C6423:D6423"/>
    <mergeCell ref="C6424:D6424"/>
    <mergeCell ref="C6372:D6372"/>
    <mergeCell ref="C6375:D6375"/>
    <mergeCell ref="C6381:D6381"/>
    <mergeCell ref="C6389:D6389"/>
    <mergeCell ref="C6390:D6390"/>
    <mergeCell ref="C6408:D6408"/>
    <mergeCell ref="C6346:D6346"/>
    <mergeCell ref="B6356:D6356"/>
    <mergeCell ref="B6358:D6358"/>
    <mergeCell ref="B6361:D6361"/>
    <mergeCell ref="E6365:H6365"/>
    <mergeCell ref="C6472:D6472"/>
    <mergeCell ref="C6475:D6475"/>
    <mergeCell ref="C6476:D6476"/>
    <mergeCell ref="C6481:D6481"/>
    <mergeCell ref="C6485:D6485"/>
    <mergeCell ref="C6486:D6486"/>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558:D6558"/>
    <mergeCell ref="C6561:D6561"/>
    <mergeCell ref="C6562:D6562"/>
    <mergeCell ref="C6563:D6563"/>
    <mergeCell ref="C6564:D6564"/>
    <mergeCell ref="C6568:D6568"/>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615:D6615"/>
    <mergeCell ref="C6616:D6616"/>
    <mergeCell ref="C6621:D6621"/>
    <mergeCell ref="C6625:D6625"/>
    <mergeCell ref="C6626:D6626"/>
    <mergeCell ref="B6636:D663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701:D6701"/>
    <mergeCell ref="C6702:D6702"/>
    <mergeCell ref="C6703:D6703"/>
    <mergeCell ref="C6704:D6704"/>
    <mergeCell ref="C6708:D6708"/>
    <mergeCell ref="C6723:D6723"/>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756:D6756"/>
    <mergeCell ref="C6761:D6761"/>
    <mergeCell ref="C6765:D6765"/>
    <mergeCell ref="C6766:D6766"/>
    <mergeCell ref="B6776:D6776"/>
    <mergeCell ref="B6778:D6778"/>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842:D6842"/>
    <mergeCell ref="C6843:D6843"/>
    <mergeCell ref="C6844:D6844"/>
    <mergeCell ref="C6848:D6848"/>
    <mergeCell ref="C6863:D6863"/>
    <mergeCell ref="C6864:D6864"/>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901:D6901"/>
    <mergeCell ref="C6905:D6905"/>
    <mergeCell ref="C6906:D6906"/>
    <mergeCell ref="B6916:D6916"/>
    <mergeCell ref="B6918:D6918"/>
    <mergeCell ref="B6921:D6921"/>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983:D6983"/>
    <mergeCell ref="C6984:D6984"/>
    <mergeCell ref="C6988:D6988"/>
    <mergeCell ref="C7003:D7003"/>
    <mergeCell ref="C7004:D7004"/>
    <mergeCell ref="C7005:D7005"/>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7045:D7045"/>
    <mergeCell ref="C7046:D7046"/>
    <mergeCell ref="B7056:D7056"/>
    <mergeCell ref="B7058:D7058"/>
    <mergeCell ref="B7061:D7061"/>
    <mergeCell ref="E7065:H7065"/>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7124:D7124"/>
    <mergeCell ref="C7128:D7128"/>
    <mergeCell ref="C7143:D7143"/>
    <mergeCell ref="C7144:D7144"/>
    <mergeCell ref="C7145:D7145"/>
    <mergeCell ref="C7146:D7146"/>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186:D7186"/>
    <mergeCell ref="B7196:D7196"/>
    <mergeCell ref="B7198:D7198"/>
    <mergeCell ref="B7201:D7201"/>
    <mergeCell ref="E7205:H720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268:D7268"/>
    <mergeCell ref="C7283:D7283"/>
    <mergeCell ref="C7284:D7284"/>
    <mergeCell ref="C7285:D7285"/>
    <mergeCell ref="C7286:D7286"/>
    <mergeCell ref="C7293:D7293"/>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B7336:D7336"/>
    <mergeCell ref="B7338:D7338"/>
    <mergeCell ref="B7341:D7341"/>
    <mergeCell ref="E7345:H7345"/>
    <mergeCell ref="I7345:L7345"/>
    <mergeCell ref="C7352:D7352"/>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423:D7423"/>
    <mergeCell ref="C7424:D7424"/>
    <mergeCell ref="C7425:D7425"/>
    <mergeCell ref="C7426:D7426"/>
    <mergeCell ref="C7433:D7433"/>
    <mergeCell ref="C7437:D7437"/>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478:D7478"/>
    <mergeCell ref="B7481:D7481"/>
    <mergeCell ref="E7485:H7485"/>
    <mergeCell ref="I7485:L7485"/>
    <mergeCell ref="C7492:D7492"/>
    <mergeCell ref="C7495:D7495"/>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564:D7564"/>
    <mergeCell ref="C7565:D7565"/>
    <mergeCell ref="C7566:D7566"/>
    <mergeCell ref="C7573:D7573"/>
    <mergeCell ref="C7577:D7577"/>
    <mergeCell ref="C7578:D7578"/>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621:D7621"/>
    <mergeCell ref="E7625:H7625"/>
    <mergeCell ref="I7625:L7625"/>
    <mergeCell ref="C7632:D7632"/>
    <mergeCell ref="C7635:D7635"/>
    <mergeCell ref="C7641:D7641"/>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705:D7705"/>
    <mergeCell ref="C7706:D7706"/>
    <mergeCell ref="C7713:D7713"/>
    <mergeCell ref="C7717:D7717"/>
    <mergeCell ref="C7718:D7718"/>
    <mergeCell ref="C7719:D7719"/>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E7765:H7765"/>
    <mergeCell ref="I7765:L7765"/>
    <mergeCell ref="C7772:D7772"/>
    <mergeCell ref="C7775:D7775"/>
    <mergeCell ref="C7781:D7781"/>
    <mergeCell ref="C7789:D7789"/>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846:D7846"/>
    <mergeCell ref="C7853:D7853"/>
    <mergeCell ref="C7857:D7857"/>
    <mergeCell ref="C7858:D7858"/>
    <mergeCell ref="C7859:D7859"/>
    <mergeCell ref="C7860:D7860"/>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I7905:L7905"/>
    <mergeCell ref="C7912:D7912"/>
    <mergeCell ref="C7915:D7915"/>
    <mergeCell ref="C7921:D7921"/>
    <mergeCell ref="C7929:D7929"/>
    <mergeCell ref="C7930:D7930"/>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993:D7993"/>
    <mergeCell ref="C7997:D7997"/>
    <mergeCell ref="C7998:D7998"/>
    <mergeCell ref="C7999:D7999"/>
    <mergeCell ref="C8000:D8000"/>
    <mergeCell ref="C8003:D8003"/>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C8052:D8052"/>
    <mergeCell ref="C8055:D8055"/>
    <mergeCell ref="C8061:D8061"/>
    <mergeCell ref="C8069:D8069"/>
    <mergeCell ref="C8070:D8070"/>
    <mergeCell ref="C8088:D8088"/>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8137:D8137"/>
    <mergeCell ref="C8138:D8138"/>
    <mergeCell ref="C8139:D8139"/>
    <mergeCell ref="C8140:D8140"/>
    <mergeCell ref="C8143:D8143"/>
    <mergeCell ref="C8144:D8144"/>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195:D8195"/>
    <mergeCell ref="C8201:D8201"/>
    <mergeCell ref="C8209:D8209"/>
    <mergeCell ref="C8210:D8210"/>
    <mergeCell ref="C8228:D8228"/>
    <mergeCell ref="C8232:D8232"/>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278:D8278"/>
    <mergeCell ref="C8279:D8279"/>
    <mergeCell ref="C8280:D8280"/>
    <mergeCell ref="C8283:D8283"/>
    <mergeCell ref="C8284:D8284"/>
    <mergeCell ref="C8292:D8292"/>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341:D8341"/>
    <mergeCell ref="C8349:D8349"/>
    <mergeCell ref="C8350:D8350"/>
    <mergeCell ref="C8368:D8368"/>
    <mergeCell ref="C8372:D8372"/>
    <mergeCell ref="C8378:D8378"/>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419:D8419"/>
    <mergeCell ref="C8420:D8420"/>
    <mergeCell ref="C8423:D8423"/>
    <mergeCell ref="C8424:D8424"/>
    <mergeCell ref="C8432:D8432"/>
    <mergeCell ref="C8435:D8435"/>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489:D8489"/>
    <mergeCell ref="C8490:D8490"/>
    <mergeCell ref="C8508:D8508"/>
    <mergeCell ref="C8512:D8512"/>
    <mergeCell ref="C8518:D8518"/>
    <mergeCell ref="C8521:D8521"/>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560:D8560"/>
    <mergeCell ref="C8563:D8563"/>
    <mergeCell ref="C8564:D8564"/>
    <mergeCell ref="C8572:D8572"/>
    <mergeCell ref="C8575:D8575"/>
    <mergeCell ref="C8576:D8576"/>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630:D8630"/>
    <mergeCell ref="C8648:D8648"/>
    <mergeCell ref="C8652:D8652"/>
    <mergeCell ref="C8658:D8658"/>
    <mergeCell ref="C8661:D8661"/>
    <mergeCell ref="C8662:D8662"/>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725:D8725"/>
    <mergeCell ref="C8726:D8726"/>
    <mergeCell ref="C8703:D8703"/>
    <mergeCell ref="C8704:D8704"/>
    <mergeCell ref="C8712:D8712"/>
    <mergeCell ref="C8715:D8715"/>
    <mergeCell ref="C8716:D8716"/>
    <mergeCell ref="C8721:D8721"/>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s>
  <phoneticPr fontId="2" type="noConversion"/>
  <conditionalFormatting sqref="D450">
    <cfRule type="cellIs" dxfId="1127" priority="1126" stopIfTrue="1" operator="notEqual">
      <formula>0</formula>
    </cfRule>
  </conditionalFormatting>
  <conditionalFormatting sqref="D601">
    <cfRule type="cellIs" dxfId="1126" priority="1125" stopIfTrue="1" operator="notEqual">
      <formula>0</formula>
    </cfRule>
  </conditionalFormatting>
  <conditionalFormatting sqref="E15">
    <cfRule type="cellIs" dxfId="1125" priority="1119" stopIfTrue="1" operator="equal">
      <formula>98</formula>
    </cfRule>
    <cfRule type="cellIs" dxfId="1124" priority="1121" stopIfTrue="1" operator="equal">
      <formula>96</formula>
    </cfRule>
    <cfRule type="cellIs" dxfId="1123" priority="1122" stopIfTrue="1" operator="equal">
      <formula>42</formula>
    </cfRule>
    <cfRule type="cellIs" dxfId="1122" priority="1123" stopIfTrue="1" operator="equal">
      <formula>97</formula>
    </cfRule>
    <cfRule type="cellIs" dxfId="1121" priority="1124" stopIfTrue="1" operator="equal">
      <formula>33</formula>
    </cfRule>
  </conditionalFormatting>
  <conditionalFormatting sqref="F15">
    <cfRule type="cellIs" dxfId="1120" priority="1115" stopIfTrue="1" operator="equal">
      <formula>"ЧУЖДИ СРЕДСТВА"</formula>
    </cfRule>
    <cfRule type="cellIs" dxfId="1119" priority="1116" stopIfTrue="1" operator="equal">
      <formula>"СЕС - ДМП"</formula>
    </cfRule>
    <cfRule type="cellIs" dxfId="1118" priority="1117" stopIfTrue="1" operator="equal">
      <formula>"СЕС - РА"</formula>
    </cfRule>
    <cfRule type="cellIs" dxfId="1117" priority="1118" stopIfTrue="1" operator="equal">
      <formula>"СЕС - ДЕС"</formula>
    </cfRule>
    <cfRule type="cellIs" dxfId="1116" priority="1120" stopIfTrue="1" operator="equal">
      <formula>"СЕС - КСФ"</formula>
    </cfRule>
  </conditionalFormatting>
  <conditionalFormatting sqref="F179">
    <cfRule type="cellIs" dxfId="1115" priority="1103" stopIfTrue="1" operator="equal">
      <formula>0</formula>
    </cfRule>
  </conditionalFormatting>
  <conditionalFormatting sqref="E181">
    <cfRule type="cellIs" dxfId="1114" priority="1098" stopIfTrue="1" operator="equal">
      <formula>98</formula>
    </cfRule>
    <cfRule type="cellIs" dxfId="1113" priority="1099" stopIfTrue="1" operator="equal">
      <formula>96</formula>
    </cfRule>
    <cfRule type="cellIs" dxfId="1112" priority="1100" stopIfTrue="1" operator="equal">
      <formula>42</formula>
    </cfRule>
    <cfRule type="cellIs" dxfId="1111" priority="1101" stopIfTrue="1" operator="equal">
      <formula>97</formula>
    </cfRule>
    <cfRule type="cellIs" dxfId="1110" priority="1102" stopIfTrue="1" operator="equal">
      <formula>33</formula>
    </cfRule>
  </conditionalFormatting>
  <conditionalFormatting sqref="F181">
    <cfRule type="cellIs" dxfId="1109" priority="1093" stopIfTrue="1" operator="equal">
      <formula>"ЧУЖДИ СРЕДСТВА"</formula>
    </cfRule>
    <cfRule type="cellIs" dxfId="1108" priority="1094" stopIfTrue="1" operator="equal">
      <formula>"СЕС - ДМП"</formula>
    </cfRule>
    <cfRule type="cellIs" dxfId="1107" priority="1095" stopIfTrue="1" operator="equal">
      <formula>"СЕС - РА"</formula>
    </cfRule>
    <cfRule type="cellIs" dxfId="1106" priority="1096" stopIfTrue="1" operator="equal">
      <formula>"СЕС - ДЕС"</formula>
    </cfRule>
    <cfRule type="cellIs" dxfId="1105" priority="1097" stopIfTrue="1" operator="equal">
      <formula>"СЕС - КСФ"</formula>
    </cfRule>
  </conditionalFormatting>
  <conditionalFormatting sqref="F356">
    <cfRule type="cellIs" dxfId="1104" priority="1092" stopIfTrue="1" operator="equal">
      <formula>0</formula>
    </cfRule>
  </conditionalFormatting>
  <conditionalFormatting sqref="E358">
    <cfRule type="cellIs" dxfId="1103" priority="1087" stopIfTrue="1" operator="equal">
      <formula>98</formula>
    </cfRule>
    <cfRule type="cellIs" dxfId="1102" priority="1088" stopIfTrue="1" operator="equal">
      <formula>96</formula>
    </cfRule>
    <cfRule type="cellIs" dxfId="1101" priority="1089" stopIfTrue="1" operator="equal">
      <formula>42</formula>
    </cfRule>
    <cfRule type="cellIs" dxfId="1100" priority="1090" stopIfTrue="1" operator="equal">
      <formula>97</formula>
    </cfRule>
    <cfRule type="cellIs" dxfId="1099" priority="1091" stopIfTrue="1" operator="equal">
      <formula>33</formula>
    </cfRule>
  </conditionalFormatting>
  <conditionalFormatting sqref="F358">
    <cfRule type="cellIs" dxfId="1098" priority="1082" stopIfTrue="1" operator="equal">
      <formula>"ЧУЖДИ СРЕДСТВА"</formula>
    </cfRule>
    <cfRule type="cellIs" dxfId="1097" priority="1083" stopIfTrue="1" operator="equal">
      <formula>"СЕС - ДМП"</formula>
    </cfRule>
    <cfRule type="cellIs" dxfId="1096" priority="1084" stopIfTrue="1" operator="equal">
      <formula>"СЕС - РА"</formula>
    </cfRule>
    <cfRule type="cellIs" dxfId="1095" priority="1085" stopIfTrue="1" operator="equal">
      <formula>"СЕС - ДЕС"</formula>
    </cfRule>
    <cfRule type="cellIs" dxfId="1094" priority="1086" stopIfTrue="1" operator="equal">
      <formula>"СЕС - КСФ"</formula>
    </cfRule>
  </conditionalFormatting>
  <conditionalFormatting sqref="F441">
    <cfRule type="cellIs" dxfId="1093" priority="1081" stopIfTrue="1" operator="equal">
      <formula>0</formula>
    </cfRule>
  </conditionalFormatting>
  <conditionalFormatting sqref="E443">
    <cfRule type="cellIs" dxfId="1092" priority="1076" stopIfTrue="1" operator="equal">
      <formula>98</formula>
    </cfRule>
    <cfRule type="cellIs" dxfId="1091" priority="1077" stopIfTrue="1" operator="equal">
      <formula>96</formula>
    </cfRule>
    <cfRule type="cellIs" dxfId="1090" priority="1078" stopIfTrue="1" operator="equal">
      <formula>42</formula>
    </cfRule>
    <cfRule type="cellIs" dxfId="1089" priority="1079" stopIfTrue="1" operator="equal">
      <formula>97</formula>
    </cfRule>
    <cfRule type="cellIs" dxfId="1088" priority="1080" stopIfTrue="1" operator="equal">
      <formula>33</formula>
    </cfRule>
  </conditionalFormatting>
  <conditionalFormatting sqref="F443">
    <cfRule type="cellIs" dxfId="1087" priority="1071" stopIfTrue="1" operator="equal">
      <formula>"ЧУЖДИ СРЕДСТВА"</formula>
    </cfRule>
    <cfRule type="cellIs" dxfId="1086" priority="1072" stopIfTrue="1" operator="equal">
      <formula>"СЕС - ДМП"</formula>
    </cfRule>
    <cfRule type="cellIs" dxfId="1085" priority="1073" stopIfTrue="1" operator="equal">
      <formula>"СЕС - РА"</formula>
    </cfRule>
    <cfRule type="cellIs" dxfId="1084" priority="1074" stopIfTrue="1" operator="equal">
      <formula>"СЕС - ДЕС"</formula>
    </cfRule>
    <cfRule type="cellIs" dxfId="1083" priority="1075" stopIfTrue="1" operator="equal">
      <formula>"СЕС - КСФ"</formula>
    </cfRule>
  </conditionalFormatting>
  <conditionalFormatting sqref="E450">
    <cfRule type="cellIs" dxfId="1082" priority="1070" stopIfTrue="1" operator="notEqual">
      <formula>0</formula>
    </cfRule>
  </conditionalFormatting>
  <conditionalFormatting sqref="F450">
    <cfRule type="cellIs" dxfId="1081" priority="1069" stopIfTrue="1" operator="notEqual">
      <formula>0</formula>
    </cfRule>
  </conditionalFormatting>
  <conditionalFormatting sqref="G450">
    <cfRule type="cellIs" dxfId="1080" priority="1068" stopIfTrue="1" operator="notEqual">
      <formula>0</formula>
    </cfRule>
  </conditionalFormatting>
  <conditionalFormatting sqref="H450">
    <cfRule type="cellIs" dxfId="1079" priority="1067" stopIfTrue="1" operator="notEqual">
      <formula>0</formula>
    </cfRule>
  </conditionalFormatting>
  <conditionalFormatting sqref="I450">
    <cfRule type="cellIs" dxfId="1078" priority="1066" stopIfTrue="1" operator="notEqual">
      <formula>0</formula>
    </cfRule>
  </conditionalFormatting>
  <conditionalFormatting sqref="J450">
    <cfRule type="cellIs" dxfId="1077" priority="1065" stopIfTrue="1" operator="notEqual">
      <formula>0</formula>
    </cfRule>
  </conditionalFormatting>
  <conditionalFormatting sqref="K450">
    <cfRule type="cellIs" dxfId="1076" priority="1064" stopIfTrue="1" operator="notEqual">
      <formula>0</formula>
    </cfRule>
  </conditionalFormatting>
  <conditionalFormatting sqref="L450">
    <cfRule type="cellIs" dxfId="1075" priority="1063" stopIfTrue="1" operator="notEqual">
      <formula>0</formula>
    </cfRule>
  </conditionalFormatting>
  <conditionalFormatting sqref="E601">
    <cfRule type="cellIs" dxfId="1074" priority="1062" stopIfTrue="1" operator="notEqual">
      <formula>0</formula>
    </cfRule>
  </conditionalFormatting>
  <conditionalFormatting sqref="F601:G601">
    <cfRule type="cellIs" dxfId="1073" priority="1061" stopIfTrue="1" operator="notEqual">
      <formula>0</formula>
    </cfRule>
  </conditionalFormatting>
  <conditionalFormatting sqref="H601">
    <cfRule type="cellIs" dxfId="1072" priority="1060" stopIfTrue="1" operator="notEqual">
      <formula>0</formula>
    </cfRule>
  </conditionalFormatting>
  <conditionalFormatting sqref="I601">
    <cfRule type="cellIs" dxfId="1071" priority="1059" stopIfTrue="1" operator="notEqual">
      <formula>0</formula>
    </cfRule>
  </conditionalFormatting>
  <conditionalFormatting sqref="J601:K601">
    <cfRule type="cellIs" dxfId="1070" priority="1058" stopIfTrue="1" operator="notEqual">
      <formula>0</formula>
    </cfRule>
  </conditionalFormatting>
  <conditionalFormatting sqref="L601">
    <cfRule type="cellIs" dxfId="1069" priority="1057" stopIfTrue="1" operator="notEqual">
      <formula>0</formula>
    </cfRule>
  </conditionalFormatting>
  <conditionalFormatting sqref="F457">
    <cfRule type="cellIs" dxfId="1068" priority="1055" stopIfTrue="1" operator="equal">
      <formula>0</formula>
    </cfRule>
  </conditionalFormatting>
  <conditionalFormatting sqref="E459">
    <cfRule type="cellIs" dxfId="1067" priority="1050" stopIfTrue="1" operator="equal">
      <formula>98</formula>
    </cfRule>
    <cfRule type="cellIs" dxfId="1066" priority="1051" stopIfTrue="1" operator="equal">
      <formula>96</formula>
    </cfRule>
    <cfRule type="cellIs" dxfId="1065" priority="1052" stopIfTrue="1" operator="equal">
      <formula>42</formula>
    </cfRule>
    <cfRule type="cellIs" dxfId="1064" priority="1053" stopIfTrue="1" operator="equal">
      <formula>97</formula>
    </cfRule>
    <cfRule type="cellIs" dxfId="1063" priority="1054" stopIfTrue="1" operator="equal">
      <formula>33</formula>
    </cfRule>
  </conditionalFormatting>
  <conditionalFormatting sqref="F459">
    <cfRule type="cellIs" dxfId="1062" priority="1045" stopIfTrue="1" operator="equal">
      <formula>"ЧУЖДИ СРЕДСТВА"</formula>
    </cfRule>
    <cfRule type="cellIs" dxfId="1061" priority="1046" stopIfTrue="1" operator="equal">
      <formula>"СЕС - ДМП"</formula>
    </cfRule>
    <cfRule type="cellIs" dxfId="1060" priority="1047" stopIfTrue="1" operator="equal">
      <formula>"СЕС - РА"</formula>
    </cfRule>
    <cfRule type="cellIs" dxfId="1059" priority="1048" stopIfTrue="1" operator="equal">
      <formula>"СЕС - ДЕС"</formula>
    </cfRule>
    <cfRule type="cellIs" dxfId="1058" priority="1049" stopIfTrue="1" operator="equal">
      <formula>"СЕС - КСФ"</formula>
    </cfRule>
  </conditionalFormatting>
  <conditionalFormatting sqref="I9:J9">
    <cfRule type="cellIs" dxfId="1057" priority="1040" stopIfTrue="1" operator="between">
      <formula>1000000000000</formula>
      <formula>9999999999999990</formula>
    </cfRule>
    <cfRule type="cellIs" dxfId="1056" priority="1041" stopIfTrue="1" operator="between">
      <formula>10000000000</formula>
      <formula>999999999999</formula>
    </cfRule>
    <cfRule type="cellIs" dxfId="1055" priority="1042" stopIfTrue="1" operator="between">
      <formula>1000000</formula>
      <formula>99999999</formula>
    </cfRule>
    <cfRule type="cellIs" dxfId="1054" priority="1043" stopIfTrue="1" operator="between">
      <formula>100</formula>
      <formula>9900</formula>
    </cfRule>
  </conditionalFormatting>
  <conditionalFormatting sqref="G168">
    <cfRule type="cellIs" dxfId="1053" priority="1037" stopIfTrue="1" operator="greaterThan">
      <formula>$G$25</formula>
    </cfRule>
  </conditionalFormatting>
  <conditionalFormatting sqref="J168">
    <cfRule type="cellIs" dxfId="1052" priority="1036" stopIfTrue="1" operator="greaterThan">
      <formula>$J$25</formula>
    </cfRule>
  </conditionalFormatting>
  <conditionalFormatting sqref="F621">
    <cfRule type="cellIs" dxfId="1051" priority="1035" stopIfTrue="1" operator="equal">
      <formula>0</formula>
    </cfRule>
  </conditionalFormatting>
  <conditionalFormatting sqref="E62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62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630">
    <cfRule type="cellIs" dxfId="1040" priority="1024" stopIfTrue="1" operator="notEqual">
      <formula>"ИЗБЕРЕТЕ ДЕЙНОСТ"</formula>
    </cfRule>
  </conditionalFormatting>
  <conditionalFormatting sqref="D750">
    <cfRule type="cellIs" dxfId="1039" priority="1023" stopIfTrue="1" operator="equal">
      <formula>0</formula>
    </cfRule>
  </conditionalFormatting>
  <conditionalFormatting sqref="C630">
    <cfRule type="cellIs" dxfId="1038" priority="1022" stopIfTrue="1" operator="notEqual">
      <formula>0</formula>
    </cfRule>
  </conditionalFormatting>
  <conditionalFormatting sqref="C628">
    <cfRule type="cellIs" dxfId="1037" priority="1021" stopIfTrue="1" operator="notEqual">
      <formula>0</formula>
    </cfRule>
  </conditionalFormatting>
  <conditionalFormatting sqref="F761">
    <cfRule type="cellIs" dxfId="1036" priority="1020" stopIfTrue="1" operator="equal">
      <formula>0</formula>
    </cfRule>
  </conditionalFormatting>
  <conditionalFormatting sqref="E76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76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770">
    <cfRule type="cellIs" dxfId="1025" priority="1009" stopIfTrue="1" operator="notEqual">
      <formula>"ИЗБЕРЕТЕ ДЕЙНОСТ"</formula>
    </cfRule>
  </conditionalFormatting>
  <conditionalFormatting sqref="D890">
    <cfRule type="cellIs" dxfId="1024" priority="1008" stopIfTrue="1" operator="equal">
      <formula>0</formula>
    </cfRule>
  </conditionalFormatting>
  <conditionalFormatting sqref="C770">
    <cfRule type="cellIs" dxfId="1023" priority="1007" stopIfTrue="1" operator="notEqual">
      <formula>0</formula>
    </cfRule>
  </conditionalFormatting>
  <conditionalFormatting sqref="C768">
    <cfRule type="cellIs" dxfId="1022" priority="1006" stopIfTrue="1" operator="notEqual">
      <formula>0</formula>
    </cfRule>
  </conditionalFormatting>
  <conditionalFormatting sqref="F901">
    <cfRule type="cellIs" dxfId="1021" priority="1005" stopIfTrue="1" operator="equal">
      <formula>0</formula>
    </cfRule>
  </conditionalFormatting>
  <conditionalFormatting sqref="E90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90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910">
    <cfRule type="cellIs" dxfId="1010" priority="994" stopIfTrue="1" operator="notEqual">
      <formula>"ИЗБЕРЕТЕ ДЕЙНОСТ"</formula>
    </cfRule>
  </conditionalFormatting>
  <conditionalFormatting sqref="D1030">
    <cfRule type="cellIs" dxfId="1009" priority="993" stopIfTrue="1" operator="equal">
      <formula>0</formula>
    </cfRule>
  </conditionalFormatting>
  <conditionalFormatting sqref="C910">
    <cfRule type="cellIs" dxfId="1008" priority="992" stopIfTrue="1" operator="notEqual">
      <formula>0</formula>
    </cfRule>
  </conditionalFormatting>
  <conditionalFormatting sqref="C908">
    <cfRule type="cellIs" dxfId="1007" priority="991" stopIfTrue="1" operator="notEqual">
      <formula>0</formula>
    </cfRule>
  </conditionalFormatting>
  <conditionalFormatting sqref="F1041">
    <cfRule type="cellIs" dxfId="1006" priority="990" stopIfTrue="1" operator="equal">
      <formula>0</formula>
    </cfRule>
  </conditionalFormatting>
  <conditionalFormatting sqref="E104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104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1050">
    <cfRule type="cellIs" dxfId="995" priority="979" stopIfTrue="1" operator="notEqual">
      <formula>"ИЗБЕРЕТЕ ДЕЙНОСТ"</formula>
    </cfRule>
  </conditionalFormatting>
  <conditionalFormatting sqref="D1170">
    <cfRule type="cellIs" dxfId="994" priority="978" stopIfTrue="1" operator="equal">
      <formula>0</formula>
    </cfRule>
  </conditionalFormatting>
  <conditionalFormatting sqref="C1050">
    <cfRule type="cellIs" dxfId="993" priority="977" stopIfTrue="1" operator="notEqual">
      <formula>0</formula>
    </cfRule>
  </conditionalFormatting>
  <conditionalFormatting sqref="C1048">
    <cfRule type="cellIs" dxfId="992" priority="976" stopIfTrue="1" operator="notEqual">
      <formula>0</formula>
    </cfRule>
  </conditionalFormatting>
  <conditionalFormatting sqref="F1181">
    <cfRule type="cellIs" dxfId="991" priority="975" stopIfTrue="1" operator="equal">
      <formula>0</formula>
    </cfRule>
  </conditionalFormatting>
  <conditionalFormatting sqref="E118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118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1190">
    <cfRule type="cellIs" dxfId="980" priority="964" stopIfTrue="1" operator="notEqual">
      <formula>"ИЗБЕРЕТЕ ДЕЙНОСТ"</formula>
    </cfRule>
  </conditionalFormatting>
  <conditionalFormatting sqref="D1310">
    <cfRule type="cellIs" dxfId="979" priority="963" stopIfTrue="1" operator="equal">
      <formula>0</formula>
    </cfRule>
  </conditionalFormatting>
  <conditionalFormatting sqref="C1190">
    <cfRule type="cellIs" dxfId="978" priority="962" stopIfTrue="1" operator="notEqual">
      <formula>0</formula>
    </cfRule>
  </conditionalFormatting>
  <conditionalFormatting sqref="C1188">
    <cfRule type="cellIs" dxfId="977" priority="961" stopIfTrue="1" operator="notEqual">
      <formula>0</formula>
    </cfRule>
  </conditionalFormatting>
  <conditionalFormatting sqref="F1321">
    <cfRule type="cellIs" dxfId="976" priority="960" stopIfTrue="1" operator="equal">
      <formula>0</formula>
    </cfRule>
  </conditionalFormatting>
  <conditionalFormatting sqref="E132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132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1330">
    <cfRule type="cellIs" dxfId="965" priority="949" stopIfTrue="1" operator="notEqual">
      <formula>"ИЗБЕРЕТЕ ДЕЙНОСТ"</formula>
    </cfRule>
  </conditionalFormatting>
  <conditionalFormatting sqref="D1450">
    <cfRule type="cellIs" dxfId="964" priority="948" stopIfTrue="1" operator="equal">
      <formula>0</formula>
    </cfRule>
  </conditionalFormatting>
  <conditionalFormatting sqref="C1330">
    <cfRule type="cellIs" dxfId="963" priority="947" stopIfTrue="1" operator="notEqual">
      <formula>0</formula>
    </cfRule>
  </conditionalFormatting>
  <conditionalFormatting sqref="C1328">
    <cfRule type="cellIs" dxfId="962" priority="946" stopIfTrue="1" operator="notEqual">
      <formula>0</formula>
    </cfRule>
  </conditionalFormatting>
  <conditionalFormatting sqref="F1461">
    <cfRule type="cellIs" dxfId="961" priority="945" stopIfTrue="1" operator="equal">
      <formula>0</formula>
    </cfRule>
  </conditionalFormatting>
  <conditionalFormatting sqref="E146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146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1470">
    <cfRule type="cellIs" dxfId="950" priority="934" stopIfTrue="1" operator="notEqual">
      <formula>"ИЗБЕРЕТЕ ДЕЙНОСТ"</formula>
    </cfRule>
  </conditionalFormatting>
  <conditionalFormatting sqref="D1590">
    <cfRule type="cellIs" dxfId="949" priority="933" stopIfTrue="1" operator="equal">
      <formula>0</formula>
    </cfRule>
  </conditionalFormatting>
  <conditionalFormatting sqref="C1470">
    <cfRule type="cellIs" dxfId="948" priority="932" stopIfTrue="1" operator="notEqual">
      <formula>0</formula>
    </cfRule>
  </conditionalFormatting>
  <conditionalFormatting sqref="C1468">
    <cfRule type="cellIs" dxfId="947" priority="931" stopIfTrue="1" operator="notEqual">
      <formula>0</formula>
    </cfRule>
  </conditionalFormatting>
  <conditionalFormatting sqref="F1601">
    <cfRule type="cellIs" dxfId="946" priority="930" stopIfTrue="1" operator="equal">
      <formula>0</formula>
    </cfRule>
  </conditionalFormatting>
  <conditionalFormatting sqref="E160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160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1610">
    <cfRule type="cellIs" dxfId="935" priority="919" stopIfTrue="1" operator="notEqual">
      <formula>"ИЗБЕРЕТЕ ДЕЙНОСТ"</formula>
    </cfRule>
  </conditionalFormatting>
  <conditionalFormatting sqref="D1730">
    <cfRule type="cellIs" dxfId="934" priority="918" stopIfTrue="1" operator="equal">
      <formula>0</formula>
    </cfRule>
  </conditionalFormatting>
  <conditionalFormatting sqref="C1610">
    <cfRule type="cellIs" dxfId="933" priority="917" stopIfTrue="1" operator="notEqual">
      <formula>0</formula>
    </cfRule>
  </conditionalFormatting>
  <conditionalFormatting sqref="C1608">
    <cfRule type="cellIs" dxfId="932" priority="916" stopIfTrue="1" operator="notEqual">
      <formula>0</formula>
    </cfRule>
  </conditionalFormatting>
  <conditionalFormatting sqref="F1741">
    <cfRule type="cellIs" dxfId="931" priority="915" stopIfTrue="1" operator="equal">
      <formula>0</formula>
    </cfRule>
  </conditionalFormatting>
  <conditionalFormatting sqref="E174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174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1750">
    <cfRule type="cellIs" dxfId="920" priority="904" stopIfTrue="1" operator="notEqual">
      <formula>"ИЗБЕРЕТЕ ДЕЙНОСТ"</formula>
    </cfRule>
  </conditionalFormatting>
  <conditionalFormatting sqref="D1870">
    <cfRule type="cellIs" dxfId="919" priority="903" stopIfTrue="1" operator="equal">
      <formula>0</formula>
    </cfRule>
  </conditionalFormatting>
  <conditionalFormatting sqref="C1750">
    <cfRule type="cellIs" dxfId="918" priority="902" stopIfTrue="1" operator="notEqual">
      <formula>0</formula>
    </cfRule>
  </conditionalFormatting>
  <conditionalFormatting sqref="C1748">
    <cfRule type="cellIs" dxfId="917" priority="901" stopIfTrue="1" operator="notEqual">
      <formula>0</formula>
    </cfRule>
  </conditionalFormatting>
  <conditionalFormatting sqref="F1881">
    <cfRule type="cellIs" dxfId="916" priority="900" stopIfTrue="1" operator="equal">
      <formula>0</formula>
    </cfRule>
  </conditionalFormatting>
  <conditionalFormatting sqref="E188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188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1890">
    <cfRule type="cellIs" dxfId="905" priority="889" stopIfTrue="1" operator="notEqual">
      <formula>"ИЗБЕРЕТЕ ДЕЙНОСТ"</formula>
    </cfRule>
  </conditionalFormatting>
  <conditionalFormatting sqref="D2010">
    <cfRule type="cellIs" dxfId="904" priority="888" stopIfTrue="1" operator="equal">
      <formula>0</formula>
    </cfRule>
  </conditionalFormatting>
  <conditionalFormatting sqref="C1890">
    <cfRule type="cellIs" dxfId="903" priority="887" stopIfTrue="1" operator="notEqual">
      <formula>0</formula>
    </cfRule>
  </conditionalFormatting>
  <conditionalFormatting sqref="C1888">
    <cfRule type="cellIs" dxfId="902" priority="886" stopIfTrue="1" operator="notEqual">
      <formula>0</formula>
    </cfRule>
  </conditionalFormatting>
  <conditionalFormatting sqref="F2021">
    <cfRule type="cellIs" dxfId="901" priority="885" stopIfTrue="1" operator="equal">
      <formula>0</formula>
    </cfRule>
  </conditionalFormatting>
  <conditionalFormatting sqref="E202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202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2030">
    <cfRule type="cellIs" dxfId="890" priority="874" stopIfTrue="1" operator="notEqual">
      <formula>"ИЗБЕРЕТЕ ДЕЙНОСТ"</formula>
    </cfRule>
  </conditionalFormatting>
  <conditionalFormatting sqref="D2150">
    <cfRule type="cellIs" dxfId="889" priority="873" stopIfTrue="1" operator="equal">
      <formula>0</formula>
    </cfRule>
  </conditionalFormatting>
  <conditionalFormatting sqref="C2030">
    <cfRule type="cellIs" dxfId="888" priority="872" stopIfTrue="1" operator="notEqual">
      <formula>0</formula>
    </cfRule>
  </conditionalFormatting>
  <conditionalFormatting sqref="C2028">
    <cfRule type="cellIs" dxfId="887" priority="871" stopIfTrue="1" operator="notEqual">
      <formula>0</formula>
    </cfRule>
  </conditionalFormatting>
  <conditionalFormatting sqref="F2161">
    <cfRule type="cellIs" dxfId="886" priority="870" stopIfTrue="1" operator="equal">
      <formula>0</formula>
    </cfRule>
  </conditionalFormatting>
  <conditionalFormatting sqref="E216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216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2170">
    <cfRule type="cellIs" dxfId="875" priority="859" stopIfTrue="1" operator="notEqual">
      <formula>"ИЗБЕРЕТЕ ДЕЙНОСТ"</formula>
    </cfRule>
  </conditionalFormatting>
  <conditionalFormatting sqref="D2290">
    <cfRule type="cellIs" dxfId="874" priority="858" stopIfTrue="1" operator="equal">
      <formula>0</formula>
    </cfRule>
  </conditionalFormatting>
  <conditionalFormatting sqref="C2170">
    <cfRule type="cellIs" dxfId="873" priority="857" stopIfTrue="1" operator="notEqual">
      <formula>0</formula>
    </cfRule>
  </conditionalFormatting>
  <conditionalFormatting sqref="C2168">
    <cfRule type="cellIs" dxfId="872" priority="856" stopIfTrue="1" operator="notEqual">
      <formula>0</formula>
    </cfRule>
  </conditionalFormatting>
  <conditionalFormatting sqref="F2301">
    <cfRule type="cellIs" dxfId="871" priority="855" stopIfTrue="1" operator="equal">
      <formula>0</formula>
    </cfRule>
  </conditionalFormatting>
  <conditionalFormatting sqref="E230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230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2310">
    <cfRule type="cellIs" dxfId="860" priority="844" stopIfTrue="1" operator="notEqual">
      <formula>"ИЗБЕРЕТЕ ДЕЙНОСТ"</formula>
    </cfRule>
  </conditionalFormatting>
  <conditionalFormatting sqref="D2430">
    <cfRule type="cellIs" dxfId="859" priority="843" stopIfTrue="1" operator="equal">
      <formula>0</formula>
    </cfRule>
  </conditionalFormatting>
  <conditionalFormatting sqref="C2310">
    <cfRule type="cellIs" dxfId="858" priority="842" stopIfTrue="1" operator="notEqual">
      <formula>0</formula>
    </cfRule>
  </conditionalFormatting>
  <conditionalFormatting sqref="C2308">
    <cfRule type="cellIs" dxfId="857" priority="841" stopIfTrue="1" operator="notEqual">
      <formula>0</formula>
    </cfRule>
  </conditionalFormatting>
  <conditionalFormatting sqref="F2441">
    <cfRule type="cellIs" dxfId="856" priority="840" stopIfTrue="1" operator="equal">
      <formula>0</formula>
    </cfRule>
  </conditionalFormatting>
  <conditionalFormatting sqref="E244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244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2450">
    <cfRule type="cellIs" dxfId="845" priority="829" stopIfTrue="1" operator="notEqual">
      <formula>"ИЗБЕРЕТЕ ДЕЙНОСТ"</formula>
    </cfRule>
  </conditionalFormatting>
  <conditionalFormatting sqref="D2570">
    <cfRule type="cellIs" dxfId="844" priority="828" stopIfTrue="1" operator="equal">
      <formula>0</formula>
    </cfRule>
  </conditionalFormatting>
  <conditionalFormatting sqref="C2450">
    <cfRule type="cellIs" dxfId="843" priority="827" stopIfTrue="1" operator="notEqual">
      <formula>0</formula>
    </cfRule>
  </conditionalFormatting>
  <conditionalFormatting sqref="C2448">
    <cfRule type="cellIs" dxfId="842" priority="826" stopIfTrue="1" operator="notEqual">
      <formula>0</formula>
    </cfRule>
  </conditionalFormatting>
  <conditionalFormatting sqref="F2581">
    <cfRule type="cellIs" dxfId="841" priority="825" stopIfTrue="1" operator="equal">
      <formula>0</formula>
    </cfRule>
  </conditionalFormatting>
  <conditionalFormatting sqref="E258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258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2590">
    <cfRule type="cellIs" dxfId="830" priority="814" stopIfTrue="1" operator="notEqual">
      <formula>"ИЗБЕРЕТЕ ДЕЙНОСТ"</formula>
    </cfRule>
  </conditionalFormatting>
  <conditionalFormatting sqref="D2710">
    <cfRule type="cellIs" dxfId="829" priority="813" stopIfTrue="1" operator="equal">
      <formula>0</formula>
    </cfRule>
  </conditionalFormatting>
  <conditionalFormatting sqref="C2590">
    <cfRule type="cellIs" dxfId="828" priority="812" stopIfTrue="1" operator="notEqual">
      <formula>0</formula>
    </cfRule>
  </conditionalFormatting>
  <conditionalFormatting sqref="C2588">
    <cfRule type="cellIs" dxfId="827" priority="811" stopIfTrue="1" operator="notEqual">
      <formula>0</formula>
    </cfRule>
  </conditionalFormatting>
  <conditionalFormatting sqref="F2721">
    <cfRule type="cellIs" dxfId="826" priority="810" stopIfTrue="1" operator="equal">
      <formula>0</formula>
    </cfRule>
  </conditionalFormatting>
  <conditionalFormatting sqref="E272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272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2730">
    <cfRule type="cellIs" dxfId="815" priority="799" stopIfTrue="1" operator="notEqual">
      <formula>"ИЗБЕРЕТЕ ДЕЙНОСТ"</formula>
    </cfRule>
  </conditionalFormatting>
  <conditionalFormatting sqref="D2850">
    <cfRule type="cellIs" dxfId="814" priority="798" stopIfTrue="1" operator="equal">
      <formula>0</formula>
    </cfRule>
  </conditionalFormatting>
  <conditionalFormatting sqref="C2730">
    <cfRule type="cellIs" dxfId="813" priority="797" stopIfTrue="1" operator="notEqual">
      <formula>0</formula>
    </cfRule>
  </conditionalFormatting>
  <conditionalFormatting sqref="C2728">
    <cfRule type="cellIs" dxfId="812" priority="796" stopIfTrue="1" operator="notEqual">
      <formula>0</formula>
    </cfRule>
  </conditionalFormatting>
  <conditionalFormatting sqref="F2861">
    <cfRule type="cellIs" dxfId="811" priority="795" stopIfTrue="1" operator="equal">
      <formula>0</formula>
    </cfRule>
  </conditionalFormatting>
  <conditionalFormatting sqref="E286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286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2870">
    <cfRule type="cellIs" dxfId="800" priority="784" stopIfTrue="1" operator="notEqual">
      <formula>"ИЗБЕРЕТЕ ДЕЙНОСТ"</formula>
    </cfRule>
  </conditionalFormatting>
  <conditionalFormatting sqref="D2990">
    <cfRule type="cellIs" dxfId="799" priority="783" stopIfTrue="1" operator="equal">
      <formula>0</formula>
    </cfRule>
  </conditionalFormatting>
  <conditionalFormatting sqref="C2870">
    <cfRule type="cellIs" dxfId="798" priority="782" stopIfTrue="1" operator="notEqual">
      <formula>0</formula>
    </cfRule>
  </conditionalFormatting>
  <conditionalFormatting sqref="C2868">
    <cfRule type="cellIs" dxfId="797" priority="781" stopIfTrue="1" operator="notEqual">
      <formula>0</formula>
    </cfRule>
  </conditionalFormatting>
  <conditionalFormatting sqref="F3001">
    <cfRule type="cellIs" dxfId="796" priority="780" stopIfTrue="1" operator="equal">
      <formula>0</formula>
    </cfRule>
  </conditionalFormatting>
  <conditionalFormatting sqref="E300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300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3010">
    <cfRule type="cellIs" dxfId="785" priority="769" stopIfTrue="1" operator="notEqual">
      <formula>"ИЗБЕРЕТЕ ДЕЙНОСТ"</formula>
    </cfRule>
  </conditionalFormatting>
  <conditionalFormatting sqref="D3130">
    <cfRule type="cellIs" dxfId="784" priority="768" stopIfTrue="1" operator="equal">
      <formula>0</formula>
    </cfRule>
  </conditionalFormatting>
  <conditionalFormatting sqref="C3010">
    <cfRule type="cellIs" dxfId="783" priority="767" stopIfTrue="1" operator="notEqual">
      <formula>0</formula>
    </cfRule>
  </conditionalFormatting>
  <conditionalFormatting sqref="C3008">
    <cfRule type="cellIs" dxfId="782" priority="766" stopIfTrue="1" operator="notEqual">
      <formula>0</formula>
    </cfRule>
  </conditionalFormatting>
  <conditionalFormatting sqref="F3141">
    <cfRule type="cellIs" dxfId="781" priority="765" stopIfTrue="1" operator="equal">
      <formula>0</formula>
    </cfRule>
  </conditionalFormatting>
  <conditionalFormatting sqref="E314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314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3150">
    <cfRule type="cellIs" dxfId="770" priority="754" stopIfTrue="1" operator="notEqual">
      <formula>"ИЗБЕРЕТЕ ДЕЙНОСТ"</formula>
    </cfRule>
  </conditionalFormatting>
  <conditionalFormatting sqref="D3270">
    <cfRule type="cellIs" dxfId="769" priority="753" stopIfTrue="1" operator="equal">
      <formula>0</formula>
    </cfRule>
  </conditionalFormatting>
  <conditionalFormatting sqref="C3150">
    <cfRule type="cellIs" dxfId="768" priority="752" stopIfTrue="1" operator="notEqual">
      <formula>0</formula>
    </cfRule>
  </conditionalFormatting>
  <conditionalFormatting sqref="C3148">
    <cfRule type="cellIs" dxfId="767" priority="751" stopIfTrue="1" operator="notEqual">
      <formula>0</formula>
    </cfRule>
  </conditionalFormatting>
  <conditionalFormatting sqref="F3281">
    <cfRule type="cellIs" dxfId="766" priority="750" stopIfTrue="1" operator="equal">
      <formula>0</formula>
    </cfRule>
  </conditionalFormatting>
  <conditionalFormatting sqref="E328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328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3290">
    <cfRule type="cellIs" dxfId="755" priority="739" stopIfTrue="1" operator="notEqual">
      <formula>"ИЗБЕРЕТЕ ДЕЙНОСТ"</formula>
    </cfRule>
  </conditionalFormatting>
  <conditionalFormatting sqref="D3410">
    <cfRule type="cellIs" dxfId="754" priority="738" stopIfTrue="1" operator="equal">
      <formula>0</formula>
    </cfRule>
  </conditionalFormatting>
  <conditionalFormatting sqref="C3290">
    <cfRule type="cellIs" dxfId="753" priority="737" stopIfTrue="1" operator="notEqual">
      <formula>0</formula>
    </cfRule>
  </conditionalFormatting>
  <conditionalFormatting sqref="C3288">
    <cfRule type="cellIs" dxfId="752" priority="736" stopIfTrue="1" operator="notEqual">
      <formula>0</formula>
    </cfRule>
  </conditionalFormatting>
  <conditionalFormatting sqref="F3421">
    <cfRule type="cellIs" dxfId="751" priority="735" stopIfTrue="1" operator="equal">
      <formula>0</formula>
    </cfRule>
  </conditionalFormatting>
  <conditionalFormatting sqref="E342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342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3430">
    <cfRule type="cellIs" dxfId="740" priority="724" stopIfTrue="1" operator="notEqual">
      <formula>"ИЗБЕРЕТЕ ДЕЙНОСТ"</formula>
    </cfRule>
  </conditionalFormatting>
  <conditionalFormatting sqref="D3550">
    <cfRule type="cellIs" dxfId="739" priority="723" stopIfTrue="1" operator="equal">
      <formula>0</formula>
    </cfRule>
  </conditionalFormatting>
  <conditionalFormatting sqref="C3430">
    <cfRule type="cellIs" dxfId="738" priority="722" stopIfTrue="1" operator="notEqual">
      <formula>0</formula>
    </cfRule>
  </conditionalFormatting>
  <conditionalFormatting sqref="C3428">
    <cfRule type="cellIs" dxfId="737" priority="721" stopIfTrue="1" operator="notEqual">
      <formula>0</formula>
    </cfRule>
  </conditionalFormatting>
  <conditionalFormatting sqref="F3561">
    <cfRule type="cellIs" dxfId="736" priority="720" stopIfTrue="1" operator="equal">
      <formula>0</formula>
    </cfRule>
  </conditionalFormatting>
  <conditionalFormatting sqref="E356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356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3570">
    <cfRule type="cellIs" dxfId="725" priority="709" stopIfTrue="1" operator="notEqual">
      <formula>"ИЗБЕРЕТЕ ДЕЙНОСТ"</formula>
    </cfRule>
  </conditionalFormatting>
  <conditionalFormatting sqref="D3690">
    <cfRule type="cellIs" dxfId="724" priority="708" stopIfTrue="1" operator="equal">
      <formula>0</formula>
    </cfRule>
  </conditionalFormatting>
  <conditionalFormatting sqref="C3570">
    <cfRule type="cellIs" dxfId="723" priority="707" stopIfTrue="1" operator="notEqual">
      <formula>0</formula>
    </cfRule>
  </conditionalFormatting>
  <conditionalFormatting sqref="C3568">
    <cfRule type="cellIs" dxfId="722" priority="706" stopIfTrue="1" operator="notEqual">
      <formula>0</formula>
    </cfRule>
  </conditionalFormatting>
  <conditionalFormatting sqref="F3701">
    <cfRule type="cellIs" dxfId="721" priority="705" stopIfTrue="1" operator="equal">
      <formula>0</formula>
    </cfRule>
  </conditionalFormatting>
  <conditionalFormatting sqref="E370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370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3710">
    <cfRule type="cellIs" dxfId="710" priority="694" stopIfTrue="1" operator="notEqual">
      <formula>"ИЗБЕРЕТЕ ДЕЙНОСТ"</formula>
    </cfRule>
  </conditionalFormatting>
  <conditionalFormatting sqref="D3830">
    <cfRule type="cellIs" dxfId="709" priority="693" stopIfTrue="1" operator="equal">
      <formula>0</formula>
    </cfRule>
  </conditionalFormatting>
  <conditionalFormatting sqref="C3710">
    <cfRule type="cellIs" dxfId="708" priority="692" stopIfTrue="1" operator="notEqual">
      <formula>0</formula>
    </cfRule>
  </conditionalFormatting>
  <conditionalFormatting sqref="C3708">
    <cfRule type="cellIs" dxfId="707" priority="691" stopIfTrue="1" operator="notEqual">
      <formula>0</formula>
    </cfRule>
  </conditionalFormatting>
  <conditionalFormatting sqref="F3841">
    <cfRule type="cellIs" dxfId="706" priority="690" stopIfTrue="1" operator="equal">
      <formula>0</formula>
    </cfRule>
  </conditionalFormatting>
  <conditionalFormatting sqref="E384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384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3850">
    <cfRule type="cellIs" dxfId="695" priority="679" stopIfTrue="1" operator="notEqual">
      <formula>"ИЗБЕРЕТЕ ДЕЙНОСТ"</formula>
    </cfRule>
  </conditionalFormatting>
  <conditionalFormatting sqref="D3970">
    <cfRule type="cellIs" dxfId="694" priority="678" stopIfTrue="1" operator="equal">
      <formula>0</formula>
    </cfRule>
  </conditionalFormatting>
  <conditionalFormatting sqref="C3850">
    <cfRule type="cellIs" dxfId="693" priority="677" stopIfTrue="1" operator="notEqual">
      <formula>0</formula>
    </cfRule>
  </conditionalFormatting>
  <conditionalFormatting sqref="C3848">
    <cfRule type="cellIs" dxfId="692" priority="676" stopIfTrue="1" operator="notEqual">
      <formula>0</formula>
    </cfRule>
  </conditionalFormatting>
  <conditionalFormatting sqref="F3981">
    <cfRule type="cellIs" dxfId="691" priority="675" stopIfTrue="1" operator="equal">
      <formula>0</formula>
    </cfRule>
  </conditionalFormatting>
  <conditionalFormatting sqref="E398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398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3990">
    <cfRule type="cellIs" dxfId="680" priority="664" stopIfTrue="1" operator="notEqual">
      <formula>"ИЗБЕРЕТЕ ДЕЙНОСТ"</formula>
    </cfRule>
  </conditionalFormatting>
  <conditionalFormatting sqref="D4110">
    <cfRule type="cellIs" dxfId="679" priority="663" stopIfTrue="1" operator="equal">
      <formula>0</formula>
    </cfRule>
  </conditionalFormatting>
  <conditionalFormatting sqref="C3990">
    <cfRule type="cellIs" dxfId="678" priority="662" stopIfTrue="1" operator="notEqual">
      <formula>0</formula>
    </cfRule>
  </conditionalFormatting>
  <conditionalFormatting sqref="C3988">
    <cfRule type="cellIs" dxfId="677" priority="661" stopIfTrue="1" operator="notEqual">
      <formula>0</formula>
    </cfRule>
  </conditionalFormatting>
  <conditionalFormatting sqref="F4121">
    <cfRule type="cellIs" dxfId="676" priority="660" stopIfTrue="1" operator="equal">
      <formula>0</formula>
    </cfRule>
  </conditionalFormatting>
  <conditionalFormatting sqref="E412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412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4130">
    <cfRule type="cellIs" dxfId="665" priority="649" stopIfTrue="1" operator="notEqual">
      <formula>"ИЗБЕРЕТЕ ДЕЙНОСТ"</formula>
    </cfRule>
  </conditionalFormatting>
  <conditionalFormatting sqref="D4250">
    <cfRule type="cellIs" dxfId="664" priority="648" stopIfTrue="1" operator="equal">
      <formula>0</formula>
    </cfRule>
  </conditionalFormatting>
  <conditionalFormatting sqref="C4130">
    <cfRule type="cellIs" dxfId="663" priority="647" stopIfTrue="1" operator="notEqual">
      <formula>0</formula>
    </cfRule>
  </conditionalFormatting>
  <conditionalFormatting sqref="C4128">
    <cfRule type="cellIs" dxfId="662" priority="646" stopIfTrue="1" operator="notEqual">
      <formula>0</formula>
    </cfRule>
  </conditionalFormatting>
  <conditionalFormatting sqref="F4261">
    <cfRule type="cellIs" dxfId="661" priority="645" stopIfTrue="1" operator="equal">
      <formula>0</formula>
    </cfRule>
  </conditionalFormatting>
  <conditionalFormatting sqref="E426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426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4270">
    <cfRule type="cellIs" dxfId="650" priority="634" stopIfTrue="1" operator="notEqual">
      <formula>"ИЗБЕРЕТЕ ДЕЙНОСТ"</formula>
    </cfRule>
  </conditionalFormatting>
  <conditionalFormatting sqref="D4390">
    <cfRule type="cellIs" dxfId="649" priority="633" stopIfTrue="1" operator="equal">
      <formula>0</formula>
    </cfRule>
  </conditionalFormatting>
  <conditionalFormatting sqref="C4270">
    <cfRule type="cellIs" dxfId="648" priority="632" stopIfTrue="1" operator="notEqual">
      <formula>0</formula>
    </cfRule>
  </conditionalFormatting>
  <conditionalFormatting sqref="C4268">
    <cfRule type="cellIs" dxfId="647" priority="631" stopIfTrue="1" operator="notEqual">
      <formula>0</formula>
    </cfRule>
  </conditionalFormatting>
  <conditionalFormatting sqref="F4401">
    <cfRule type="cellIs" dxfId="646" priority="630" stopIfTrue="1" operator="equal">
      <formula>0</formula>
    </cfRule>
  </conditionalFormatting>
  <conditionalFormatting sqref="E440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440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4410">
    <cfRule type="cellIs" dxfId="635" priority="619" stopIfTrue="1" operator="notEqual">
      <formula>"ИЗБЕРЕТЕ ДЕЙНОСТ"</formula>
    </cfRule>
  </conditionalFormatting>
  <conditionalFormatting sqref="D4530">
    <cfRule type="cellIs" dxfId="634" priority="618" stopIfTrue="1" operator="equal">
      <formula>0</formula>
    </cfRule>
  </conditionalFormatting>
  <conditionalFormatting sqref="C4410">
    <cfRule type="cellIs" dxfId="633" priority="617" stopIfTrue="1" operator="notEqual">
      <formula>0</formula>
    </cfRule>
  </conditionalFormatting>
  <conditionalFormatting sqref="C4408">
    <cfRule type="cellIs" dxfId="632" priority="616" stopIfTrue="1" operator="notEqual">
      <formula>0</formula>
    </cfRule>
  </conditionalFormatting>
  <conditionalFormatting sqref="F4541">
    <cfRule type="cellIs" dxfId="631" priority="615" stopIfTrue="1" operator="equal">
      <formula>0</formula>
    </cfRule>
  </conditionalFormatting>
  <conditionalFormatting sqref="E454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454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4550">
    <cfRule type="cellIs" dxfId="620" priority="604" stopIfTrue="1" operator="notEqual">
      <formula>"ИЗБЕРЕТЕ ДЕЙНОСТ"</formula>
    </cfRule>
  </conditionalFormatting>
  <conditionalFormatting sqref="D4670">
    <cfRule type="cellIs" dxfId="619" priority="603" stopIfTrue="1" operator="equal">
      <formula>0</formula>
    </cfRule>
  </conditionalFormatting>
  <conditionalFormatting sqref="C4550">
    <cfRule type="cellIs" dxfId="618" priority="602" stopIfTrue="1" operator="notEqual">
      <formula>0</formula>
    </cfRule>
  </conditionalFormatting>
  <conditionalFormatting sqref="C4548">
    <cfRule type="cellIs" dxfId="617" priority="601" stopIfTrue="1" operator="notEqual">
      <formula>0</formula>
    </cfRule>
  </conditionalFormatting>
  <conditionalFormatting sqref="F4681">
    <cfRule type="cellIs" dxfId="616" priority="600" stopIfTrue="1" operator="equal">
      <formula>0</formula>
    </cfRule>
  </conditionalFormatting>
  <conditionalFormatting sqref="E468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468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4690">
    <cfRule type="cellIs" dxfId="605" priority="589" stopIfTrue="1" operator="notEqual">
      <formula>"ИЗБЕРЕТЕ ДЕЙНОСТ"</formula>
    </cfRule>
  </conditionalFormatting>
  <conditionalFormatting sqref="D4810">
    <cfRule type="cellIs" dxfId="604" priority="588" stopIfTrue="1" operator="equal">
      <formula>0</formula>
    </cfRule>
  </conditionalFormatting>
  <conditionalFormatting sqref="C4690">
    <cfRule type="cellIs" dxfId="603" priority="587" stopIfTrue="1" operator="notEqual">
      <formula>0</formula>
    </cfRule>
  </conditionalFormatting>
  <conditionalFormatting sqref="C4688">
    <cfRule type="cellIs" dxfId="602" priority="586" stopIfTrue="1" operator="notEqual">
      <formula>0</formula>
    </cfRule>
  </conditionalFormatting>
  <conditionalFormatting sqref="F4821">
    <cfRule type="cellIs" dxfId="601" priority="585" stopIfTrue="1" operator="equal">
      <formula>0</formula>
    </cfRule>
  </conditionalFormatting>
  <conditionalFormatting sqref="E482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482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4830">
    <cfRule type="cellIs" dxfId="590" priority="574" stopIfTrue="1" operator="notEqual">
      <formula>"ИЗБЕРЕТЕ ДЕЙНОСТ"</formula>
    </cfRule>
  </conditionalFormatting>
  <conditionalFormatting sqref="D4950">
    <cfRule type="cellIs" dxfId="589" priority="573" stopIfTrue="1" operator="equal">
      <formula>0</formula>
    </cfRule>
  </conditionalFormatting>
  <conditionalFormatting sqref="C4830">
    <cfRule type="cellIs" dxfId="588" priority="572" stopIfTrue="1" operator="notEqual">
      <formula>0</formula>
    </cfRule>
  </conditionalFormatting>
  <conditionalFormatting sqref="C4828">
    <cfRule type="cellIs" dxfId="587" priority="571" stopIfTrue="1" operator="notEqual">
      <formula>0</formula>
    </cfRule>
  </conditionalFormatting>
  <conditionalFormatting sqref="F4961">
    <cfRule type="cellIs" dxfId="586" priority="570" stopIfTrue="1" operator="equal">
      <formula>0</formula>
    </cfRule>
  </conditionalFormatting>
  <conditionalFormatting sqref="E496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496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4970">
    <cfRule type="cellIs" dxfId="575" priority="559" stopIfTrue="1" operator="notEqual">
      <formula>"ИЗБЕРЕТЕ ДЕЙНОСТ"</formula>
    </cfRule>
  </conditionalFormatting>
  <conditionalFormatting sqref="D5090">
    <cfRule type="cellIs" dxfId="574" priority="558" stopIfTrue="1" operator="equal">
      <formula>0</formula>
    </cfRule>
  </conditionalFormatting>
  <conditionalFormatting sqref="C4970">
    <cfRule type="cellIs" dxfId="573" priority="557" stopIfTrue="1" operator="notEqual">
      <formula>0</formula>
    </cfRule>
  </conditionalFormatting>
  <conditionalFormatting sqref="C4968">
    <cfRule type="cellIs" dxfId="572" priority="556" stopIfTrue="1" operator="notEqual">
      <formula>0</formula>
    </cfRule>
  </conditionalFormatting>
  <conditionalFormatting sqref="F5101">
    <cfRule type="cellIs" dxfId="571" priority="555" stopIfTrue="1" operator="equal">
      <formula>0</formula>
    </cfRule>
  </conditionalFormatting>
  <conditionalFormatting sqref="E510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510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5110">
    <cfRule type="cellIs" dxfId="560" priority="544" stopIfTrue="1" operator="notEqual">
      <formula>"ИЗБЕРЕТЕ ДЕЙНОСТ"</formula>
    </cfRule>
  </conditionalFormatting>
  <conditionalFormatting sqref="D5230">
    <cfRule type="cellIs" dxfId="559" priority="543" stopIfTrue="1" operator="equal">
      <formula>0</formula>
    </cfRule>
  </conditionalFormatting>
  <conditionalFormatting sqref="C5110">
    <cfRule type="cellIs" dxfId="558" priority="542" stopIfTrue="1" operator="notEqual">
      <formula>0</formula>
    </cfRule>
  </conditionalFormatting>
  <conditionalFormatting sqref="C5108">
    <cfRule type="cellIs" dxfId="557" priority="541" stopIfTrue="1" operator="notEqual">
      <formula>0</formula>
    </cfRule>
  </conditionalFormatting>
  <conditionalFormatting sqref="F5241">
    <cfRule type="cellIs" dxfId="556" priority="540" stopIfTrue="1" operator="equal">
      <formula>0</formula>
    </cfRule>
  </conditionalFormatting>
  <conditionalFormatting sqref="E524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524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5250">
    <cfRule type="cellIs" dxfId="545" priority="529" stopIfTrue="1" operator="notEqual">
      <formula>"ИЗБЕРЕТЕ ДЕЙНОСТ"</formula>
    </cfRule>
  </conditionalFormatting>
  <conditionalFormatting sqref="D5370">
    <cfRule type="cellIs" dxfId="544" priority="528" stopIfTrue="1" operator="equal">
      <formula>0</formula>
    </cfRule>
  </conditionalFormatting>
  <conditionalFormatting sqref="C5250">
    <cfRule type="cellIs" dxfId="543" priority="527" stopIfTrue="1" operator="notEqual">
      <formula>0</formula>
    </cfRule>
  </conditionalFormatting>
  <conditionalFormatting sqref="C5248">
    <cfRule type="cellIs" dxfId="542" priority="526" stopIfTrue="1" operator="notEqual">
      <formula>0</formula>
    </cfRule>
  </conditionalFormatting>
  <conditionalFormatting sqref="F5381">
    <cfRule type="cellIs" dxfId="541" priority="525" stopIfTrue="1" operator="equal">
      <formula>0</formula>
    </cfRule>
  </conditionalFormatting>
  <conditionalFormatting sqref="E538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538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5390">
    <cfRule type="cellIs" dxfId="530" priority="514" stopIfTrue="1" operator="notEqual">
      <formula>"ИЗБЕРЕТЕ ДЕЙНОСТ"</formula>
    </cfRule>
  </conditionalFormatting>
  <conditionalFormatting sqref="D5510">
    <cfRule type="cellIs" dxfId="529" priority="513" stopIfTrue="1" operator="equal">
      <formula>0</formula>
    </cfRule>
  </conditionalFormatting>
  <conditionalFormatting sqref="C5390">
    <cfRule type="cellIs" dxfId="528" priority="512" stopIfTrue="1" operator="notEqual">
      <formula>0</formula>
    </cfRule>
  </conditionalFormatting>
  <conditionalFormatting sqref="C5388">
    <cfRule type="cellIs" dxfId="527" priority="511" stopIfTrue="1" operator="notEqual">
      <formula>0</formula>
    </cfRule>
  </conditionalFormatting>
  <conditionalFormatting sqref="F5521">
    <cfRule type="cellIs" dxfId="526" priority="510" stopIfTrue="1" operator="equal">
      <formula>0</formula>
    </cfRule>
  </conditionalFormatting>
  <conditionalFormatting sqref="E552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552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5530">
    <cfRule type="cellIs" dxfId="515" priority="499" stopIfTrue="1" operator="notEqual">
      <formula>"ИЗБЕРЕТЕ ДЕЙНОСТ"</formula>
    </cfRule>
  </conditionalFormatting>
  <conditionalFormatting sqref="D5650">
    <cfRule type="cellIs" dxfId="514" priority="498" stopIfTrue="1" operator="equal">
      <formula>0</formula>
    </cfRule>
  </conditionalFormatting>
  <conditionalFormatting sqref="C5530">
    <cfRule type="cellIs" dxfId="513" priority="497" stopIfTrue="1" operator="notEqual">
      <formula>0</formula>
    </cfRule>
  </conditionalFormatting>
  <conditionalFormatting sqref="C5528">
    <cfRule type="cellIs" dxfId="512" priority="496" stopIfTrue="1" operator="notEqual">
      <formula>0</formula>
    </cfRule>
  </conditionalFormatting>
  <conditionalFormatting sqref="F5661">
    <cfRule type="cellIs" dxfId="511" priority="495" stopIfTrue="1" operator="equal">
      <formula>0</formula>
    </cfRule>
  </conditionalFormatting>
  <conditionalFormatting sqref="E566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566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5670">
    <cfRule type="cellIs" dxfId="500" priority="484" stopIfTrue="1" operator="notEqual">
      <formula>"ИЗБЕРЕТЕ ДЕЙНОСТ"</formula>
    </cfRule>
  </conditionalFormatting>
  <conditionalFormatting sqref="D5790">
    <cfRule type="cellIs" dxfId="499" priority="483" stopIfTrue="1" operator="equal">
      <formula>0</formula>
    </cfRule>
  </conditionalFormatting>
  <conditionalFormatting sqref="C5670">
    <cfRule type="cellIs" dxfId="498" priority="482" stopIfTrue="1" operator="notEqual">
      <formula>0</formula>
    </cfRule>
  </conditionalFormatting>
  <conditionalFormatting sqref="C5668">
    <cfRule type="cellIs" dxfId="497" priority="481" stopIfTrue="1" operator="notEqual">
      <formula>0</formula>
    </cfRule>
  </conditionalFormatting>
  <conditionalFormatting sqref="F5801">
    <cfRule type="cellIs" dxfId="496" priority="480" stopIfTrue="1" operator="equal">
      <formula>0</formula>
    </cfRule>
  </conditionalFormatting>
  <conditionalFormatting sqref="E580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580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5810">
    <cfRule type="cellIs" dxfId="485" priority="469" stopIfTrue="1" operator="notEqual">
      <formula>"ИЗБЕРЕТЕ ДЕЙНОСТ"</formula>
    </cfRule>
  </conditionalFormatting>
  <conditionalFormatting sqref="D5930">
    <cfRule type="cellIs" dxfId="484" priority="468" stopIfTrue="1" operator="equal">
      <formula>0</formula>
    </cfRule>
  </conditionalFormatting>
  <conditionalFormatting sqref="C5810">
    <cfRule type="cellIs" dxfId="483" priority="467" stopIfTrue="1" operator="notEqual">
      <formula>0</formula>
    </cfRule>
  </conditionalFormatting>
  <conditionalFormatting sqref="C5808">
    <cfRule type="cellIs" dxfId="482" priority="466" stopIfTrue="1" operator="notEqual">
      <formula>0</formula>
    </cfRule>
  </conditionalFormatting>
  <conditionalFormatting sqref="F5941">
    <cfRule type="cellIs" dxfId="481" priority="465" stopIfTrue="1" operator="equal">
      <formula>0</formula>
    </cfRule>
  </conditionalFormatting>
  <conditionalFormatting sqref="E594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594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5950">
    <cfRule type="cellIs" dxfId="470" priority="454" stopIfTrue="1" operator="notEqual">
      <formula>"ИЗБЕРЕТЕ ДЕЙНОСТ"</formula>
    </cfRule>
  </conditionalFormatting>
  <conditionalFormatting sqref="D6070">
    <cfRule type="cellIs" dxfId="469" priority="453" stopIfTrue="1" operator="equal">
      <formula>0</formula>
    </cfRule>
  </conditionalFormatting>
  <conditionalFormatting sqref="C5950">
    <cfRule type="cellIs" dxfId="468" priority="452" stopIfTrue="1" operator="notEqual">
      <formula>0</formula>
    </cfRule>
  </conditionalFormatting>
  <conditionalFormatting sqref="C5948">
    <cfRule type="cellIs" dxfId="467" priority="451" stopIfTrue="1" operator="notEqual">
      <formula>0</formula>
    </cfRule>
  </conditionalFormatting>
  <conditionalFormatting sqref="F6081">
    <cfRule type="cellIs" dxfId="466" priority="450" stopIfTrue="1" operator="equal">
      <formula>0</formula>
    </cfRule>
  </conditionalFormatting>
  <conditionalFormatting sqref="E608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608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6090">
    <cfRule type="cellIs" dxfId="455" priority="439" stopIfTrue="1" operator="notEqual">
      <formula>"ИЗБЕРЕТЕ ДЕЙНОСТ"</formula>
    </cfRule>
  </conditionalFormatting>
  <conditionalFormatting sqref="D6210">
    <cfRule type="cellIs" dxfId="454" priority="438" stopIfTrue="1" operator="equal">
      <formula>0</formula>
    </cfRule>
  </conditionalFormatting>
  <conditionalFormatting sqref="C6090">
    <cfRule type="cellIs" dxfId="453" priority="437" stopIfTrue="1" operator="notEqual">
      <formula>0</formula>
    </cfRule>
  </conditionalFormatting>
  <conditionalFormatting sqref="C6088">
    <cfRule type="cellIs" dxfId="452" priority="436" stopIfTrue="1" operator="notEqual">
      <formula>0</formula>
    </cfRule>
  </conditionalFormatting>
  <conditionalFormatting sqref="F6221">
    <cfRule type="cellIs" dxfId="451" priority="435" stopIfTrue="1" operator="equal">
      <formula>0</formula>
    </cfRule>
  </conditionalFormatting>
  <conditionalFormatting sqref="E622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622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6230">
    <cfRule type="cellIs" dxfId="440" priority="424" stopIfTrue="1" operator="notEqual">
      <formula>"ИЗБЕРЕТЕ ДЕЙНОСТ"</formula>
    </cfRule>
  </conditionalFormatting>
  <conditionalFormatting sqref="D6350">
    <cfRule type="cellIs" dxfId="439" priority="423" stopIfTrue="1" operator="equal">
      <formula>0</formula>
    </cfRule>
  </conditionalFormatting>
  <conditionalFormatting sqref="C6230">
    <cfRule type="cellIs" dxfId="438" priority="422" stopIfTrue="1" operator="notEqual">
      <formula>0</formula>
    </cfRule>
  </conditionalFormatting>
  <conditionalFormatting sqref="C6228">
    <cfRule type="cellIs" dxfId="437" priority="421" stopIfTrue="1" operator="notEqual">
      <formula>0</formula>
    </cfRule>
  </conditionalFormatting>
  <conditionalFormatting sqref="F6361">
    <cfRule type="cellIs" dxfId="436" priority="420" stopIfTrue="1" operator="equal">
      <formula>0</formula>
    </cfRule>
  </conditionalFormatting>
  <conditionalFormatting sqref="E636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636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6370">
    <cfRule type="cellIs" dxfId="425" priority="409" stopIfTrue="1" operator="notEqual">
      <formula>"ИЗБЕРЕТЕ ДЕЙНОСТ"</formula>
    </cfRule>
  </conditionalFormatting>
  <conditionalFormatting sqref="D6490">
    <cfRule type="cellIs" dxfId="424" priority="408" stopIfTrue="1" operator="equal">
      <formula>0</formula>
    </cfRule>
  </conditionalFormatting>
  <conditionalFormatting sqref="C6370">
    <cfRule type="cellIs" dxfId="423" priority="407" stopIfTrue="1" operator="notEqual">
      <formula>0</formula>
    </cfRule>
  </conditionalFormatting>
  <conditionalFormatting sqref="C6368">
    <cfRule type="cellIs" dxfId="422" priority="406" stopIfTrue="1" operator="notEqual">
      <formula>0</formula>
    </cfRule>
  </conditionalFormatting>
  <conditionalFormatting sqref="F6501">
    <cfRule type="cellIs" dxfId="421" priority="405" stopIfTrue="1" operator="equal">
      <formula>0</formula>
    </cfRule>
  </conditionalFormatting>
  <conditionalFormatting sqref="E650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650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6510">
    <cfRule type="cellIs" dxfId="410" priority="394" stopIfTrue="1" operator="notEqual">
      <formula>"ИЗБЕРЕТЕ ДЕЙНОСТ"</formula>
    </cfRule>
  </conditionalFormatting>
  <conditionalFormatting sqref="D6630">
    <cfRule type="cellIs" dxfId="409" priority="393" stopIfTrue="1" operator="equal">
      <formula>0</formula>
    </cfRule>
  </conditionalFormatting>
  <conditionalFormatting sqref="C6510">
    <cfRule type="cellIs" dxfId="408" priority="392" stopIfTrue="1" operator="notEqual">
      <formula>0</formula>
    </cfRule>
  </conditionalFormatting>
  <conditionalFormatting sqref="C6508">
    <cfRule type="cellIs" dxfId="407" priority="391" stopIfTrue="1" operator="notEqual">
      <formula>0</formula>
    </cfRule>
  </conditionalFormatting>
  <conditionalFormatting sqref="F6641">
    <cfRule type="cellIs" dxfId="406" priority="390" stopIfTrue="1" operator="equal">
      <formula>0</formula>
    </cfRule>
  </conditionalFormatting>
  <conditionalFormatting sqref="E664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664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6650">
    <cfRule type="cellIs" dxfId="395" priority="379" stopIfTrue="1" operator="notEqual">
      <formula>"ИЗБЕРЕТЕ ДЕЙНОСТ"</formula>
    </cfRule>
  </conditionalFormatting>
  <conditionalFormatting sqref="D6770">
    <cfRule type="cellIs" dxfId="394" priority="378" stopIfTrue="1" operator="equal">
      <formula>0</formula>
    </cfRule>
  </conditionalFormatting>
  <conditionalFormatting sqref="C6650">
    <cfRule type="cellIs" dxfId="393" priority="377" stopIfTrue="1" operator="notEqual">
      <formula>0</formula>
    </cfRule>
  </conditionalFormatting>
  <conditionalFormatting sqref="C6648">
    <cfRule type="cellIs" dxfId="392" priority="376" stopIfTrue="1" operator="notEqual">
      <formula>0</formula>
    </cfRule>
  </conditionalFormatting>
  <conditionalFormatting sqref="F6781">
    <cfRule type="cellIs" dxfId="391" priority="375" stopIfTrue="1" operator="equal">
      <formula>0</formula>
    </cfRule>
  </conditionalFormatting>
  <conditionalFormatting sqref="E678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678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6790">
    <cfRule type="cellIs" dxfId="380" priority="364" stopIfTrue="1" operator="notEqual">
      <formula>"ИЗБЕРЕТЕ ДЕЙНОСТ"</formula>
    </cfRule>
  </conditionalFormatting>
  <conditionalFormatting sqref="D6910">
    <cfRule type="cellIs" dxfId="379" priority="363" stopIfTrue="1" operator="equal">
      <formula>0</formula>
    </cfRule>
  </conditionalFormatting>
  <conditionalFormatting sqref="C6790">
    <cfRule type="cellIs" dxfId="378" priority="362" stopIfTrue="1" operator="notEqual">
      <formula>0</formula>
    </cfRule>
  </conditionalFormatting>
  <conditionalFormatting sqref="C6788">
    <cfRule type="cellIs" dxfId="377" priority="361" stopIfTrue="1" operator="notEqual">
      <formula>0</formula>
    </cfRule>
  </conditionalFormatting>
  <conditionalFormatting sqref="F6921">
    <cfRule type="cellIs" dxfId="376" priority="360" stopIfTrue="1" operator="equal">
      <formula>0</formula>
    </cfRule>
  </conditionalFormatting>
  <conditionalFormatting sqref="E692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692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6930">
    <cfRule type="cellIs" dxfId="365" priority="349" stopIfTrue="1" operator="notEqual">
      <formula>"ИЗБЕРЕТЕ ДЕЙНОСТ"</formula>
    </cfRule>
  </conditionalFormatting>
  <conditionalFormatting sqref="D7050">
    <cfRule type="cellIs" dxfId="364" priority="348" stopIfTrue="1" operator="equal">
      <formula>0</formula>
    </cfRule>
  </conditionalFormatting>
  <conditionalFormatting sqref="C6930">
    <cfRule type="cellIs" dxfId="363" priority="347" stopIfTrue="1" operator="notEqual">
      <formula>0</formula>
    </cfRule>
  </conditionalFormatting>
  <conditionalFormatting sqref="C6928">
    <cfRule type="cellIs" dxfId="362" priority="346" stopIfTrue="1" operator="notEqual">
      <formula>0</formula>
    </cfRule>
  </conditionalFormatting>
  <conditionalFormatting sqref="F7061">
    <cfRule type="cellIs" dxfId="361" priority="345" stopIfTrue="1" operator="equal">
      <formula>0</formula>
    </cfRule>
  </conditionalFormatting>
  <conditionalFormatting sqref="E706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706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7070">
    <cfRule type="cellIs" dxfId="350" priority="334" stopIfTrue="1" operator="notEqual">
      <formula>"ИЗБЕРЕТЕ ДЕЙНОСТ"</formula>
    </cfRule>
  </conditionalFormatting>
  <conditionalFormatting sqref="D7190">
    <cfRule type="cellIs" dxfId="349" priority="333" stopIfTrue="1" operator="equal">
      <formula>0</formula>
    </cfRule>
  </conditionalFormatting>
  <conditionalFormatting sqref="C7070">
    <cfRule type="cellIs" dxfId="348" priority="332" stopIfTrue="1" operator="notEqual">
      <formula>0</formula>
    </cfRule>
  </conditionalFormatting>
  <conditionalFormatting sqref="C7068">
    <cfRule type="cellIs" dxfId="347" priority="331" stopIfTrue="1" operator="notEqual">
      <formula>0</formula>
    </cfRule>
  </conditionalFormatting>
  <conditionalFormatting sqref="F7201">
    <cfRule type="cellIs" dxfId="346" priority="330" stopIfTrue="1" operator="equal">
      <formula>0</formula>
    </cfRule>
  </conditionalFormatting>
  <conditionalFormatting sqref="E720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720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7210">
    <cfRule type="cellIs" dxfId="335" priority="319" stopIfTrue="1" operator="notEqual">
      <formula>"ИЗБЕРЕТЕ ДЕЙНОСТ"</formula>
    </cfRule>
  </conditionalFormatting>
  <conditionalFormatting sqref="D7330">
    <cfRule type="cellIs" dxfId="334" priority="318" stopIfTrue="1" operator="equal">
      <formula>0</formula>
    </cfRule>
  </conditionalFormatting>
  <conditionalFormatting sqref="C7210">
    <cfRule type="cellIs" dxfId="333" priority="317" stopIfTrue="1" operator="notEqual">
      <formula>0</formula>
    </cfRule>
  </conditionalFormatting>
  <conditionalFormatting sqref="C7208">
    <cfRule type="cellIs" dxfId="332" priority="316" stopIfTrue="1" operator="notEqual">
      <formula>0</formula>
    </cfRule>
  </conditionalFormatting>
  <conditionalFormatting sqref="F7341">
    <cfRule type="cellIs" dxfId="331" priority="315" stopIfTrue="1" operator="equal">
      <formula>0</formula>
    </cfRule>
  </conditionalFormatting>
  <conditionalFormatting sqref="E734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734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7350">
    <cfRule type="cellIs" dxfId="320" priority="304" stopIfTrue="1" operator="notEqual">
      <formula>"ИЗБЕРЕТЕ ДЕЙНОСТ"</formula>
    </cfRule>
  </conditionalFormatting>
  <conditionalFormatting sqref="D7470">
    <cfRule type="cellIs" dxfId="319" priority="303" stopIfTrue="1" operator="equal">
      <formula>0</formula>
    </cfRule>
  </conditionalFormatting>
  <conditionalFormatting sqref="C7350">
    <cfRule type="cellIs" dxfId="318" priority="302" stopIfTrue="1" operator="notEqual">
      <formula>0</formula>
    </cfRule>
  </conditionalFormatting>
  <conditionalFormatting sqref="C7348">
    <cfRule type="cellIs" dxfId="317" priority="301" stopIfTrue="1" operator="notEqual">
      <formula>0</formula>
    </cfRule>
  </conditionalFormatting>
  <conditionalFormatting sqref="F7481">
    <cfRule type="cellIs" dxfId="316" priority="300" stopIfTrue="1" operator="equal">
      <formula>0</formula>
    </cfRule>
  </conditionalFormatting>
  <conditionalFormatting sqref="E748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748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7490">
    <cfRule type="cellIs" dxfId="305" priority="289" stopIfTrue="1" operator="notEqual">
      <formula>"ИЗБЕРЕТЕ ДЕЙНОСТ"</formula>
    </cfRule>
  </conditionalFormatting>
  <conditionalFormatting sqref="D7610">
    <cfRule type="cellIs" dxfId="304" priority="288" stopIfTrue="1" operator="equal">
      <formula>0</formula>
    </cfRule>
  </conditionalFormatting>
  <conditionalFormatting sqref="C7490">
    <cfRule type="cellIs" dxfId="303" priority="287" stopIfTrue="1" operator="notEqual">
      <formula>0</formula>
    </cfRule>
  </conditionalFormatting>
  <conditionalFormatting sqref="C7488">
    <cfRule type="cellIs" dxfId="302" priority="286" stopIfTrue="1" operator="notEqual">
      <formula>0</formula>
    </cfRule>
  </conditionalFormatting>
  <conditionalFormatting sqref="F7621">
    <cfRule type="cellIs" dxfId="301" priority="285" stopIfTrue="1" operator="equal">
      <formula>0</formula>
    </cfRule>
  </conditionalFormatting>
  <conditionalFormatting sqref="E762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762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7630">
    <cfRule type="cellIs" dxfId="290" priority="274" stopIfTrue="1" operator="notEqual">
      <formula>"ИЗБЕРЕТЕ ДЕЙНОСТ"</formula>
    </cfRule>
  </conditionalFormatting>
  <conditionalFormatting sqref="D7750">
    <cfRule type="cellIs" dxfId="289" priority="273" stopIfTrue="1" operator="equal">
      <formula>0</formula>
    </cfRule>
  </conditionalFormatting>
  <conditionalFormatting sqref="C7630">
    <cfRule type="cellIs" dxfId="288" priority="272" stopIfTrue="1" operator="notEqual">
      <formula>0</formula>
    </cfRule>
  </conditionalFormatting>
  <conditionalFormatting sqref="C7628">
    <cfRule type="cellIs" dxfId="287" priority="271" stopIfTrue="1" operator="notEqual">
      <formula>0</formula>
    </cfRule>
  </conditionalFormatting>
  <conditionalFormatting sqref="F7761">
    <cfRule type="cellIs" dxfId="286" priority="270" stopIfTrue="1" operator="equal">
      <formula>0</formula>
    </cfRule>
  </conditionalFormatting>
  <conditionalFormatting sqref="E776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776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7770">
    <cfRule type="cellIs" dxfId="275" priority="259" stopIfTrue="1" operator="notEqual">
      <formula>"ИЗБЕРЕТЕ ДЕЙНОСТ"</formula>
    </cfRule>
  </conditionalFormatting>
  <conditionalFormatting sqref="D7890">
    <cfRule type="cellIs" dxfId="274" priority="258" stopIfTrue="1" operator="equal">
      <formula>0</formula>
    </cfRule>
  </conditionalFormatting>
  <conditionalFormatting sqref="C7770">
    <cfRule type="cellIs" dxfId="273" priority="257" stopIfTrue="1" operator="notEqual">
      <formula>0</formula>
    </cfRule>
  </conditionalFormatting>
  <conditionalFormatting sqref="C7768">
    <cfRule type="cellIs" dxfId="272" priority="256" stopIfTrue="1" operator="notEqual">
      <formula>0</formula>
    </cfRule>
  </conditionalFormatting>
  <conditionalFormatting sqref="F7901">
    <cfRule type="cellIs" dxfId="271" priority="255" stopIfTrue="1" operator="equal">
      <formula>0</formula>
    </cfRule>
  </conditionalFormatting>
  <conditionalFormatting sqref="E790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790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7910">
    <cfRule type="cellIs" dxfId="260" priority="244" stopIfTrue="1" operator="notEqual">
      <formula>"ИЗБЕРЕТЕ ДЕЙНОСТ"</formula>
    </cfRule>
  </conditionalFormatting>
  <conditionalFormatting sqref="D8030">
    <cfRule type="cellIs" dxfId="259" priority="243" stopIfTrue="1" operator="equal">
      <formula>0</formula>
    </cfRule>
  </conditionalFormatting>
  <conditionalFormatting sqref="C7910">
    <cfRule type="cellIs" dxfId="258" priority="242" stopIfTrue="1" operator="notEqual">
      <formula>0</formula>
    </cfRule>
  </conditionalFormatting>
  <conditionalFormatting sqref="C7908">
    <cfRule type="cellIs" dxfId="257" priority="241" stopIfTrue="1" operator="notEqual">
      <formula>0</formula>
    </cfRule>
  </conditionalFormatting>
  <conditionalFormatting sqref="F8041">
    <cfRule type="cellIs" dxfId="256" priority="240" stopIfTrue="1" operator="equal">
      <formula>0</formula>
    </cfRule>
  </conditionalFormatting>
  <conditionalFormatting sqref="E804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804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8050">
    <cfRule type="cellIs" dxfId="245" priority="229" stopIfTrue="1" operator="notEqual">
      <formula>"ИЗБЕРЕТЕ ДЕЙНОСТ"</formula>
    </cfRule>
  </conditionalFormatting>
  <conditionalFormatting sqref="D8170">
    <cfRule type="cellIs" dxfId="244" priority="228" stopIfTrue="1" operator="equal">
      <formula>0</formula>
    </cfRule>
  </conditionalFormatting>
  <conditionalFormatting sqref="C8050">
    <cfRule type="cellIs" dxfId="243" priority="227" stopIfTrue="1" operator="notEqual">
      <formula>0</formula>
    </cfRule>
  </conditionalFormatting>
  <conditionalFormatting sqref="C8048">
    <cfRule type="cellIs" dxfId="242" priority="226" stopIfTrue="1" operator="notEqual">
      <formula>0</formula>
    </cfRule>
  </conditionalFormatting>
  <conditionalFormatting sqref="F8181">
    <cfRule type="cellIs" dxfId="241" priority="225" stopIfTrue="1" operator="equal">
      <formula>0</formula>
    </cfRule>
  </conditionalFormatting>
  <conditionalFormatting sqref="E818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818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8190">
    <cfRule type="cellIs" dxfId="230" priority="214" stopIfTrue="1" operator="notEqual">
      <formula>"ИЗБЕРЕТЕ ДЕЙНОСТ"</formula>
    </cfRule>
  </conditionalFormatting>
  <conditionalFormatting sqref="D8310">
    <cfRule type="cellIs" dxfId="229" priority="213" stopIfTrue="1" operator="equal">
      <formula>0</formula>
    </cfRule>
  </conditionalFormatting>
  <conditionalFormatting sqref="C8190">
    <cfRule type="cellIs" dxfId="228" priority="212" stopIfTrue="1" operator="notEqual">
      <formula>0</formula>
    </cfRule>
  </conditionalFormatting>
  <conditionalFormatting sqref="C8188">
    <cfRule type="cellIs" dxfId="227" priority="211" stopIfTrue="1" operator="notEqual">
      <formula>0</formula>
    </cfRule>
  </conditionalFormatting>
  <conditionalFormatting sqref="F8321">
    <cfRule type="cellIs" dxfId="226" priority="210" stopIfTrue="1" operator="equal">
      <formula>0</formula>
    </cfRule>
  </conditionalFormatting>
  <conditionalFormatting sqref="E832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832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8330">
    <cfRule type="cellIs" dxfId="215" priority="199" stopIfTrue="1" operator="notEqual">
      <formula>"ИЗБЕРЕТЕ ДЕЙНОСТ"</formula>
    </cfRule>
  </conditionalFormatting>
  <conditionalFormatting sqref="D8450">
    <cfRule type="cellIs" dxfId="214" priority="198" stopIfTrue="1" operator="equal">
      <formula>0</formula>
    </cfRule>
  </conditionalFormatting>
  <conditionalFormatting sqref="C8330">
    <cfRule type="cellIs" dxfId="213" priority="197" stopIfTrue="1" operator="notEqual">
      <formula>0</formula>
    </cfRule>
  </conditionalFormatting>
  <conditionalFormatting sqref="C8328">
    <cfRule type="cellIs" dxfId="212" priority="196" stopIfTrue="1" operator="notEqual">
      <formula>0</formula>
    </cfRule>
  </conditionalFormatting>
  <conditionalFormatting sqref="F8461">
    <cfRule type="cellIs" dxfId="211" priority="195" stopIfTrue="1" operator="equal">
      <formula>0</formula>
    </cfRule>
  </conditionalFormatting>
  <conditionalFormatting sqref="E846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846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8470">
    <cfRule type="cellIs" dxfId="200" priority="184" stopIfTrue="1" operator="notEqual">
      <formula>"ИЗБЕРЕТЕ ДЕЙНОСТ"</formula>
    </cfRule>
  </conditionalFormatting>
  <conditionalFormatting sqref="D8590">
    <cfRule type="cellIs" dxfId="199" priority="183" stopIfTrue="1" operator="equal">
      <formula>0</formula>
    </cfRule>
  </conditionalFormatting>
  <conditionalFormatting sqref="C8470">
    <cfRule type="cellIs" dxfId="198" priority="182" stopIfTrue="1" operator="notEqual">
      <formula>0</formula>
    </cfRule>
  </conditionalFormatting>
  <conditionalFormatting sqref="C8468">
    <cfRule type="cellIs" dxfId="197" priority="181" stopIfTrue="1" operator="notEqual">
      <formula>0</formula>
    </cfRule>
  </conditionalFormatting>
  <conditionalFormatting sqref="F8601">
    <cfRule type="cellIs" dxfId="196" priority="180" stopIfTrue="1" operator="equal">
      <formula>0</formula>
    </cfRule>
  </conditionalFormatting>
  <conditionalFormatting sqref="E860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860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8610">
    <cfRule type="cellIs" dxfId="185" priority="169" stopIfTrue="1" operator="notEqual">
      <formula>"ИЗБЕРЕТЕ ДЕЙНОСТ"</formula>
    </cfRule>
  </conditionalFormatting>
  <conditionalFormatting sqref="D8730">
    <cfRule type="cellIs" dxfId="184" priority="168" stopIfTrue="1" operator="equal">
      <formula>0</formula>
    </cfRule>
  </conditionalFormatting>
  <conditionalFormatting sqref="C8610">
    <cfRule type="cellIs" dxfId="183" priority="167" stopIfTrue="1" operator="notEqual">
      <formula>0</formula>
    </cfRule>
  </conditionalFormatting>
  <conditionalFormatting sqref="C8608">
    <cfRule type="cellIs" dxfId="182" priority="166" stopIfTrue="1" operator="notEqual">
      <formula>0</formula>
    </cfRule>
  </conditionalFormatting>
  <conditionalFormatting sqref="F8741">
    <cfRule type="cellIs" dxfId="181" priority="165" stopIfTrue="1" operator="equal">
      <formula>0</formula>
    </cfRule>
  </conditionalFormatting>
  <conditionalFormatting sqref="E874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874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8750">
    <cfRule type="cellIs" dxfId="170" priority="154" stopIfTrue="1" operator="notEqual">
      <formula>"ИЗБЕРЕТЕ ДЕЙНОСТ"</formula>
    </cfRule>
  </conditionalFormatting>
  <conditionalFormatting sqref="D8870">
    <cfRule type="cellIs" dxfId="169" priority="153" stopIfTrue="1" operator="equal">
      <formula>0</formula>
    </cfRule>
  </conditionalFormatting>
  <conditionalFormatting sqref="C8750">
    <cfRule type="cellIs" dxfId="168" priority="152" stopIfTrue="1" operator="notEqual">
      <formula>0</formula>
    </cfRule>
  </conditionalFormatting>
  <conditionalFormatting sqref="C8748">
    <cfRule type="cellIs" dxfId="167" priority="151" stopIfTrue="1" operator="notEqual">
      <formula>0</formula>
    </cfRule>
  </conditionalFormatting>
  <conditionalFormatting sqref="F8881">
    <cfRule type="cellIs" dxfId="166" priority="150" stopIfTrue="1" operator="equal">
      <formula>0</formula>
    </cfRule>
  </conditionalFormatting>
  <conditionalFormatting sqref="E888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888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8890">
    <cfRule type="cellIs" dxfId="155" priority="139" stopIfTrue="1" operator="notEqual">
      <formula>"ИЗБЕРЕТЕ ДЕЙНОСТ"</formula>
    </cfRule>
  </conditionalFormatting>
  <conditionalFormatting sqref="D9010">
    <cfRule type="cellIs" dxfId="154" priority="138" stopIfTrue="1" operator="equal">
      <formula>0</formula>
    </cfRule>
  </conditionalFormatting>
  <conditionalFormatting sqref="C8890">
    <cfRule type="cellIs" dxfId="153" priority="137" stopIfTrue="1" operator="notEqual">
      <formula>0</formula>
    </cfRule>
  </conditionalFormatting>
  <conditionalFormatting sqref="C8888">
    <cfRule type="cellIs" dxfId="152" priority="136" stopIfTrue="1" operator="notEqual">
      <formula>0</formula>
    </cfRule>
  </conditionalFormatting>
  <conditionalFormatting sqref="F9021">
    <cfRule type="cellIs" dxfId="151" priority="135" stopIfTrue="1" operator="equal">
      <formula>0</formula>
    </cfRule>
  </conditionalFormatting>
  <conditionalFormatting sqref="E902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902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9030">
    <cfRule type="cellIs" dxfId="140" priority="124" stopIfTrue="1" operator="notEqual">
      <formula>"ИЗБЕРЕТЕ ДЕЙНОСТ"</formula>
    </cfRule>
  </conditionalFormatting>
  <conditionalFormatting sqref="D9150">
    <cfRule type="cellIs" dxfId="139" priority="123" stopIfTrue="1" operator="equal">
      <formula>0</formula>
    </cfRule>
  </conditionalFormatting>
  <conditionalFormatting sqref="C9030">
    <cfRule type="cellIs" dxfId="138" priority="122" stopIfTrue="1" operator="notEqual">
      <formula>0</formula>
    </cfRule>
  </conditionalFormatting>
  <conditionalFormatting sqref="C9028">
    <cfRule type="cellIs" dxfId="137" priority="121" stopIfTrue="1" operator="notEqual">
      <formula>0</formula>
    </cfRule>
  </conditionalFormatting>
  <conditionalFormatting sqref="F9161">
    <cfRule type="cellIs" dxfId="136" priority="120" stopIfTrue="1" operator="equal">
      <formula>0</formula>
    </cfRule>
  </conditionalFormatting>
  <conditionalFormatting sqref="E916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916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9170">
    <cfRule type="cellIs" dxfId="125" priority="109" stopIfTrue="1" operator="notEqual">
      <formula>"ИЗБЕРЕТЕ ДЕЙНОСТ"</formula>
    </cfRule>
  </conditionalFormatting>
  <conditionalFormatting sqref="D9290">
    <cfRule type="cellIs" dxfId="124" priority="108" stopIfTrue="1" operator="equal">
      <formula>0</formula>
    </cfRule>
  </conditionalFormatting>
  <conditionalFormatting sqref="C9170">
    <cfRule type="cellIs" dxfId="123" priority="107" stopIfTrue="1" operator="notEqual">
      <formula>0</formula>
    </cfRule>
  </conditionalFormatting>
  <conditionalFormatting sqref="C9168">
    <cfRule type="cellIs" dxfId="122" priority="106" stopIfTrue="1" operator="notEqual">
      <formula>0</formula>
    </cfRule>
  </conditionalFormatting>
  <conditionalFormatting sqref="F9301">
    <cfRule type="cellIs" dxfId="121" priority="105" stopIfTrue="1" operator="equal">
      <formula>0</formula>
    </cfRule>
  </conditionalFormatting>
  <conditionalFormatting sqref="E930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930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9310">
    <cfRule type="cellIs" dxfId="110" priority="94" stopIfTrue="1" operator="notEqual">
      <formula>"ИЗБЕРЕТЕ ДЕЙНОСТ"</formula>
    </cfRule>
  </conditionalFormatting>
  <conditionalFormatting sqref="D9430">
    <cfRule type="cellIs" dxfId="109" priority="93" stopIfTrue="1" operator="equal">
      <formula>0</formula>
    </cfRule>
  </conditionalFormatting>
  <conditionalFormatting sqref="C9310">
    <cfRule type="cellIs" dxfId="108" priority="92" stopIfTrue="1" operator="notEqual">
      <formula>0</formula>
    </cfRule>
  </conditionalFormatting>
  <conditionalFormatting sqref="C9308">
    <cfRule type="cellIs" dxfId="107" priority="91" stopIfTrue="1" operator="notEqual">
      <formula>0</formula>
    </cfRule>
  </conditionalFormatting>
  <conditionalFormatting sqref="F9441">
    <cfRule type="cellIs" dxfId="106" priority="90" stopIfTrue="1" operator="equal">
      <formula>0</formula>
    </cfRule>
  </conditionalFormatting>
  <conditionalFormatting sqref="E944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944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9450">
    <cfRule type="cellIs" dxfId="95" priority="79" stopIfTrue="1" operator="notEqual">
      <formula>"ИЗБЕРЕТЕ ДЕЙНОСТ"</formula>
    </cfRule>
  </conditionalFormatting>
  <conditionalFormatting sqref="D9570">
    <cfRule type="cellIs" dxfId="94" priority="78" stopIfTrue="1" operator="equal">
      <formula>0</formula>
    </cfRule>
  </conditionalFormatting>
  <conditionalFormatting sqref="C9450">
    <cfRule type="cellIs" dxfId="93" priority="77" stopIfTrue="1" operator="notEqual">
      <formula>0</formula>
    </cfRule>
  </conditionalFormatting>
  <conditionalFormatting sqref="C9448">
    <cfRule type="cellIs" dxfId="92" priority="76" stopIfTrue="1" operator="notEqual">
      <formula>0</formula>
    </cfRule>
  </conditionalFormatting>
  <conditionalFormatting sqref="F9581">
    <cfRule type="cellIs" dxfId="91" priority="75" stopIfTrue="1" operator="equal">
      <formula>0</formula>
    </cfRule>
  </conditionalFormatting>
  <conditionalFormatting sqref="E958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958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9590">
    <cfRule type="cellIs" dxfId="80" priority="64" stopIfTrue="1" operator="notEqual">
      <formula>"ИЗБЕРЕТЕ ДЕЙНОСТ"</formula>
    </cfRule>
  </conditionalFormatting>
  <conditionalFormatting sqref="D9710">
    <cfRule type="cellIs" dxfId="79" priority="63" stopIfTrue="1" operator="equal">
      <formula>0</formula>
    </cfRule>
  </conditionalFormatting>
  <conditionalFormatting sqref="C9590">
    <cfRule type="cellIs" dxfId="78" priority="62" stopIfTrue="1" operator="notEqual">
      <formula>0</formula>
    </cfRule>
  </conditionalFormatting>
  <conditionalFormatting sqref="C9588">
    <cfRule type="cellIs" dxfId="77" priority="61" stopIfTrue="1" operator="notEqual">
      <formula>0</formula>
    </cfRule>
  </conditionalFormatting>
  <conditionalFormatting sqref="F9721">
    <cfRule type="cellIs" dxfId="76" priority="60" stopIfTrue="1" operator="equal">
      <formula>0</formula>
    </cfRule>
  </conditionalFormatting>
  <conditionalFormatting sqref="E972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972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9730">
    <cfRule type="cellIs" dxfId="65" priority="49" stopIfTrue="1" operator="notEqual">
      <formula>"ИЗБЕРЕТЕ ДЕЙНОСТ"</formula>
    </cfRule>
  </conditionalFormatting>
  <conditionalFormatting sqref="D9850">
    <cfRule type="cellIs" dxfId="64" priority="48" stopIfTrue="1" operator="equal">
      <formula>0</formula>
    </cfRule>
  </conditionalFormatting>
  <conditionalFormatting sqref="C9730">
    <cfRule type="cellIs" dxfId="63" priority="47" stopIfTrue="1" operator="notEqual">
      <formula>0</formula>
    </cfRule>
  </conditionalFormatting>
  <conditionalFormatting sqref="C9728">
    <cfRule type="cellIs" dxfId="62" priority="46" stopIfTrue="1" operator="notEqual">
      <formula>0</formula>
    </cfRule>
  </conditionalFormatting>
  <conditionalFormatting sqref="F9861">
    <cfRule type="cellIs" dxfId="61" priority="45" stopIfTrue="1" operator="equal">
      <formula>0</formula>
    </cfRule>
  </conditionalFormatting>
  <conditionalFormatting sqref="E986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986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9870">
    <cfRule type="cellIs" dxfId="50" priority="34" stopIfTrue="1" operator="notEqual">
      <formula>"ИЗБЕРЕТЕ ДЕЙНОСТ"</formula>
    </cfRule>
  </conditionalFormatting>
  <conditionalFormatting sqref="D9990">
    <cfRule type="cellIs" dxfId="49" priority="33" stopIfTrue="1" operator="equal">
      <formula>0</formula>
    </cfRule>
  </conditionalFormatting>
  <conditionalFormatting sqref="C9870">
    <cfRule type="cellIs" dxfId="48" priority="32" stopIfTrue="1" operator="notEqual">
      <formula>0</formula>
    </cfRule>
  </conditionalFormatting>
  <conditionalFormatting sqref="C9868">
    <cfRule type="cellIs" dxfId="47" priority="31" stopIfTrue="1" operator="notEqual">
      <formula>0</formula>
    </cfRule>
  </conditionalFormatting>
  <conditionalFormatting sqref="F10001">
    <cfRule type="cellIs" dxfId="46" priority="30" stopIfTrue="1" operator="equal">
      <formula>0</formula>
    </cfRule>
  </conditionalFormatting>
  <conditionalFormatting sqref="E1000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000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0010">
    <cfRule type="cellIs" dxfId="35" priority="19" stopIfTrue="1" operator="notEqual">
      <formula>"ИЗБЕРЕТЕ ДЕЙНОСТ"</formula>
    </cfRule>
  </conditionalFormatting>
  <conditionalFormatting sqref="D10130">
    <cfRule type="cellIs" dxfId="34" priority="18" stopIfTrue="1" operator="equal">
      <formula>0</formula>
    </cfRule>
  </conditionalFormatting>
  <conditionalFormatting sqref="C10010">
    <cfRule type="cellIs" dxfId="33" priority="17" stopIfTrue="1" operator="notEqual">
      <formula>0</formula>
    </cfRule>
  </conditionalFormatting>
  <conditionalFormatting sqref="C10008">
    <cfRule type="cellIs" dxfId="32" priority="16" stopIfTrue="1" operator="notEqual">
      <formula>0</formula>
    </cfRule>
  </conditionalFormatting>
  <conditionalFormatting sqref="F10141">
    <cfRule type="cellIs" dxfId="31" priority="15" stopIfTrue="1" operator="equal">
      <formula>0</formula>
    </cfRule>
  </conditionalFormatting>
  <conditionalFormatting sqref="E1014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014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0150">
    <cfRule type="cellIs" dxfId="20" priority="4" stopIfTrue="1" operator="notEqual">
      <formula>"ИЗБЕРЕТЕ ДЕЙНОСТ"</formula>
    </cfRule>
  </conditionalFormatting>
  <conditionalFormatting sqref="D10270">
    <cfRule type="cellIs" dxfId="19" priority="3" stopIfTrue="1" operator="equal">
      <formula>0</formula>
    </cfRule>
  </conditionalFormatting>
  <conditionalFormatting sqref="C10150">
    <cfRule type="cellIs" dxfId="18" priority="2" stopIfTrue="1" operator="notEqual">
      <formula>0</formula>
    </cfRule>
  </conditionalFormatting>
  <conditionalFormatting sqref="C1014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69"/>
  <sheetViews>
    <sheetView showGridLines="0" topLeftCell="B2" zoomScale="80" zoomScaleNormal="80" workbookViewId="0">
      <selection activeCell="D14" sqref="D14"/>
    </sheetView>
  </sheetViews>
  <sheetFormatPr defaultColWidth="8.85546875" defaultRowHeight="15.75"/>
  <cols>
    <col min="1" max="1" width="13.5703125" style="1653" hidden="1" customWidth="1"/>
    <col min="2" max="2" width="55.42578125" style="1654" customWidth="1"/>
    <col min="3" max="10" width="20.7109375" style="1654" customWidth="1"/>
    <col min="11" max="11" width="30.7109375" style="1654" hidden="1" customWidth="1"/>
    <col min="12" max="12" width="39.5703125" style="1654" hidden="1" customWidth="1"/>
    <col min="13" max="16384" width="8.85546875" style="1654"/>
  </cols>
  <sheetData>
    <row r="1" spans="1:12" hidden="1">
      <c r="A1" s="1653">
        <v>1</v>
      </c>
    </row>
    <row r="2" spans="1:12" ht="18.75">
      <c r="A2" s="1655"/>
      <c r="B2" s="1656" t="s">
        <v>2085</v>
      </c>
      <c r="C2" s="1657" t="str">
        <f>+OTCHET!B12</f>
        <v>Поморие</v>
      </c>
      <c r="D2" s="1658" t="s">
        <v>2086</v>
      </c>
      <c r="E2" s="1658"/>
      <c r="F2" s="1659"/>
      <c r="G2" s="1659"/>
      <c r="H2" s="1659"/>
      <c r="I2" s="1659"/>
      <c r="J2" s="1659"/>
    </row>
    <row r="3" spans="1:12" ht="18.75">
      <c r="A3" s="1655"/>
      <c r="B3" s="1656" t="s">
        <v>2087</v>
      </c>
      <c r="C3" s="1660" t="str">
        <f>+OTCHET!F12</f>
        <v>5207</v>
      </c>
      <c r="D3" s="1658" t="s">
        <v>2126</v>
      </c>
      <c r="E3" s="1658"/>
      <c r="F3" s="1659"/>
      <c r="G3" s="1659"/>
      <c r="H3" s="1659"/>
      <c r="I3" s="1659"/>
      <c r="J3" s="1659"/>
    </row>
    <row r="4" spans="1:12" ht="63">
      <c r="B4" s="1661" t="s">
        <v>2144</v>
      </c>
      <c r="C4" s="1662">
        <f>+OTCHET!F9</f>
        <v>45747</v>
      </c>
      <c r="D4" s="1663" t="s">
        <v>2145</v>
      </c>
      <c r="E4" s="1664"/>
      <c r="F4" s="1664"/>
      <c r="G4" s="1664"/>
      <c r="H4" s="1664"/>
      <c r="I4" s="1664"/>
      <c r="J4" s="1664"/>
    </row>
    <row r="5" spans="1:12" ht="19.5" customHeight="1" thickBot="1">
      <c r="C5" s="1665" t="str">
        <f>+IF(AND(C35=0,C36=0),"","НЕРАВНЕНИЕ!")</f>
        <v>НЕРАВНЕНИЕ!</v>
      </c>
      <c r="D5" s="1665" t="str">
        <f>+IF(AND(D35=0,D36=0),"","НЕРАВНЕНИЕ!")</f>
        <v/>
      </c>
      <c r="E5" s="1665" t="str">
        <f>+IF(AND(E35=0,E36=0),"","НЕРАВНЕНИЕ!")</f>
        <v/>
      </c>
      <c r="F5" s="1665" t="str">
        <f>+IF(AND(F35=0,F36=0),"","НЕРАВНЕНИЕ!")</f>
        <v/>
      </c>
      <c r="G5" s="1665"/>
      <c r="H5" s="1665"/>
      <c r="I5" s="1665" t="str">
        <f>+IF(AND(I35=0,I36=0),"","НЕРАВНЕНИЕ!")</f>
        <v>НЕРАВНЕНИЕ!</v>
      </c>
      <c r="J5" s="1666" t="str">
        <f>+IF(AND(J35=0,J36=0),"","НЕРАВНЕНИЕ!")</f>
        <v/>
      </c>
      <c r="K5" s="1665"/>
      <c r="L5" s="1666" t="s">
        <v>458</v>
      </c>
    </row>
    <row r="6" spans="1:12" ht="16.5" customHeight="1">
      <c r="B6" s="1955" t="s">
        <v>2088</v>
      </c>
      <c r="C6" s="1947" t="s">
        <v>2089</v>
      </c>
      <c r="D6" s="1667" t="s">
        <v>2090</v>
      </c>
      <c r="E6" s="1947" t="s">
        <v>2091</v>
      </c>
      <c r="F6" s="1668" t="s">
        <v>2090</v>
      </c>
      <c r="G6" s="1947" t="s">
        <v>2092</v>
      </c>
      <c r="H6" s="1668" t="s">
        <v>2090</v>
      </c>
      <c r="I6" s="1947" t="s">
        <v>2093</v>
      </c>
      <c r="J6" s="1667" t="s">
        <v>2090</v>
      </c>
      <c r="K6" s="1947" t="s">
        <v>2094</v>
      </c>
      <c r="L6" s="1949" t="s">
        <v>2095</v>
      </c>
    </row>
    <row r="7" spans="1:12" ht="32.25" thickBot="1">
      <c r="B7" s="1956"/>
      <c r="C7" s="1948"/>
      <c r="D7" s="1669" t="s">
        <v>2096</v>
      </c>
      <c r="E7" s="1948"/>
      <c r="F7" s="1670" t="s">
        <v>2096</v>
      </c>
      <c r="G7" s="1948"/>
      <c r="H7" s="1670" t="s">
        <v>2096</v>
      </c>
      <c r="I7" s="1948"/>
      <c r="J7" s="1669" t="s">
        <v>2096</v>
      </c>
      <c r="K7" s="1948"/>
      <c r="L7" s="1950"/>
    </row>
    <row r="8" spans="1:12" ht="33.75" customHeight="1">
      <c r="A8" s="1653">
        <v>999</v>
      </c>
      <c r="B8" s="1671" t="s">
        <v>2097</v>
      </c>
      <c r="C8" s="1672">
        <f>(OTCHET!I576+OTCHET!I577+OTCHET!I578+OTCHET!I579+OTCHET!I580+OTCHET!I581+OTCHET!I582+OTCHET!I592+OTCHET!I593)*(-1)</f>
        <v>554019.35</v>
      </c>
      <c r="D8" s="1673">
        <f>(OTCHET!I578+OTCHET!I579+OTCHET!I593)*(-1)</f>
        <v>0</v>
      </c>
      <c r="E8" s="1672">
        <f>(OTCHET!J576+OTCHET!J577+OTCHET!J578+OTCHET!J579+OTCHET!J580+OTCHET!J581+OTCHET!J582+OTCHET!J592+OTCHET!J593)*(-1)</f>
        <v>0</v>
      </c>
      <c r="F8" s="1674">
        <f>(OTCHET!J578+OTCHET!J579+OTCHET!J593)*(-1)</f>
        <v>0</v>
      </c>
      <c r="G8" s="1675">
        <v>0</v>
      </c>
      <c r="H8" s="1676">
        <v>0</v>
      </c>
      <c r="I8" s="1672">
        <f t="shared" ref="I8:J33" si="0">+C8+E8</f>
        <v>554019.35</v>
      </c>
      <c r="J8" s="1673">
        <f t="shared" si="0"/>
        <v>0</v>
      </c>
      <c r="K8" s="1677" t="s">
        <v>2098</v>
      </c>
      <c r="L8" s="1678" t="s">
        <v>2098</v>
      </c>
    </row>
    <row r="9" spans="1:12" ht="27" customHeight="1">
      <c r="A9" s="1653">
        <v>1000</v>
      </c>
      <c r="B9" s="1679" t="s">
        <v>2099</v>
      </c>
      <c r="C9" s="1680">
        <f>+C10+C12</f>
        <v>0</v>
      </c>
      <c r="D9" s="1681">
        <f>+D10+D12</f>
        <v>0</v>
      </c>
      <c r="E9" s="1680">
        <f>+E10+E12</f>
        <v>0</v>
      </c>
      <c r="F9" s="1682">
        <f>+F10+F12</f>
        <v>0</v>
      </c>
      <c r="G9" s="1683">
        <v>0</v>
      </c>
      <c r="H9" s="1684">
        <v>0</v>
      </c>
      <c r="I9" s="1680">
        <f t="shared" si="0"/>
        <v>0</v>
      </c>
      <c r="J9" s="1681">
        <f t="shared" si="0"/>
        <v>0</v>
      </c>
      <c r="K9" s="1685" t="s">
        <v>2098</v>
      </c>
      <c r="L9" s="1686" t="s">
        <v>2098</v>
      </c>
    </row>
    <row r="10" spans="1:12">
      <c r="A10" s="1653">
        <v>1100</v>
      </c>
      <c r="B10" s="845" t="s">
        <v>2100</v>
      </c>
      <c r="C10" s="1687"/>
      <c r="D10" s="1688"/>
      <c r="E10" s="1687"/>
      <c r="F10" s="1688"/>
      <c r="G10" s="1689">
        <v>0</v>
      </c>
      <c r="H10" s="1690">
        <v>0</v>
      </c>
      <c r="I10" s="1691">
        <f t="shared" si="0"/>
        <v>0</v>
      </c>
      <c r="J10" s="1692">
        <f t="shared" si="0"/>
        <v>0</v>
      </c>
      <c r="K10" s="1693"/>
      <c r="L10" s="1694"/>
    </row>
    <row r="11" spans="1:12">
      <c r="A11" s="1653">
        <v>1200</v>
      </c>
      <c r="B11" s="1695" t="s">
        <v>2101</v>
      </c>
      <c r="C11" s="1687"/>
      <c r="D11" s="1688"/>
      <c r="E11" s="1687"/>
      <c r="F11" s="1688"/>
      <c r="G11" s="1689">
        <v>0</v>
      </c>
      <c r="H11" s="1690">
        <v>0</v>
      </c>
      <c r="I11" s="1696">
        <f t="shared" si="0"/>
        <v>0</v>
      </c>
      <c r="J11" s="1697">
        <f t="shared" si="0"/>
        <v>0</v>
      </c>
      <c r="K11" s="1693"/>
      <c r="L11" s="1694"/>
    </row>
    <row r="12" spans="1:12">
      <c r="A12" s="1653">
        <v>1210</v>
      </c>
      <c r="B12" s="1698" t="s">
        <v>2102</v>
      </c>
      <c r="C12" s="1687"/>
      <c r="D12" s="1688"/>
      <c r="E12" s="1687"/>
      <c r="F12" s="1688"/>
      <c r="G12" s="1689">
        <v>0</v>
      </c>
      <c r="H12" s="1690">
        <v>0</v>
      </c>
      <c r="I12" s="1696">
        <f t="shared" si="0"/>
        <v>0</v>
      </c>
      <c r="J12" s="1697">
        <f t="shared" si="0"/>
        <v>0</v>
      </c>
      <c r="K12" s="1693"/>
      <c r="L12" s="1694"/>
    </row>
    <row r="13" spans="1:12" ht="47.25">
      <c r="A13" s="1653">
        <v>2000</v>
      </c>
      <c r="B13" s="1679" t="s">
        <v>2103</v>
      </c>
      <c r="C13" s="1680">
        <f>+C14+C16+C17+C18+C15</f>
        <v>554019</v>
      </c>
      <c r="D13" s="1681">
        <f>+D14+D16+D17+D18+D15</f>
        <v>0</v>
      </c>
      <c r="E13" s="1680">
        <f>+E14+E16+E17+E18+E15</f>
        <v>0</v>
      </c>
      <c r="F13" s="1682">
        <f>+F14+F16+F17+F18+F15</f>
        <v>0</v>
      </c>
      <c r="G13" s="1699">
        <v>0</v>
      </c>
      <c r="H13" s="1700">
        <v>0</v>
      </c>
      <c r="I13" s="1680">
        <f t="shared" si="0"/>
        <v>554019</v>
      </c>
      <c r="J13" s="1681">
        <f t="shared" si="0"/>
        <v>0</v>
      </c>
      <c r="K13" s="1685" t="s">
        <v>2098</v>
      </c>
      <c r="L13" s="1686" t="s">
        <v>2098</v>
      </c>
    </row>
    <row r="14" spans="1:12" ht="31.5">
      <c r="A14" s="1653">
        <v>2100</v>
      </c>
      <c r="B14" s="1701" t="s">
        <v>2104</v>
      </c>
      <c r="C14" s="1687">
        <v>554019</v>
      </c>
      <c r="D14" s="1688"/>
      <c r="E14" s="1687"/>
      <c r="F14" s="1688"/>
      <c r="G14" s="1689">
        <v>0</v>
      </c>
      <c r="H14" s="1690">
        <v>0</v>
      </c>
      <c r="I14" s="1691">
        <f t="shared" si="0"/>
        <v>554019</v>
      </c>
      <c r="J14" s="1692">
        <f t="shared" si="0"/>
        <v>0</v>
      </c>
      <c r="K14" s="1693"/>
      <c r="L14" s="1694"/>
    </row>
    <row r="15" spans="1:12">
      <c r="A15" s="1653">
        <v>2200</v>
      </c>
      <c r="B15" s="1702" t="s">
        <v>2105</v>
      </c>
      <c r="C15" s="1687"/>
      <c r="D15" s="1688"/>
      <c r="E15" s="1687"/>
      <c r="F15" s="1688"/>
      <c r="G15" s="1689">
        <v>0</v>
      </c>
      <c r="H15" s="1690">
        <v>0</v>
      </c>
      <c r="I15" s="1696">
        <f t="shared" si="0"/>
        <v>0</v>
      </c>
      <c r="J15" s="1697">
        <f t="shared" si="0"/>
        <v>0</v>
      </c>
      <c r="K15" s="1693"/>
      <c r="L15" s="1694"/>
    </row>
    <row r="16" spans="1:12">
      <c r="A16" s="1653">
        <v>2300</v>
      </c>
      <c r="B16" s="1702" t="s">
        <v>2106</v>
      </c>
      <c r="C16" s="1687"/>
      <c r="D16" s="1688"/>
      <c r="E16" s="1687"/>
      <c r="F16" s="1688"/>
      <c r="G16" s="1689">
        <v>0</v>
      </c>
      <c r="H16" s="1690">
        <v>0</v>
      </c>
      <c r="I16" s="1696">
        <f t="shared" si="0"/>
        <v>0</v>
      </c>
      <c r="J16" s="1697">
        <f t="shared" si="0"/>
        <v>0</v>
      </c>
      <c r="K16" s="1693"/>
      <c r="L16" s="1694"/>
    </row>
    <row r="17" spans="1:12">
      <c r="A17" s="1653">
        <v>2400</v>
      </c>
      <c r="B17" s="1702" t="s">
        <v>2107</v>
      </c>
      <c r="C17" s="1687"/>
      <c r="D17" s="1688"/>
      <c r="E17" s="1687"/>
      <c r="F17" s="1688"/>
      <c r="G17" s="1689">
        <v>0</v>
      </c>
      <c r="H17" s="1690">
        <v>0</v>
      </c>
      <c r="I17" s="1696">
        <f t="shared" si="0"/>
        <v>0</v>
      </c>
      <c r="J17" s="1697">
        <f t="shared" si="0"/>
        <v>0</v>
      </c>
      <c r="K17" s="1693"/>
      <c r="L17" s="1694"/>
    </row>
    <row r="18" spans="1:12">
      <c r="A18" s="1653">
        <v>2500</v>
      </c>
      <c r="B18" s="1703" t="s">
        <v>2108</v>
      </c>
      <c r="C18" s="1687"/>
      <c r="D18" s="1688"/>
      <c r="E18" s="1687"/>
      <c r="F18" s="1688"/>
      <c r="G18" s="1689">
        <v>0</v>
      </c>
      <c r="H18" s="1690">
        <v>0</v>
      </c>
      <c r="I18" s="1704">
        <f t="shared" si="0"/>
        <v>0</v>
      </c>
      <c r="J18" s="1705">
        <f t="shared" si="0"/>
        <v>0</v>
      </c>
      <c r="K18" s="1693"/>
      <c r="L18" s="1694"/>
    </row>
    <row r="19" spans="1:12" ht="48" customHeight="1">
      <c r="A19" s="1653">
        <v>3000</v>
      </c>
      <c r="B19" s="1706" t="s">
        <v>2109</v>
      </c>
      <c r="C19" s="1687"/>
      <c r="D19" s="1688"/>
      <c r="E19" s="1687"/>
      <c r="F19" s="1688"/>
      <c r="G19" s="1689">
        <v>0</v>
      </c>
      <c r="H19" s="1690">
        <v>0</v>
      </c>
      <c r="I19" s="1680">
        <f t="shared" si="0"/>
        <v>0</v>
      </c>
      <c r="J19" s="1681">
        <f t="shared" si="0"/>
        <v>0</v>
      </c>
      <c r="K19" s="1693"/>
      <c r="L19" s="1694"/>
    </row>
    <row r="20" spans="1:12" ht="37.5" customHeight="1">
      <c r="A20" s="1653">
        <v>4000</v>
      </c>
      <c r="B20" s="1707" t="s">
        <v>2110</v>
      </c>
      <c r="C20" s="1687"/>
      <c r="D20" s="1688"/>
      <c r="E20" s="1687"/>
      <c r="F20" s="1688"/>
      <c r="G20" s="1689">
        <v>0</v>
      </c>
      <c r="H20" s="1690">
        <v>0</v>
      </c>
      <c r="I20" s="1680">
        <f t="shared" si="0"/>
        <v>0</v>
      </c>
      <c r="J20" s="1681">
        <f t="shared" si="0"/>
        <v>0</v>
      </c>
      <c r="K20" s="1693"/>
      <c r="L20" s="1694"/>
    </row>
    <row r="21" spans="1:12" ht="32.25" customHeight="1">
      <c r="A21" s="1653">
        <v>5000</v>
      </c>
      <c r="B21" s="1707" t="s">
        <v>2111</v>
      </c>
      <c r="C21" s="1687"/>
      <c r="D21" s="1688"/>
      <c r="E21" s="1687"/>
      <c r="F21" s="1688"/>
      <c r="G21" s="1689">
        <v>0</v>
      </c>
      <c r="H21" s="1690">
        <v>0</v>
      </c>
      <c r="I21" s="1680">
        <f t="shared" si="0"/>
        <v>0</v>
      </c>
      <c r="J21" s="1681">
        <f t="shared" si="0"/>
        <v>0</v>
      </c>
      <c r="K21" s="1693"/>
      <c r="L21" s="1694"/>
    </row>
    <row r="22" spans="1:12" ht="87.75" customHeight="1">
      <c r="A22" s="1653">
        <v>6000</v>
      </c>
      <c r="B22" s="1707" t="s">
        <v>2112</v>
      </c>
      <c r="C22" s="1687"/>
      <c r="D22" s="1688"/>
      <c r="E22" s="1687"/>
      <c r="F22" s="1688"/>
      <c r="G22" s="1689">
        <v>0</v>
      </c>
      <c r="H22" s="1690">
        <v>0</v>
      </c>
      <c r="I22" s="1680">
        <f t="shared" si="0"/>
        <v>0</v>
      </c>
      <c r="J22" s="1681">
        <f t="shared" si="0"/>
        <v>0</v>
      </c>
      <c r="K22" s="1693"/>
      <c r="L22" s="1694"/>
    </row>
    <row r="23" spans="1:12" ht="49.5" customHeight="1">
      <c r="A23" s="1653">
        <v>7000</v>
      </c>
      <c r="B23" s="1707" t="s">
        <v>2113</v>
      </c>
      <c r="C23" s="1687"/>
      <c r="D23" s="1688"/>
      <c r="E23" s="1687"/>
      <c r="F23" s="1688"/>
      <c r="G23" s="1689">
        <v>0</v>
      </c>
      <c r="H23" s="1690">
        <v>0</v>
      </c>
      <c r="I23" s="1680">
        <f t="shared" si="0"/>
        <v>0</v>
      </c>
      <c r="J23" s="1681">
        <f t="shared" si="0"/>
        <v>0</v>
      </c>
      <c r="K23" s="1693"/>
      <c r="L23" s="1694"/>
    </row>
    <row r="24" spans="1:12" ht="19.149999999999999" customHeight="1">
      <c r="A24" s="1653">
        <v>8000</v>
      </c>
      <c r="B24" s="1679" t="s">
        <v>2114</v>
      </c>
      <c r="C24" s="1680">
        <f>+C25+C26+C32</f>
        <v>0</v>
      </c>
      <c r="D24" s="1681">
        <f>+D25+D26+D32</f>
        <v>0</v>
      </c>
      <c r="E24" s="1680">
        <f>+E25+E26+E32</f>
        <v>0</v>
      </c>
      <c r="F24" s="1682">
        <f>+F25+F26+F32</f>
        <v>0</v>
      </c>
      <c r="G24" s="1699">
        <v>0</v>
      </c>
      <c r="H24" s="1700">
        <v>0</v>
      </c>
      <c r="I24" s="1680">
        <f t="shared" si="0"/>
        <v>0</v>
      </c>
      <c r="J24" s="1681">
        <f t="shared" si="0"/>
        <v>0</v>
      </c>
      <c r="K24" s="1685" t="s">
        <v>2098</v>
      </c>
      <c r="L24" s="1686" t="s">
        <v>2098</v>
      </c>
    </row>
    <row r="25" spans="1:12" ht="29.25" customHeight="1">
      <c r="A25" s="1653">
        <v>8100</v>
      </c>
      <c r="B25" s="1708" t="s">
        <v>2115</v>
      </c>
      <c r="C25" s="1687"/>
      <c r="D25" s="1688"/>
      <c r="E25" s="1687"/>
      <c r="F25" s="1688"/>
      <c r="G25" s="1689">
        <v>0</v>
      </c>
      <c r="H25" s="1690">
        <v>0</v>
      </c>
      <c r="I25" s="1709">
        <f t="shared" si="0"/>
        <v>0</v>
      </c>
      <c r="J25" s="1710">
        <f t="shared" si="0"/>
        <v>0</v>
      </c>
      <c r="K25" s="1693"/>
      <c r="L25" s="1694"/>
    </row>
    <row r="26" spans="1:12" ht="35.25" customHeight="1">
      <c r="A26" s="1653">
        <v>8200</v>
      </c>
      <c r="B26" s="1711" t="s">
        <v>2116</v>
      </c>
      <c r="C26" s="1680">
        <f>+C27+C28+C29+C30+C31</f>
        <v>0</v>
      </c>
      <c r="D26" s="1681">
        <f>+D27+D28+D29+D30+D31</f>
        <v>0</v>
      </c>
      <c r="E26" s="1680">
        <f>+E27+E28+E29+E30+E31</f>
        <v>0</v>
      </c>
      <c r="F26" s="1682">
        <f>+F27+F28+F29+F30+F31</f>
        <v>0</v>
      </c>
      <c r="G26" s="1699">
        <v>0</v>
      </c>
      <c r="H26" s="1700">
        <v>0</v>
      </c>
      <c r="I26" s="1680">
        <f t="shared" si="0"/>
        <v>0</v>
      </c>
      <c r="J26" s="1681">
        <f t="shared" si="0"/>
        <v>0</v>
      </c>
      <c r="K26" s="1685" t="s">
        <v>2098</v>
      </c>
      <c r="L26" s="1686" t="s">
        <v>2098</v>
      </c>
    </row>
    <row r="27" spans="1:12" ht="30.75" customHeight="1">
      <c r="A27" s="1653">
        <v>8210</v>
      </c>
      <c r="B27" s="1712" t="s">
        <v>2117</v>
      </c>
      <c r="C27" s="1687"/>
      <c r="D27" s="1688"/>
      <c r="E27" s="1687"/>
      <c r="F27" s="1688"/>
      <c r="G27" s="1689">
        <v>0</v>
      </c>
      <c r="H27" s="1690">
        <v>0</v>
      </c>
      <c r="I27" s="1713">
        <f t="shared" si="0"/>
        <v>0</v>
      </c>
      <c r="J27" s="1714">
        <f t="shared" si="0"/>
        <v>0</v>
      </c>
      <c r="K27" s="1693"/>
      <c r="L27" s="1694"/>
    </row>
    <row r="28" spans="1:12">
      <c r="A28" s="1653">
        <v>8220</v>
      </c>
      <c r="B28" s="1702" t="s">
        <v>2118</v>
      </c>
      <c r="C28" s="1687"/>
      <c r="D28" s="1688"/>
      <c r="E28" s="1687"/>
      <c r="F28" s="1688"/>
      <c r="G28" s="1689">
        <v>0</v>
      </c>
      <c r="H28" s="1690">
        <v>0</v>
      </c>
      <c r="I28" s="1715">
        <f t="shared" si="0"/>
        <v>0</v>
      </c>
      <c r="J28" s="1716">
        <f t="shared" si="0"/>
        <v>0</v>
      </c>
      <c r="K28" s="1693"/>
      <c r="L28" s="1694"/>
    </row>
    <row r="29" spans="1:12" ht="30.75" customHeight="1">
      <c r="A29" s="1653">
        <v>8230</v>
      </c>
      <c r="B29" s="1702" t="s">
        <v>2119</v>
      </c>
      <c r="C29" s="1687"/>
      <c r="D29" s="1688"/>
      <c r="E29" s="1687"/>
      <c r="F29" s="1688"/>
      <c r="G29" s="1689">
        <v>0</v>
      </c>
      <c r="H29" s="1690">
        <v>0</v>
      </c>
      <c r="I29" s="1715">
        <f t="shared" si="0"/>
        <v>0</v>
      </c>
      <c r="J29" s="1716">
        <f t="shared" si="0"/>
        <v>0</v>
      </c>
      <c r="K29" s="1693"/>
      <c r="L29" s="1694"/>
    </row>
    <row r="30" spans="1:12">
      <c r="A30" s="1653">
        <v>8240</v>
      </c>
      <c r="B30" s="1702" t="s">
        <v>2120</v>
      </c>
      <c r="C30" s="1687"/>
      <c r="D30" s="1688"/>
      <c r="E30" s="1687"/>
      <c r="F30" s="1688"/>
      <c r="G30" s="1689">
        <v>0</v>
      </c>
      <c r="H30" s="1690">
        <v>0</v>
      </c>
      <c r="I30" s="1715">
        <f t="shared" si="0"/>
        <v>0</v>
      </c>
      <c r="J30" s="1716">
        <f t="shared" si="0"/>
        <v>0</v>
      </c>
      <c r="K30" s="1693"/>
      <c r="L30" s="1694"/>
    </row>
    <row r="31" spans="1:12">
      <c r="A31" s="1653">
        <v>8250</v>
      </c>
      <c r="B31" s="1702" t="s">
        <v>2121</v>
      </c>
      <c r="C31" s="1687"/>
      <c r="D31" s="1688"/>
      <c r="E31" s="1687"/>
      <c r="F31" s="1688"/>
      <c r="G31" s="1689">
        <v>0</v>
      </c>
      <c r="H31" s="1690">
        <v>0</v>
      </c>
      <c r="I31" s="1715">
        <f t="shared" si="0"/>
        <v>0</v>
      </c>
      <c r="J31" s="1716">
        <f t="shared" si="0"/>
        <v>0</v>
      </c>
      <c r="K31" s="1693"/>
      <c r="L31" s="1694"/>
    </row>
    <row r="32" spans="1:12" ht="18" customHeight="1" thickBot="1">
      <c r="A32" s="1653">
        <v>8300</v>
      </c>
      <c r="B32" s="1717" t="s">
        <v>2122</v>
      </c>
      <c r="C32" s="1687"/>
      <c r="D32" s="1688"/>
      <c r="E32" s="1687"/>
      <c r="F32" s="1688"/>
      <c r="G32" s="1689">
        <v>0</v>
      </c>
      <c r="H32" s="1690">
        <v>0</v>
      </c>
      <c r="I32" s="1718">
        <f t="shared" si="0"/>
        <v>0</v>
      </c>
      <c r="J32" s="1719">
        <f t="shared" si="0"/>
        <v>0</v>
      </c>
      <c r="K32" s="1693"/>
      <c r="L32" s="1694"/>
    </row>
    <row r="33" spans="1:12" ht="16.5" thickBot="1">
      <c r="A33" s="1653">
        <v>9999</v>
      </c>
      <c r="B33" s="1720" t="s">
        <v>2123</v>
      </c>
      <c r="C33" s="1721">
        <f>+C9+C13+C19+C20+C21+C22+C23+C24</f>
        <v>554019</v>
      </c>
      <c r="D33" s="1722">
        <f>+D9+D13+D19+D20+D21+D22+D23+D24</f>
        <v>0</v>
      </c>
      <c r="E33" s="1723">
        <f>+E9+E13+E19+E20+E21+E22+E23+E24</f>
        <v>0</v>
      </c>
      <c r="F33" s="1724">
        <f>+F9+F13+F19+F20+F21+F22+F23+F24</f>
        <v>0</v>
      </c>
      <c r="G33" s="1725">
        <v>0</v>
      </c>
      <c r="H33" s="1726">
        <v>0</v>
      </c>
      <c r="I33" s="1721">
        <f t="shared" si="0"/>
        <v>554019</v>
      </c>
      <c r="J33" s="1722">
        <f t="shared" si="0"/>
        <v>0</v>
      </c>
      <c r="K33" s="1727" t="s">
        <v>2098</v>
      </c>
      <c r="L33" s="1728" t="s">
        <v>2098</v>
      </c>
    </row>
    <row r="35" spans="1:12">
      <c r="A35" s="1653">
        <v>99999</v>
      </c>
      <c r="B35" s="1729" t="s">
        <v>2124</v>
      </c>
      <c r="C35" s="1730">
        <f>ABS(C8)-ABS(C33)</f>
        <v>0.34999999997671694</v>
      </c>
      <c r="D35" s="1730">
        <f>ABS(D8)-ABS(D33)</f>
        <v>0</v>
      </c>
      <c r="E35" s="1730">
        <f>ABS(E8)-ABS(E33)</f>
        <v>0</v>
      </c>
      <c r="F35" s="1730">
        <f>ABS(F8)-ABS(F33)</f>
        <v>0</v>
      </c>
      <c r="G35" s="1731">
        <v>0</v>
      </c>
      <c r="H35" s="1731">
        <v>0</v>
      </c>
      <c r="I35" s="1730">
        <f>ABS(I8)-ABS(I33)</f>
        <v>0.34999999997671694</v>
      </c>
      <c r="J35" s="1730">
        <f>ABS(J8)-ABS(J33)</f>
        <v>0</v>
      </c>
      <c r="K35" s="1730"/>
    </row>
    <row r="36" spans="1:12" ht="31.5">
      <c r="A36" s="1653">
        <v>99998</v>
      </c>
      <c r="B36" s="1733" t="s">
        <v>2127</v>
      </c>
      <c r="C36" s="1730">
        <f>+C33-C69</f>
        <v>554019</v>
      </c>
      <c r="D36" s="1734">
        <v>0</v>
      </c>
      <c r="E36" s="1734">
        <v>0</v>
      </c>
      <c r="F36" s="1734">
        <v>0</v>
      </c>
      <c r="G36" s="1734">
        <v>0</v>
      </c>
      <c r="H36" s="1734">
        <v>0</v>
      </c>
      <c r="I36" s="1730">
        <f>+I33-I69</f>
        <v>554019</v>
      </c>
      <c r="J36" s="1734">
        <v>0</v>
      </c>
    </row>
    <row r="37" spans="1:12" ht="16.5" thickBot="1">
      <c r="A37" s="1732" t="s">
        <v>2125</v>
      </c>
    </row>
    <row r="38" spans="1:12">
      <c r="B38" s="1951" t="s">
        <v>2128</v>
      </c>
      <c r="C38" s="1953" t="s">
        <v>2089</v>
      </c>
      <c r="D38" s="1735" t="s">
        <v>2090</v>
      </c>
      <c r="E38" s="1953" t="s">
        <v>2091</v>
      </c>
      <c r="F38" s="1736" t="s">
        <v>2090</v>
      </c>
      <c r="G38" s="1953" t="s">
        <v>2092</v>
      </c>
      <c r="H38" s="1736" t="s">
        <v>2090</v>
      </c>
      <c r="I38" s="1953" t="s">
        <v>2093</v>
      </c>
      <c r="J38" s="1735" t="s">
        <v>2090</v>
      </c>
    </row>
    <row r="39" spans="1:12" ht="16.5" thickBot="1">
      <c r="B39" s="1952"/>
      <c r="C39" s="1954"/>
      <c r="D39" s="1737" t="s">
        <v>2129</v>
      </c>
      <c r="E39" s="1954"/>
      <c r="F39" s="1738" t="s">
        <v>2129</v>
      </c>
      <c r="G39" s="1954"/>
      <c r="H39" s="1738" t="s">
        <v>2129</v>
      </c>
      <c r="I39" s="1954"/>
      <c r="J39" s="1738" t="s">
        <v>2129</v>
      </c>
    </row>
    <row r="40" spans="1:12">
      <c r="A40" s="1653">
        <v>100</v>
      </c>
      <c r="B40" s="1739" t="s">
        <v>2130</v>
      </c>
      <c r="C40" s="1740">
        <f t="shared" ref="C40:H40" si="1">+C41+C42</f>
        <v>0</v>
      </c>
      <c r="D40" s="1741">
        <f t="shared" si="1"/>
        <v>0</v>
      </c>
      <c r="E40" s="1740">
        <f t="shared" si="1"/>
        <v>0</v>
      </c>
      <c r="F40" s="1742">
        <f t="shared" si="1"/>
        <v>0</v>
      </c>
      <c r="G40" s="1740">
        <f t="shared" si="1"/>
        <v>0</v>
      </c>
      <c r="H40" s="1742">
        <f t="shared" si="1"/>
        <v>0</v>
      </c>
      <c r="I40" s="1740">
        <f>+C40+E40+G40</f>
        <v>0</v>
      </c>
      <c r="J40" s="1741">
        <f>+D40+F40+H40</f>
        <v>0</v>
      </c>
    </row>
    <row r="41" spans="1:12">
      <c r="A41" s="1653">
        <v>101</v>
      </c>
      <c r="B41" s="1743" t="s">
        <v>2131</v>
      </c>
      <c r="C41" s="1687"/>
      <c r="D41" s="1688"/>
      <c r="E41" s="1687"/>
      <c r="F41" s="1688"/>
      <c r="G41" s="1687"/>
      <c r="H41" s="1688"/>
      <c r="I41" s="1744">
        <f t="shared" ref="I41:J69" si="2">+C41+E41+G41</f>
        <v>0</v>
      </c>
      <c r="J41" s="1745">
        <f t="shared" si="2"/>
        <v>0</v>
      </c>
    </row>
    <row r="42" spans="1:12">
      <c r="A42" s="1653">
        <v>102</v>
      </c>
      <c r="B42" s="1746" t="s">
        <v>2132</v>
      </c>
      <c r="C42" s="1747"/>
      <c r="D42" s="1748"/>
      <c r="E42" s="1747"/>
      <c r="F42" s="1748"/>
      <c r="G42" s="1747"/>
      <c r="H42" s="1748"/>
      <c r="I42" s="1749">
        <f t="shared" si="2"/>
        <v>0</v>
      </c>
      <c r="J42" s="1750">
        <f t="shared" si="2"/>
        <v>0</v>
      </c>
    </row>
    <row r="43" spans="1:12">
      <c r="A43" s="1653">
        <v>200</v>
      </c>
      <c r="B43" s="1739" t="s">
        <v>2133</v>
      </c>
      <c r="C43" s="1740">
        <f t="shared" ref="C43:H43" si="3">+C44+C45</f>
        <v>0</v>
      </c>
      <c r="D43" s="1741">
        <f t="shared" si="3"/>
        <v>0</v>
      </c>
      <c r="E43" s="1740">
        <f t="shared" si="3"/>
        <v>0</v>
      </c>
      <c r="F43" s="1742">
        <f t="shared" si="3"/>
        <v>0</v>
      </c>
      <c r="G43" s="1740">
        <f t="shared" si="3"/>
        <v>0</v>
      </c>
      <c r="H43" s="1742">
        <f t="shared" si="3"/>
        <v>0</v>
      </c>
      <c r="I43" s="1740">
        <f t="shared" si="2"/>
        <v>0</v>
      </c>
      <c r="J43" s="1741">
        <f t="shared" si="2"/>
        <v>0</v>
      </c>
    </row>
    <row r="44" spans="1:12">
      <c r="A44" s="1653">
        <v>201</v>
      </c>
      <c r="B44" s="1743" t="s">
        <v>2131</v>
      </c>
      <c r="C44" s="1687"/>
      <c r="D44" s="1688"/>
      <c r="E44" s="1687"/>
      <c r="F44" s="1688"/>
      <c r="G44" s="1687"/>
      <c r="H44" s="1688"/>
      <c r="I44" s="1744">
        <f t="shared" si="2"/>
        <v>0</v>
      </c>
      <c r="J44" s="1745">
        <f t="shared" si="2"/>
        <v>0</v>
      </c>
    </row>
    <row r="45" spans="1:12">
      <c r="A45" s="1653">
        <v>202</v>
      </c>
      <c r="B45" s="1746" t="s">
        <v>2132</v>
      </c>
      <c r="C45" s="1747"/>
      <c r="D45" s="1748"/>
      <c r="E45" s="1747"/>
      <c r="F45" s="1748"/>
      <c r="G45" s="1747"/>
      <c r="H45" s="1748"/>
      <c r="I45" s="1749">
        <f t="shared" si="2"/>
        <v>0</v>
      </c>
      <c r="J45" s="1750">
        <f t="shared" si="2"/>
        <v>0</v>
      </c>
    </row>
    <row r="46" spans="1:12">
      <c r="A46" s="1653">
        <v>300</v>
      </c>
      <c r="B46" s="1739" t="s">
        <v>2134</v>
      </c>
      <c r="C46" s="1740">
        <f t="shared" ref="C46:H46" si="4">+C47+C48</f>
        <v>0</v>
      </c>
      <c r="D46" s="1741">
        <f t="shared" si="4"/>
        <v>0</v>
      </c>
      <c r="E46" s="1740">
        <f t="shared" si="4"/>
        <v>0</v>
      </c>
      <c r="F46" s="1742">
        <f t="shared" si="4"/>
        <v>0</v>
      </c>
      <c r="G46" s="1740">
        <f t="shared" si="4"/>
        <v>0</v>
      </c>
      <c r="H46" s="1742">
        <f t="shared" si="4"/>
        <v>0</v>
      </c>
      <c r="I46" s="1740">
        <f t="shared" si="2"/>
        <v>0</v>
      </c>
      <c r="J46" s="1741">
        <f t="shared" si="2"/>
        <v>0</v>
      </c>
    </row>
    <row r="47" spans="1:12">
      <c r="A47" s="1653">
        <v>301</v>
      </c>
      <c r="B47" s="1743" t="s">
        <v>2131</v>
      </c>
      <c r="C47" s="1687"/>
      <c r="D47" s="1688"/>
      <c r="E47" s="1687"/>
      <c r="F47" s="1688"/>
      <c r="G47" s="1687"/>
      <c r="H47" s="1688"/>
      <c r="I47" s="1744">
        <f t="shared" si="2"/>
        <v>0</v>
      </c>
      <c r="J47" s="1745">
        <f t="shared" si="2"/>
        <v>0</v>
      </c>
    </row>
    <row r="48" spans="1:12">
      <c r="A48" s="1653">
        <v>302</v>
      </c>
      <c r="B48" s="1746" t="s">
        <v>2132</v>
      </c>
      <c r="C48" s="1747"/>
      <c r="D48" s="1748"/>
      <c r="E48" s="1747"/>
      <c r="F48" s="1748"/>
      <c r="G48" s="1747"/>
      <c r="H48" s="1748"/>
      <c r="I48" s="1749">
        <f t="shared" si="2"/>
        <v>0</v>
      </c>
      <c r="J48" s="1750">
        <f t="shared" si="2"/>
        <v>0</v>
      </c>
    </row>
    <row r="49" spans="1:10">
      <c r="A49" s="1653">
        <v>400</v>
      </c>
      <c r="B49" s="1739" t="s">
        <v>2135</v>
      </c>
      <c r="C49" s="1740">
        <f t="shared" ref="C49:H49" si="5">+C50+C51</f>
        <v>0</v>
      </c>
      <c r="D49" s="1741">
        <f t="shared" si="5"/>
        <v>0</v>
      </c>
      <c r="E49" s="1740">
        <f t="shared" si="5"/>
        <v>0</v>
      </c>
      <c r="F49" s="1742">
        <f t="shared" si="5"/>
        <v>0</v>
      </c>
      <c r="G49" s="1740">
        <f t="shared" si="5"/>
        <v>0</v>
      </c>
      <c r="H49" s="1742">
        <f t="shared" si="5"/>
        <v>0</v>
      </c>
      <c r="I49" s="1740">
        <f t="shared" si="2"/>
        <v>0</v>
      </c>
      <c r="J49" s="1741">
        <f t="shared" si="2"/>
        <v>0</v>
      </c>
    </row>
    <row r="50" spans="1:10">
      <c r="A50" s="1653">
        <v>401</v>
      </c>
      <c r="B50" s="1743" t="s">
        <v>2131</v>
      </c>
      <c r="C50" s="1687"/>
      <c r="D50" s="1688"/>
      <c r="E50" s="1687"/>
      <c r="F50" s="1688"/>
      <c r="G50" s="1687"/>
      <c r="H50" s="1688"/>
      <c r="I50" s="1744">
        <f t="shared" si="2"/>
        <v>0</v>
      </c>
      <c r="J50" s="1745">
        <f t="shared" si="2"/>
        <v>0</v>
      </c>
    </row>
    <row r="51" spans="1:10">
      <c r="A51" s="1653">
        <v>402</v>
      </c>
      <c r="B51" s="1746" t="s">
        <v>2132</v>
      </c>
      <c r="C51" s="1747"/>
      <c r="D51" s="1748"/>
      <c r="E51" s="1747"/>
      <c r="F51" s="1748"/>
      <c r="G51" s="1747"/>
      <c r="H51" s="1748"/>
      <c r="I51" s="1749">
        <f t="shared" si="2"/>
        <v>0</v>
      </c>
      <c r="J51" s="1750">
        <f t="shared" si="2"/>
        <v>0</v>
      </c>
    </row>
    <row r="52" spans="1:10" ht="31.5">
      <c r="A52" s="1653">
        <v>500</v>
      </c>
      <c r="B52" s="1739" t="s">
        <v>2136</v>
      </c>
      <c r="C52" s="1740">
        <f t="shared" ref="C52:H52" si="6">+C53+C54</f>
        <v>0</v>
      </c>
      <c r="D52" s="1741">
        <f t="shared" si="6"/>
        <v>0</v>
      </c>
      <c r="E52" s="1740">
        <f t="shared" si="6"/>
        <v>0</v>
      </c>
      <c r="F52" s="1742">
        <f t="shared" si="6"/>
        <v>0</v>
      </c>
      <c r="G52" s="1740">
        <f t="shared" si="6"/>
        <v>0</v>
      </c>
      <c r="H52" s="1742">
        <f t="shared" si="6"/>
        <v>0</v>
      </c>
      <c r="I52" s="1740">
        <f t="shared" si="2"/>
        <v>0</v>
      </c>
      <c r="J52" s="1741">
        <f t="shared" si="2"/>
        <v>0</v>
      </c>
    </row>
    <row r="53" spans="1:10">
      <c r="A53" s="1653">
        <v>501</v>
      </c>
      <c r="B53" s="1743" t="s">
        <v>2131</v>
      </c>
      <c r="C53" s="1687"/>
      <c r="D53" s="1688"/>
      <c r="E53" s="1687"/>
      <c r="F53" s="1688"/>
      <c r="G53" s="1687"/>
      <c r="H53" s="1688"/>
      <c r="I53" s="1744">
        <f t="shared" si="2"/>
        <v>0</v>
      </c>
      <c r="J53" s="1745">
        <f t="shared" si="2"/>
        <v>0</v>
      </c>
    </row>
    <row r="54" spans="1:10">
      <c r="A54" s="1653">
        <v>502</v>
      </c>
      <c r="B54" s="1746" t="s">
        <v>2132</v>
      </c>
      <c r="C54" s="1747"/>
      <c r="D54" s="1748"/>
      <c r="E54" s="1747"/>
      <c r="F54" s="1748"/>
      <c r="G54" s="1747"/>
      <c r="H54" s="1748"/>
      <c r="I54" s="1749">
        <f t="shared" si="2"/>
        <v>0</v>
      </c>
      <c r="J54" s="1750">
        <f t="shared" si="2"/>
        <v>0</v>
      </c>
    </row>
    <row r="55" spans="1:10" ht="31.5">
      <c r="A55" s="1653">
        <v>600</v>
      </c>
      <c r="B55" s="1739" t="s">
        <v>2137</v>
      </c>
      <c r="C55" s="1740">
        <f t="shared" ref="C55:H55" si="7">+C56+C57</f>
        <v>0</v>
      </c>
      <c r="D55" s="1741">
        <f t="shared" si="7"/>
        <v>0</v>
      </c>
      <c r="E55" s="1740">
        <f t="shared" si="7"/>
        <v>0</v>
      </c>
      <c r="F55" s="1742">
        <f t="shared" si="7"/>
        <v>0</v>
      </c>
      <c r="G55" s="1740">
        <f t="shared" si="7"/>
        <v>0</v>
      </c>
      <c r="H55" s="1742">
        <f t="shared" si="7"/>
        <v>0</v>
      </c>
      <c r="I55" s="1740">
        <f t="shared" si="2"/>
        <v>0</v>
      </c>
      <c r="J55" s="1741">
        <f t="shared" si="2"/>
        <v>0</v>
      </c>
    </row>
    <row r="56" spans="1:10">
      <c r="A56" s="1653">
        <v>601</v>
      </c>
      <c r="B56" s="1743" t="s">
        <v>2131</v>
      </c>
      <c r="C56" s="1687"/>
      <c r="D56" s="1688"/>
      <c r="E56" s="1687"/>
      <c r="F56" s="1688"/>
      <c r="G56" s="1687"/>
      <c r="H56" s="1688"/>
      <c r="I56" s="1744">
        <f t="shared" si="2"/>
        <v>0</v>
      </c>
      <c r="J56" s="1745">
        <f t="shared" si="2"/>
        <v>0</v>
      </c>
    </row>
    <row r="57" spans="1:10">
      <c r="A57" s="1653">
        <v>602</v>
      </c>
      <c r="B57" s="1746" t="s">
        <v>2132</v>
      </c>
      <c r="C57" s="1747"/>
      <c r="D57" s="1748"/>
      <c r="E57" s="1747"/>
      <c r="F57" s="1748"/>
      <c r="G57" s="1747"/>
      <c r="H57" s="1748"/>
      <c r="I57" s="1749">
        <f t="shared" si="2"/>
        <v>0</v>
      </c>
      <c r="J57" s="1750">
        <f t="shared" si="2"/>
        <v>0</v>
      </c>
    </row>
    <row r="58" spans="1:10" ht="31.5">
      <c r="A58" s="1653">
        <v>700</v>
      </c>
      <c r="B58" s="1739" t="s">
        <v>2138</v>
      </c>
      <c r="C58" s="1740">
        <f t="shared" ref="C58:H58" si="8">+C59+C60</f>
        <v>0</v>
      </c>
      <c r="D58" s="1741">
        <f t="shared" si="8"/>
        <v>0</v>
      </c>
      <c r="E58" s="1740">
        <f t="shared" si="8"/>
        <v>0</v>
      </c>
      <c r="F58" s="1742">
        <f t="shared" si="8"/>
        <v>0</v>
      </c>
      <c r="G58" s="1740">
        <f t="shared" si="8"/>
        <v>0</v>
      </c>
      <c r="H58" s="1742">
        <f t="shared" si="8"/>
        <v>0</v>
      </c>
      <c r="I58" s="1740">
        <f t="shared" si="2"/>
        <v>0</v>
      </c>
      <c r="J58" s="1741">
        <f t="shared" si="2"/>
        <v>0</v>
      </c>
    </row>
    <row r="59" spans="1:10">
      <c r="A59" s="1653">
        <v>701</v>
      </c>
      <c r="B59" s="1743" t="s">
        <v>2131</v>
      </c>
      <c r="C59" s="1687"/>
      <c r="D59" s="1688"/>
      <c r="E59" s="1687"/>
      <c r="F59" s="1688"/>
      <c r="G59" s="1687"/>
      <c r="H59" s="1688"/>
      <c r="I59" s="1744">
        <f t="shared" si="2"/>
        <v>0</v>
      </c>
      <c r="J59" s="1745">
        <f t="shared" si="2"/>
        <v>0</v>
      </c>
    </row>
    <row r="60" spans="1:10">
      <c r="A60" s="1653">
        <v>702</v>
      </c>
      <c r="B60" s="1746" t="s">
        <v>2132</v>
      </c>
      <c r="C60" s="1747"/>
      <c r="D60" s="1748"/>
      <c r="E60" s="1747"/>
      <c r="F60" s="1748"/>
      <c r="G60" s="1747"/>
      <c r="H60" s="1748"/>
      <c r="I60" s="1749">
        <f t="shared" si="2"/>
        <v>0</v>
      </c>
      <c r="J60" s="1750">
        <f t="shared" si="2"/>
        <v>0</v>
      </c>
    </row>
    <row r="61" spans="1:10">
      <c r="A61" s="1653">
        <v>800</v>
      </c>
      <c r="B61" s="1739" t="s">
        <v>2139</v>
      </c>
      <c r="C61" s="1740">
        <f t="shared" ref="C61:H61" si="9">+C62+C63</f>
        <v>0</v>
      </c>
      <c r="D61" s="1741">
        <f t="shared" si="9"/>
        <v>0</v>
      </c>
      <c r="E61" s="1740">
        <f t="shared" si="9"/>
        <v>0</v>
      </c>
      <c r="F61" s="1742">
        <f t="shared" si="9"/>
        <v>0</v>
      </c>
      <c r="G61" s="1740">
        <f t="shared" si="9"/>
        <v>0</v>
      </c>
      <c r="H61" s="1742">
        <f t="shared" si="9"/>
        <v>0</v>
      </c>
      <c r="I61" s="1740">
        <f t="shared" si="2"/>
        <v>0</v>
      </c>
      <c r="J61" s="1741">
        <f t="shared" si="2"/>
        <v>0</v>
      </c>
    </row>
    <row r="62" spans="1:10">
      <c r="A62" s="1653">
        <v>801</v>
      </c>
      <c r="B62" s="1743" t="s">
        <v>2131</v>
      </c>
      <c r="C62" s="1687"/>
      <c r="D62" s="1688"/>
      <c r="E62" s="1687"/>
      <c r="F62" s="1688"/>
      <c r="G62" s="1687"/>
      <c r="H62" s="1688"/>
      <c r="I62" s="1744">
        <f t="shared" si="2"/>
        <v>0</v>
      </c>
      <c r="J62" s="1745">
        <f t="shared" si="2"/>
        <v>0</v>
      </c>
    </row>
    <row r="63" spans="1:10">
      <c r="A63" s="1653">
        <v>802</v>
      </c>
      <c r="B63" s="1746" t="s">
        <v>2132</v>
      </c>
      <c r="C63" s="1747"/>
      <c r="D63" s="1748"/>
      <c r="E63" s="1747"/>
      <c r="F63" s="1748"/>
      <c r="G63" s="1747"/>
      <c r="H63" s="1748"/>
      <c r="I63" s="1749">
        <f t="shared" si="2"/>
        <v>0</v>
      </c>
      <c r="J63" s="1750">
        <f t="shared" si="2"/>
        <v>0</v>
      </c>
    </row>
    <row r="64" spans="1:10" ht="31.5">
      <c r="A64" s="1653">
        <v>900</v>
      </c>
      <c r="B64" s="1739" t="s">
        <v>2140</v>
      </c>
      <c r="C64" s="1740">
        <f t="shared" ref="C64:H64" si="10">+C65+C66</f>
        <v>0</v>
      </c>
      <c r="D64" s="1741">
        <f t="shared" si="10"/>
        <v>0</v>
      </c>
      <c r="E64" s="1740">
        <f t="shared" si="10"/>
        <v>0</v>
      </c>
      <c r="F64" s="1742">
        <f t="shared" si="10"/>
        <v>0</v>
      </c>
      <c r="G64" s="1740">
        <f t="shared" si="10"/>
        <v>0</v>
      </c>
      <c r="H64" s="1742">
        <f t="shared" si="10"/>
        <v>0</v>
      </c>
      <c r="I64" s="1740">
        <f t="shared" si="2"/>
        <v>0</v>
      </c>
      <c r="J64" s="1741">
        <f t="shared" si="2"/>
        <v>0</v>
      </c>
    </row>
    <row r="65" spans="1:10">
      <c r="A65" s="1653">
        <v>901</v>
      </c>
      <c r="B65" s="1743" t="s">
        <v>2131</v>
      </c>
      <c r="C65" s="1687"/>
      <c r="D65" s="1688"/>
      <c r="E65" s="1687"/>
      <c r="F65" s="1688"/>
      <c r="G65" s="1687"/>
      <c r="H65" s="1688"/>
      <c r="I65" s="1744">
        <f t="shared" si="2"/>
        <v>0</v>
      </c>
      <c r="J65" s="1745">
        <f t="shared" si="2"/>
        <v>0</v>
      </c>
    </row>
    <row r="66" spans="1:10">
      <c r="A66" s="1653">
        <v>902</v>
      </c>
      <c r="B66" s="1746" t="s">
        <v>2132</v>
      </c>
      <c r="C66" s="1747"/>
      <c r="D66" s="1748"/>
      <c r="E66" s="1747"/>
      <c r="F66" s="1748"/>
      <c r="G66" s="1747"/>
      <c r="H66" s="1748"/>
      <c r="I66" s="1749">
        <f t="shared" si="2"/>
        <v>0</v>
      </c>
      <c r="J66" s="1750">
        <f t="shared" si="2"/>
        <v>0</v>
      </c>
    </row>
    <row r="67" spans="1:10" ht="31.5">
      <c r="A67" s="1653">
        <v>10</v>
      </c>
      <c r="B67" s="1739" t="s">
        <v>2141</v>
      </c>
      <c r="C67" s="1751"/>
      <c r="D67" s="1752"/>
      <c r="E67" s="1751"/>
      <c r="F67" s="1753"/>
      <c r="G67" s="1751"/>
      <c r="H67" s="1753"/>
      <c r="I67" s="1740">
        <f t="shared" si="2"/>
        <v>0</v>
      </c>
      <c r="J67" s="1741">
        <f t="shared" si="2"/>
        <v>0</v>
      </c>
    </row>
    <row r="68" spans="1:10" ht="32.25" thickBot="1">
      <c r="A68" s="1653">
        <v>11</v>
      </c>
      <c r="B68" s="1739" t="s">
        <v>2142</v>
      </c>
      <c r="C68" s="1751"/>
      <c r="D68" s="1752"/>
      <c r="E68" s="1751"/>
      <c r="F68" s="1753"/>
      <c r="G68" s="1751"/>
      <c r="H68" s="1753"/>
      <c r="I68" s="1740">
        <f t="shared" si="2"/>
        <v>0</v>
      </c>
      <c r="J68" s="1741">
        <f t="shared" si="2"/>
        <v>0</v>
      </c>
    </row>
    <row r="69" spans="1:10" ht="16.5" thickBot="1">
      <c r="A69" s="1653">
        <v>9998</v>
      </c>
      <c r="B69" s="1754" t="s">
        <v>2143</v>
      </c>
      <c r="C69" s="1755">
        <f t="shared" ref="C69:H69" si="11">+C68+C67+C64+C61+C58+C55+C52+C49+C43+C46+C40</f>
        <v>0</v>
      </c>
      <c r="D69" s="1756">
        <f t="shared" si="11"/>
        <v>0</v>
      </c>
      <c r="E69" s="1757">
        <f t="shared" si="11"/>
        <v>0</v>
      </c>
      <c r="F69" s="1758">
        <f t="shared" si="11"/>
        <v>0</v>
      </c>
      <c r="G69" s="1757">
        <f t="shared" si="11"/>
        <v>0</v>
      </c>
      <c r="H69" s="1758">
        <f t="shared" si="11"/>
        <v>0</v>
      </c>
      <c r="I69" s="1755">
        <f t="shared" si="2"/>
        <v>0</v>
      </c>
      <c r="J69" s="1756">
        <f t="shared" si="2"/>
        <v>0</v>
      </c>
    </row>
  </sheetData>
  <sheetProtection password="81B0" sheet="1"/>
  <mergeCells count="12">
    <mergeCell ref="B6:B7"/>
    <mergeCell ref="C6:C7"/>
    <mergeCell ref="B38:B39"/>
    <mergeCell ref="C38:C39"/>
    <mergeCell ref="E38:E39"/>
    <mergeCell ref="G38:G39"/>
    <mergeCell ref="I38:I39"/>
    <mergeCell ref="E6:E7"/>
    <mergeCell ref="G6:G7"/>
    <mergeCell ref="I6:I7"/>
    <mergeCell ref="K6:K7"/>
    <mergeCell ref="L6:L7"/>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4" workbookViewId="0">
      <selection activeCell="B730" sqref="B730"/>
    </sheetView>
  </sheetViews>
  <sheetFormatPr defaultRowHeight="14.25"/>
  <cols>
    <col min="1" max="1" width="58.28515625" style="1611" customWidth="1"/>
    <col min="2" max="2" width="105.85546875" style="1611" customWidth="1"/>
    <col min="3" max="5" width="48.140625" style="1611" customWidth="1"/>
    <col min="6" max="16384" width="9.140625" style="1611"/>
  </cols>
  <sheetData>
    <row r="1" spans="1:3">
      <c r="A1" s="1610" t="s">
        <v>779</v>
      </c>
      <c r="B1" s="1610" t="s">
        <v>783</v>
      </c>
      <c r="C1" s="1610"/>
    </row>
    <row r="2" spans="1:3" ht="31.5" customHeight="1">
      <c r="A2" s="1612">
        <v>0</v>
      </c>
      <c r="B2" s="1613" t="s">
        <v>1192</v>
      </c>
      <c r="C2" s="1614" t="s">
        <v>1645</v>
      </c>
    </row>
    <row r="3" spans="1:3" ht="35.25" customHeight="1">
      <c r="A3" s="1612">
        <v>33</v>
      </c>
      <c r="B3" s="1613" t="s">
        <v>1193</v>
      </c>
      <c r="C3" s="1615" t="s">
        <v>1646</v>
      </c>
    </row>
    <row r="4" spans="1:3" ht="35.25" customHeight="1">
      <c r="A4" s="1612">
        <v>42</v>
      </c>
      <c r="B4" s="1613" t="s">
        <v>1194</v>
      </c>
      <c r="C4" s="1616" t="s">
        <v>1647</v>
      </c>
    </row>
    <row r="5" spans="1:3" ht="19.5">
      <c r="A5" s="1612">
        <v>96</v>
      </c>
      <c r="B5" s="1613" t="s">
        <v>1195</v>
      </c>
      <c r="C5" s="1616" t="s">
        <v>1648</v>
      </c>
    </row>
    <row r="6" spans="1:3" ht="19.5">
      <c r="A6" s="1612">
        <v>97</v>
      </c>
      <c r="B6" s="1613" t="s">
        <v>1196</v>
      </c>
      <c r="C6" s="1616" t="s">
        <v>1649</v>
      </c>
    </row>
    <row r="7" spans="1:3" ht="19.5">
      <c r="A7" s="1612">
        <v>98</v>
      </c>
      <c r="B7" s="1613" t="s">
        <v>1197</v>
      </c>
      <c r="C7" s="1616" t="s">
        <v>1650</v>
      </c>
    </row>
    <row r="8" spans="1:3" ht="15">
      <c r="A8" s="1617"/>
      <c r="B8" s="1617"/>
      <c r="C8" s="1617"/>
    </row>
    <row r="9" spans="1:3" ht="15.75">
      <c r="A9" s="1618"/>
      <c r="B9" s="1618"/>
      <c r="C9" s="1619"/>
    </row>
    <row r="10" spans="1:3">
      <c r="A10" s="1545" t="s">
        <v>779</v>
      </c>
      <c r="B10" s="1545" t="s">
        <v>782</v>
      </c>
      <c r="C10" s="1545"/>
    </row>
    <row r="11" spans="1:3">
      <c r="A11" s="1546"/>
      <c r="B11" s="1546" t="s">
        <v>369</v>
      </c>
      <c r="C11" s="1546"/>
    </row>
    <row r="12" spans="1:3" ht="15.75">
      <c r="A12" s="1620">
        <v>1101</v>
      </c>
      <c r="B12" s="1621" t="s">
        <v>370</v>
      </c>
      <c r="C12" s="1620">
        <v>1101</v>
      </c>
    </row>
    <row r="13" spans="1:3" ht="15.75">
      <c r="A13" s="1620">
        <v>1103</v>
      </c>
      <c r="B13" s="1622" t="s">
        <v>371</v>
      </c>
      <c r="C13" s="1620">
        <v>1103</v>
      </c>
    </row>
    <row r="14" spans="1:3" ht="15.75">
      <c r="A14" s="1620">
        <v>1104</v>
      </c>
      <c r="B14" s="1623" t="s">
        <v>372</v>
      </c>
      <c r="C14" s="1620">
        <v>1104</v>
      </c>
    </row>
    <row r="15" spans="1:3" ht="15.75">
      <c r="A15" s="1620">
        <v>1105</v>
      </c>
      <c r="B15" s="1623" t="s">
        <v>373</v>
      </c>
      <c r="C15" s="1620">
        <v>1105</v>
      </c>
    </row>
    <row r="16" spans="1:3" ht="15.75">
      <c r="A16" s="1620">
        <v>1106</v>
      </c>
      <c r="B16" s="1623" t="s">
        <v>374</v>
      </c>
      <c r="C16" s="1620">
        <v>1106</v>
      </c>
    </row>
    <row r="17" spans="1:3" ht="15.75">
      <c r="A17" s="1620">
        <v>1107</v>
      </c>
      <c r="B17" s="1623" t="s">
        <v>375</v>
      </c>
      <c r="C17" s="1620">
        <v>1107</v>
      </c>
    </row>
    <row r="18" spans="1:3" ht="15.75">
      <c r="A18" s="1620">
        <v>1108</v>
      </c>
      <c r="B18" s="1623" t="s">
        <v>376</v>
      </c>
      <c r="C18" s="1620">
        <v>1108</v>
      </c>
    </row>
    <row r="19" spans="1:3" ht="15.75">
      <c r="A19" s="1620">
        <v>1111</v>
      </c>
      <c r="B19" s="1624" t="s">
        <v>377</v>
      </c>
      <c r="C19" s="1620">
        <v>1111</v>
      </c>
    </row>
    <row r="20" spans="1:3" ht="15.75">
      <c r="A20" s="1620">
        <v>1115</v>
      </c>
      <c r="B20" s="1624" t="s">
        <v>378</v>
      </c>
      <c r="C20" s="1620">
        <v>1115</v>
      </c>
    </row>
    <row r="21" spans="1:3" ht="15.75">
      <c r="A21" s="1620">
        <v>1116</v>
      </c>
      <c r="B21" s="1624" t="s">
        <v>379</v>
      </c>
      <c r="C21" s="1620">
        <v>1116</v>
      </c>
    </row>
    <row r="22" spans="1:3" ht="15.75">
      <c r="A22" s="1620">
        <v>1117</v>
      </c>
      <c r="B22" s="1624" t="s">
        <v>380</v>
      </c>
      <c r="C22" s="1620">
        <v>1117</v>
      </c>
    </row>
    <row r="23" spans="1:3" ht="15.75">
      <c r="A23" s="1620">
        <v>1121</v>
      </c>
      <c r="B23" s="1623" t="s">
        <v>381</v>
      </c>
      <c r="C23" s="1620">
        <v>1121</v>
      </c>
    </row>
    <row r="24" spans="1:3" ht="15.75">
      <c r="A24" s="1620">
        <v>1122</v>
      </c>
      <c r="B24" s="1623" t="s">
        <v>382</v>
      </c>
      <c r="C24" s="1620">
        <v>1122</v>
      </c>
    </row>
    <row r="25" spans="1:3" ht="15.75">
      <c r="A25" s="1620">
        <v>1123</v>
      </c>
      <c r="B25" s="1623" t="s">
        <v>383</v>
      </c>
      <c r="C25" s="1620">
        <v>1123</v>
      </c>
    </row>
    <row r="26" spans="1:3" ht="15.75">
      <c r="A26" s="1620">
        <v>1125</v>
      </c>
      <c r="B26" s="1625" t="s">
        <v>384</v>
      </c>
      <c r="C26" s="1620">
        <v>1125</v>
      </c>
    </row>
    <row r="27" spans="1:3" ht="15.75">
      <c r="A27" s="1620">
        <v>1128</v>
      </c>
      <c r="B27" s="1623" t="s">
        <v>385</v>
      </c>
      <c r="C27" s="1620">
        <v>1128</v>
      </c>
    </row>
    <row r="28" spans="1:3" ht="15.75">
      <c r="A28" s="1620">
        <v>1139</v>
      </c>
      <c r="B28" s="1626" t="s">
        <v>386</v>
      </c>
      <c r="C28" s="1620">
        <v>1139</v>
      </c>
    </row>
    <row r="29" spans="1:3" ht="15.75">
      <c r="A29" s="1620">
        <v>1141</v>
      </c>
      <c r="B29" s="1624" t="s">
        <v>387</v>
      </c>
      <c r="C29" s="1620">
        <v>1141</v>
      </c>
    </row>
    <row r="30" spans="1:3" ht="15.75">
      <c r="A30" s="1620">
        <v>1142</v>
      </c>
      <c r="B30" s="1623" t="s">
        <v>388</v>
      </c>
      <c r="C30" s="1620">
        <v>1142</v>
      </c>
    </row>
    <row r="31" spans="1:3" ht="15.75">
      <c r="A31" s="1620">
        <v>1143</v>
      </c>
      <c r="B31" s="1624" t="s">
        <v>389</v>
      </c>
      <c r="C31" s="1620">
        <v>1143</v>
      </c>
    </row>
    <row r="32" spans="1:3" ht="15.75">
      <c r="A32" s="1620">
        <v>1144</v>
      </c>
      <c r="B32" s="1624" t="s">
        <v>390</v>
      </c>
      <c r="C32" s="1620">
        <v>1144</v>
      </c>
    </row>
    <row r="33" spans="1:3" ht="15.75">
      <c r="A33" s="1620">
        <v>1145</v>
      </c>
      <c r="B33" s="1623" t="s">
        <v>391</v>
      </c>
      <c r="C33" s="1620">
        <v>1145</v>
      </c>
    </row>
    <row r="34" spans="1:3" ht="15.75">
      <c r="A34" s="1620">
        <v>1146</v>
      </c>
      <c r="B34" s="1624" t="s">
        <v>392</v>
      </c>
      <c r="C34" s="1620">
        <v>1146</v>
      </c>
    </row>
    <row r="35" spans="1:3" ht="15.75">
      <c r="A35" s="1620">
        <v>1147</v>
      </c>
      <c r="B35" s="1624" t="s">
        <v>393</v>
      </c>
      <c r="C35" s="1620">
        <v>1147</v>
      </c>
    </row>
    <row r="36" spans="1:3" ht="15.75">
      <c r="A36" s="1620">
        <v>1148</v>
      </c>
      <c r="B36" s="1624" t="s">
        <v>394</v>
      </c>
      <c r="C36" s="1620">
        <v>1148</v>
      </c>
    </row>
    <row r="37" spans="1:3" ht="15.75">
      <c r="A37" s="1620">
        <v>1149</v>
      </c>
      <c r="B37" s="1624" t="s">
        <v>395</v>
      </c>
      <c r="C37" s="1620">
        <v>1149</v>
      </c>
    </row>
    <row r="38" spans="1:3" ht="15.75">
      <c r="A38" s="1620">
        <v>1151</v>
      </c>
      <c r="B38" s="1624" t="s">
        <v>396</v>
      </c>
      <c r="C38" s="1620">
        <v>1151</v>
      </c>
    </row>
    <row r="39" spans="1:3" ht="15.75">
      <c r="A39" s="1620">
        <v>1158</v>
      </c>
      <c r="B39" s="1623" t="s">
        <v>397</v>
      </c>
      <c r="C39" s="1620">
        <v>1158</v>
      </c>
    </row>
    <row r="40" spans="1:3" ht="15.75">
      <c r="A40" s="1620">
        <v>1161</v>
      </c>
      <c r="B40" s="1623" t="s">
        <v>398</v>
      </c>
      <c r="C40" s="1620">
        <v>1161</v>
      </c>
    </row>
    <row r="41" spans="1:3" ht="15.75">
      <c r="A41" s="1620">
        <v>1162</v>
      </c>
      <c r="B41" s="1623" t="s">
        <v>399</v>
      </c>
      <c r="C41" s="1620">
        <v>1162</v>
      </c>
    </row>
    <row r="42" spans="1:3" ht="15.75">
      <c r="A42" s="1620">
        <v>1163</v>
      </c>
      <c r="B42" s="1623" t="s">
        <v>400</v>
      </c>
      <c r="C42" s="1620">
        <v>1163</v>
      </c>
    </row>
    <row r="43" spans="1:3" ht="15.75">
      <c r="A43" s="1620">
        <v>1168</v>
      </c>
      <c r="B43" s="1623" t="s">
        <v>401</v>
      </c>
      <c r="C43" s="1620">
        <v>1168</v>
      </c>
    </row>
    <row r="44" spans="1:3" ht="15.75">
      <c r="A44" s="1620">
        <v>1179</v>
      </c>
      <c r="B44" s="1624" t="s">
        <v>402</v>
      </c>
      <c r="C44" s="1620">
        <v>1179</v>
      </c>
    </row>
    <row r="45" spans="1:3" ht="15.75">
      <c r="A45" s="1620">
        <v>2201</v>
      </c>
      <c r="B45" s="1624" t="s">
        <v>403</v>
      </c>
      <c r="C45" s="1620">
        <v>2201</v>
      </c>
    </row>
    <row r="46" spans="1:3" ht="15.75">
      <c r="A46" s="1620">
        <v>2205</v>
      </c>
      <c r="B46" s="1623" t="s">
        <v>404</v>
      </c>
      <c r="C46" s="1620">
        <v>2205</v>
      </c>
    </row>
    <row r="47" spans="1:3" ht="15.75">
      <c r="A47" s="1620">
        <v>2206</v>
      </c>
      <c r="B47" s="1626" t="s">
        <v>405</v>
      </c>
      <c r="C47" s="1620">
        <v>2206</v>
      </c>
    </row>
    <row r="48" spans="1:3" ht="15.75">
      <c r="A48" s="1620">
        <v>2215</v>
      </c>
      <c r="B48" s="1623" t="s">
        <v>406</v>
      </c>
      <c r="C48" s="1620">
        <v>2215</v>
      </c>
    </row>
    <row r="49" spans="1:3" ht="15.75">
      <c r="A49" s="1620">
        <v>2218</v>
      </c>
      <c r="B49" s="1623" t="s">
        <v>407</v>
      </c>
      <c r="C49" s="1620">
        <v>2218</v>
      </c>
    </row>
    <row r="50" spans="1:3" ht="15.75">
      <c r="A50" s="1620">
        <v>2219</v>
      </c>
      <c r="B50" s="1623" t="s">
        <v>408</v>
      </c>
      <c r="C50" s="1620">
        <v>2219</v>
      </c>
    </row>
    <row r="51" spans="1:3" ht="15.75">
      <c r="A51" s="1620">
        <v>2221</v>
      </c>
      <c r="B51" s="1624" t="s">
        <v>409</v>
      </c>
      <c r="C51" s="1620">
        <v>2221</v>
      </c>
    </row>
    <row r="52" spans="1:3" ht="15.75">
      <c r="A52" s="1620">
        <v>2222</v>
      </c>
      <c r="B52" s="1627" t="s">
        <v>410</v>
      </c>
      <c r="C52" s="1620">
        <v>2222</v>
      </c>
    </row>
    <row r="53" spans="1:3" ht="15.75">
      <c r="A53" s="1620">
        <v>2223</v>
      </c>
      <c r="B53" s="1627" t="s">
        <v>1948</v>
      </c>
      <c r="C53" s="1620">
        <v>2223</v>
      </c>
    </row>
    <row r="54" spans="1:3" ht="15.75">
      <c r="A54" s="1620">
        <v>2224</v>
      </c>
      <c r="B54" s="1626" t="s">
        <v>411</v>
      </c>
      <c r="C54" s="1620">
        <v>2224</v>
      </c>
    </row>
    <row r="55" spans="1:3" ht="15.75">
      <c r="A55" s="1620">
        <v>2225</v>
      </c>
      <c r="B55" s="1623" t="s">
        <v>412</v>
      </c>
      <c r="C55" s="1620">
        <v>2225</v>
      </c>
    </row>
    <row r="56" spans="1:3" ht="15.75">
      <c r="A56" s="1620">
        <v>2228</v>
      </c>
      <c r="B56" s="1623" t="s">
        <v>413</v>
      </c>
      <c r="C56" s="1620">
        <v>2228</v>
      </c>
    </row>
    <row r="57" spans="1:3" ht="15.75">
      <c r="A57" s="1620">
        <v>2239</v>
      </c>
      <c r="B57" s="1624" t="s">
        <v>414</v>
      </c>
      <c r="C57" s="1620">
        <v>2239</v>
      </c>
    </row>
    <row r="58" spans="1:3" ht="15.75">
      <c r="A58" s="1620">
        <v>2241</v>
      </c>
      <c r="B58" s="1627" t="s">
        <v>415</v>
      </c>
      <c r="C58" s="1620">
        <v>2241</v>
      </c>
    </row>
    <row r="59" spans="1:3" ht="15.75">
      <c r="A59" s="1620">
        <v>2242</v>
      </c>
      <c r="B59" s="1627" t="s">
        <v>416</v>
      </c>
      <c r="C59" s="1620">
        <v>2242</v>
      </c>
    </row>
    <row r="60" spans="1:3" ht="15.75">
      <c r="A60" s="1620">
        <v>2243</v>
      </c>
      <c r="B60" s="1627" t="s">
        <v>417</v>
      </c>
      <c r="C60" s="1620">
        <v>2243</v>
      </c>
    </row>
    <row r="61" spans="1:3" ht="15.75">
      <c r="A61" s="1620">
        <v>2244</v>
      </c>
      <c r="B61" s="1627" t="s">
        <v>418</v>
      </c>
      <c r="C61" s="1620">
        <v>2244</v>
      </c>
    </row>
    <row r="62" spans="1:3" ht="15.75">
      <c r="A62" s="1620">
        <v>2245</v>
      </c>
      <c r="B62" s="1628" t="s">
        <v>419</v>
      </c>
      <c r="C62" s="1620">
        <v>2245</v>
      </c>
    </row>
    <row r="63" spans="1:3" ht="15.75">
      <c r="A63" s="1620">
        <v>2246</v>
      </c>
      <c r="B63" s="1627" t="s">
        <v>420</v>
      </c>
      <c r="C63" s="1620">
        <v>2246</v>
      </c>
    </row>
    <row r="64" spans="1:3" ht="15.75">
      <c r="A64" s="1620">
        <v>2247</v>
      </c>
      <c r="B64" s="1627" t="s">
        <v>421</v>
      </c>
      <c r="C64" s="1620">
        <v>2247</v>
      </c>
    </row>
    <row r="65" spans="1:3" ht="15.75">
      <c r="A65" s="1620">
        <v>2248</v>
      </c>
      <c r="B65" s="1627" t="s">
        <v>422</v>
      </c>
      <c r="C65" s="1620">
        <v>2248</v>
      </c>
    </row>
    <row r="66" spans="1:3" ht="15.75">
      <c r="A66" s="1620">
        <v>2249</v>
      </c>
      <c r="B66" s="1627" t="s">
        <v>423</v>
      </c>
      <c r="C66" s="1620">
        <v>2249</v>
      </c>
    </row>
    <row r="67" spans="1:3" ht="15.75">
      <c r="A67" s="1620">
        <v>2258</v>
      </c>
      <c r="B67" s="1623" t="s">
        <v>424</v>
      </c>
      <c r="C67" s="1620">
        <v>2258</v>
      </c>
    </row>
    <row r="68" spans="1:3" ht="15.75">
      <c r="A68" s="1620">
        <v>2259</v>
      </c>
      <c r="B68" s="1626" t="s">
        <v>425</v>
      </c>
      <c r="C68" s="1620">
        <v>2259</v>
      </c>
    </row>
    <row r="69" spans="1:3" ht="15.75">
      <c r="A69" s="1620">
        <v>2261</v>
      </c>
      <c r="B69" s="1624" t="s">
        <v>426</v>
      </c>
      <c r="C69" s="1620">
        <v>2261</v>
      </c>
    </row>
    <row r="70" spans="1:3" ht="15.75">
      <c r="A70" s="1620">
        <v>2268</v>
      </c>
      <c r="B70" s="1623" t="s">
        <v>427</v>
      </c>
      <c r="C70" s="1620">
        <v>2268</v>
      </c>
    </row>
    <row r="71" spans="1:3" ht="15.75">
      <c r="A71" s="1620">
        <v>2279</v>
      </c>
      <c r="B71" s="1624" t="s">
        <v>428</v>
      </c>
      <c r="C71" s="1620">
        <v>2279</v>
      </c>
    </row>
    <row r="72" spans="1:3" ht="15.75">
      <c r="A72" s="1620">
        <v>2281</v>
      </c>
      <c r="B72" s="1626" t="s">
        <v>429</v>
      </c>
      <c r="C72" s="1620">
        <v>2281</v>
      </c>
    </row>
    <row r="73" spans="1:3" ht="15.75">
      <c r="A73" s="1620">
        <v>2282</v>
      </c>
      <c r="B73" s="1626" t="s">
        <v>430</v>
      </c>
      <c r="C73" s="1620">
        <v>2282</v>
      </c>
    </row>
    <row r="74" spans="1:3" ht="15.75">
      <c r="A74" s="1620">
        <v>2283</v>
      </c>
      <c r="B74" s="1626" t="s">
        <v>431</v>
      </c>
      <c r="C74" s="1620">
        <v>2283</v>
      </c>
    </row>
    <row r="75" spans="1:3" ht="15.75">
      <c r="A75" s="1620">
        <v>2284</v>
      </c>
      <c r="B75" s="1626" t="s">
        <v>432</v>
      </c>
      <c r="C75" s="1620">
        <v>2284</v>
      </c>
    </row>
    <row r="76" spans="1:3" ht="15.75">
      <c r="A76" s="1620">
        <v>2285</v>
      </c>
      <c r="B76" s="1626" t="s">
        <v>433</v>
      </c>
      <c r="C76" s="1620">
        <v>2285</v>
      </c>
    </row>
    <row r="77" spans="1:3" ht="15.75">
      <c r="A77" s="1620">
        <v>2288</v>
      </c>
      <c r="B77" s="1626" t="s">
        <v>434</v>
      </c>
      <c r="C77" s="1620">
        <v>2288</v>
      </c>
    </row>
    <row r="78" spans="1:3" ht="15.75">
      <c r="A78" s="1620">
        <v>2289</v>
      </c>
      <c r="B78" s="1626" t="s">
        <v>435</v>
      </c>
      <c r="C78" s="1620">
        <v>2289</v>
      </c>
    </row>
    <row r="79" spans="1:3" ht="15.75">
      <c r="A79" s="1620">
        <v>3301</v>
      </c>
      <c r="B79" s="1623" t="s">
        <v>436</v>
      </c>
      <c r="C79" s="1620">
        <v>3301</v>
      </c>
    </row>
    <row r="80" spans="1:3" ht="15.75">
      <c r="A80" s="1620">
        <v>3311</v>
      </c>
      <c r="B80" s="1623" t="s">
        <v>1949</v>
      </c>
      <c r="C80" s="1620">
        <v>3311</v>
      </c>
    </row>
    <row r="81" spans="1:3" ht="15.75">
      <c r="A81" s="1620">
        <v>3312</v>
      </c>
      <c r="B81" s="1624" t="s">
        <v>1950</v>
      </c>
      <c r="C81" s="1620">
        <v>3312</v>
      </c>
    </row>
    <row r="82" spans="1:3" ht="15.75">
      <c r="A82" s="1620">
        <v>3318</v>
      </c>
      <c r="B82" s="1626" t="s">
        <v>437</v>
      </c>
      <c r="C82" s="1620">
        <v>3318</v>
      </c>
    </row>
    <row r="83" spans="1:3" ht="15.75">
      <c r="A83" s="1620">
        <v>3321</v>
      </c>
      <c r="B83" s="1623" t="s">
        <v>1941</v>
      </c>
      <c r="C83" s="1620">
        <v>3321</v>
      </c>
    </row>
    <row r="84" spans="1:3" ht="15.75">
      <c r="A84" s="1620">
        <v>3322</v>
      </c>
      <c r="B84" s="1624" t="s">
        <v>1942</v>
      </c>
      <c r="C84" s="1620">
        <v>3322</v>
      </c>
    </row>
    <row r="85" spans="1:3" ht="15.75">
      <c r="A85" s="1620">
        <v>3323</v>
      </c>
      <c r="B85" s="1626" t="s">
        <v>1940</v>
      </c>
      <c r="C85" s="1620">
        <v>3323</v>
      </c>
    </row>
    <row r="86" spans="1:3" ht="15.75">
      <c r="A86" s="1620">
        <v>3324</v>
      </c>
      <c r="B86" s="1626" t="s">
        <v>438</v>
      </c>
      <c r="C86" s="1620">
        <v>3324</v>
      </c>
    </row>
    <row r="87" spans="1:3" ht="15.75">
      <c r="A87" s="1620">
        <v>3325</v>
      </c>
      <c r="B87" s="1624" t="s">
        <v>1943</v>
      </c>
      <c r="C87" s="1620">
        <v>3325</v>
      </c>
    </row>
    <row r="88" spans="1:3" ht="15.75">
      <c r="A88" s="1620">
        <v>3326</v>
      </c>
      <c r="B88" s="1623" t="s">
        <v>1944</v>
      </c>
      <c r="C88" s="1620">
        <v>3326</v>
      </c>
    </row>
    <row r="89" spans="1:3" ht="15.75">
      <c r="A89" s="1620">
        <v>3327</v>
      </c>
      <c r="B89" s="1623" t="s">
        <v>1945</v>
      </c>
      <c r="C89" s="1620">
        <v>3327</v>
      </c>
    </row>
    <row r="90" spans="1:3" ht="15.75">
      <c r="A90" s="1620">
        <v>3332</v>
      </c>
      <c r="B90" s="1623" t="s">
        <v>439</v>
      </c>
      <c r="C90" s="1620">
        <v>3332</v>
      </c>
    </row>
    <row r="91" spans="1:3" ht="15.75">
      <c r="A91" s="1620">
        <v>3333</v>
      </c>
      <c r="B91" s="1624" t="s">
        <v>440</v>
      </c>
      <c r="C91" s="1620">
        <v>3333</v>
      </c>
    </row>
    <row r="92" spans="1:3" ht="15.75">
      <c r="A92" s="1620">
        <v>3334</v>
      </c>
      <c r="B92" s="1624" t="s">
        <v>517</v>
      </c>
      <c r="C92" s="1620">
        <v>3334</v>
      </c>
    </row>
    <row r="93" spans="1:3" ht="15.75">
      <c r="A93" s="1620">
        <v>3336</v>
      </c>
      <c r="B93" s="1624" t="s">
        <v>518</v>
      </c>
      <c r="C93" s="1620">
        <v>3336</v>
      </c>
    </row>
    <row r="94" spans="1:3" ht="15.75">
      <c r="A94" s="1620">
        <v>3337</v>
      </c>
      <c r="B94" s="1623" t="s">
        <v>1946</v>
      </c>
      <c r="C94" s="1620">
        <v>3337</v>
      </c>
    </row>
    <row r="95" spans="1:3" ht="15.75">
      <c r="A95" s="1620">
        <v>3338</v>
      </c>
      <c r="B95" s="1623" t="s">
        <v>1947</v>
      </c>
      <c r="C95" s="1620">
        <v>3338</v>
      </c>
    </row>
    <row r="96" spans="1:3" ht="15.75">
      <c r="A96" s="1620">
        <v>3341</v>
      </c>
      <c r="B96" s="1624" t="s">
        <v>519</v>
      </c>
      <c r="C96" s="1620">
        <v>3341</v>
      </c>
    </row>
    <row r="97" spans="1:3" ht="15.75">
      <c r="A97" s="1620">
        <v>3349</v>
      </c>
      <c r="B97" s="1624" t="s">
        <v>441</v>
      </c>
      <c r="C97" s="1620">
        <v>3349</v>
      </c>
    </row>
    <row r="98" spans="1:3" ht="15.75">
      <c r="A98" s="1620">
        <v>3359</v>
      </c>
      <c r="B98" s="1624" t="s">
        <v>442</v>
      </c>
      <c r="C98" s="1620">
        <v>3359</v>
      </c>
    </row>
    <row r="99" spans="1:3" ht="15.75">
      <c r="A99" s="1620">
        <v>3369</v>
      </c>
      <c r="B99" s="1624" t="s">
        <v>443</v>
      </c>
      <c r="C99" s="1620">
        <v>3369</v>
      </c>
    </row>
    <row r="100" spans="1:3" ht="15.75">
      <c r="A100" s="1620">
        <v>3388</v>
      </c>
      <c r="B100" s="1623" t="s">
        <v>0</v>
      </c>
      <c r="C100" s="1620">
        <v>3388</v>
      </c>
    </row>
    <row r="101" spans="1:3" ht="15.75">
      <c r="A101" s="1620">
        <v>3389</v>
      </c>
      <c r="B101" s="1624" t="s">
        <v>1</v>
      </c>
      <c r="C101" s="1620">
        <v>3389</v>
      </c>
    </row>
    <row r="102" spans="1:3" ht="15.75">
      <c r="A102" s="1620">
        <v>4401</v>
      </c>
      <c r="B102" s="1623" t="s">
        <v>2</v>
      </c>
      <c r="C102" s="1620">
        <v>4401</v>
      </c>
    </row>
    <row r="103" spans="1:3" ht="15.75">
      <c r="A103" s="1620">
        <v>4412</v>
      </c>
      <c r="B103" s="1626" t="s">
        <v>3</v>
      </c>
      <c r="C103" s="1620">
        <v>4412</v>
      </c>
    </row>
    <row r="104" spans="1:3" ht="15.75">
      <c r="A104" s="1620">
        <v>4415</v>
      </c>
      <c r="B104" s="1624" t="s">
        <v>4</v>
      </c>
      <c r="C104" s="1620">
        <v>4415</v>
      </c>
    </row>
    <row r="105" spans="1:3" ht="15.75">
      <c r="A105" s="1620">
        <v>4418</v>
      </c>
      <c r="B105" s="1624" t="s">
        <v>5</v>
      </c>
      <c r="C105" s="1620">
        <v>4418</v>
      </c>
    </row>
    <row r="106" spans="1:3" ht="15.75">
      <c r="A106" s="1620">
        <v>4429</v>
      </c>
      <c r="B106" s="1623" t="s">
        <v>6</v>
      </c>
      <c r="C106" s="1620">
        <v>4429</v>
      </c>
    </row>
    <row r="107" spans="1:3" ht="15.75">
      <c r="A107" s="1620">
        <v>4431</v>
      </c>
      <c r="B107" s="1624" t="s">
        <v>1951</v>
      </c>
      <c r="C107" s="1620">
        <v>4431</v>
      </c>
    </row>
    <row r="108" spans="1:3" ht="15.75">
      <c r="A108" s="1620">
        <v>4433</v>
      </c>
      <c r="B108" s="1624" t="s">
        <v>7</v>
      </c>
      <c r="C108" s="1620">
        <v>4433</v>
      </c>
    </row>
    <row r="109" spans="1:3" ht="15.75">
      <c r="A109" s="1620">
        <v>4436</v>
      </c>
      <c r="B109" s="1624" t="s">
        <v>8</v>
      </c>
      <c r="C109" s="1620">
        <v>4436</v>
      </c>
    </row>
    <row r="110" spans="1:3" ht="15.75">
      <c r="A110" s="1620">
        <v>4437</v>
      </c>
      <c r="B110" s="1625" t="s">
        <v>9</v>
      </c>
      <c r="C110" s="1620">
        <v>4437</v>
      </c>
    </row>
    <row r="111" spans="1:3" ht="15.75">
      <c r="A111" s="1620">
        <v>4448</v>
      </c>
      <c r="B111" s="1625" t="s">
        <v>1979</v>
      </c>
      <c r="C111" s="1620">
        <v>4448</v>
      </c>
    </row>
    <row r="112" spans="1:3" ht="15.75">
      <c r="A112" s="1620">
        <v>4450</v>
      </c>
      <c r="B112" s="1624" t="s">
        <v>10</v>
      </c>
      <c r="C112" s="1620">
        <v>4450</v>
      </c>
    </row>
    <row r="113" spans="1:3" ht="15.75">
      <c r="A113" s="1620">
        <v>4451</v>
      </c>
      <c r="B113" s="1629" t="s">
        <v>11</v>
      </c>
      <c r="C113" s="1620">
        <v>4451</v>
      </c>
    </row>
    <row r="114" spans="1:3" ht="15.75">
      <c r="A114" s="1620">
        <v>4452</v>
      </c>
      <c r="B114" s="1629" t="s">
        <v>12</v>
      </c>
      <c r="C114" s="1620">
        <v>4452</v>
      </c>
    </row>
    <row r="115" spans="1:3" ht="15.75">
      <c r="A115" s="1620">
        <v>4453</v>
      </c>
      <c r="B115" s="1629" t="s">
        <v>13</v>
      </c>
      <c r="C115" s="1620">
        <v>4453</v>
      </c>
    </row>
    <row r="116" spans="1:3" ht="15.75">
      <c r="A116" s="1620">
        <v>4454</v>
      </c>
      <c r="B116" s="1630" t="s">
        <v>14</v>
      </c>
      <c r="C116" s="1620">
        <v>4454</v>
      </c>
    </row>
    <row r="117" spans="1:3" ht="15.75">
      <c r="A117" s="1620">
        <v>4455</v>
      </c>
      <c r="B117" s="1630" t="s">
        <v>1952</v>
      </c>
      <c r="C117" s="1620">
        <v>4455</v>
      </c>
    </row>
    <row r="118" spans="1:3" ht="15.75">
      <c r="A118" s="1620">
        <v>4456</v>
      </c>
      <c r="B118" s="1629" t="s">
        <v>15</v>
      </c>
      <c r="C118" s="1620">
        <v>4456</v>
      </c>
    </row>
    <row r="119" spans="1:3" ht="15.75">
      <c r="A119" s="1620">
        <v>4457</v>
      </c>
      <c r="B119" s="1631" t="s">
        <v>1953</v>
      </c>
      <c r="C119" s="1620">
        <v>4457</v>
      </c>
    </row>
    <row r="120" spans="1:3" ht="15.75">
      <c r="A120" s="1620">
        <v>4458</v>
      </c>
      <c r="B120" s="1631" t="s">
        <v>1982</v>
      </c>
      <c r="C120" s="1620">
        <v>4458</v>
      </c>
    </row>
    <row r="121" spans="1:3" ht="15.75">
      <c r="A121" s="1620">
        <v>4459</v>
      </c>
      <c r="B121" s="1631" t="s">
        <v>1651</v>
      </c>
      <c r="C121" s="1620">
        <v>4459</v>
      </c>
    </row>
    <row r="122" spans="1:3" ht="15.75">
      <c r="A122" s="1620">
        <v>4465</v>
      </c>
      <c r="B122" s="1621" t="s">
        <v>16</v>
      </c>
      <c r="C122" s="1620">
        <v>4465</v>
      </c>
    </row>
    <row r="123" spans="1:3" ht="15.75">
      <c r="A123" s="1620">
        <v>4467</v>
      </c>
      <c r="B123" s="1622" t="s">
        <v>17</v>
      </c>
      <c r="C123" s="1620">
        <v>4467</v>
      </c>
    </row>
    <row r="124" spans="1:3" ht="15.75">
      <c r="A124" s="1620">
        <v>4468</v>
      </c>
      <c r="B124" s="1623" t="s">
        <v>18</v>
      </c>
      <c r="C124" s="1620">
        <v>4468</v>
      </c>
    </row>
    <row r="125" spans="1:3" ht="15.75">
      <c r="A125" s="1620">
        <v>4469</v>
      </c>
      <c r="B125" s="1624" t="s">
        <v>19</v>
      </c>
      <c r="C125" s="1620">
        <v>4469</v>
      </c>
    </row>
    <row r="126" spans="1:3" ht="15.75">
      <c r="A126" s="1620">
        <v>5501</v>
      </c>
      <c r="B126" s="1623" t="s">
        <v>20</v>
      </c>
      <c r="C126" s="1620">
        <v>5501</v>
      </c>
    </row>
    <row r="127" spans="1:3" ht="15.75">
      <c r="A127" s="1620">
        <v>5511</v>
      </c>
      <c r="B127" s="1628" t="s">
        <v>21</v>
      </c>
      <c r="C127" s="1620">
        <v>5511</v>
      </c>
    </row>
    <row r="128" spans="1:3" ht="15.75">
      <c r="A128" s="1620">
        <v>5512</v>
      </c>
      <c r="B128" s="1623" t="s">
        <v>22</v>
      </c>
      <c r="C128" s="1620">
        <v>5512</v>
      </c>
    </row>
    <row r="129" spans="1:3" ht="15.75">
      <c r="A129" s="1620">
        <v>5513</v>
      </c>
      <c r="B129" s="1631" t="s">
        <v>1983</v>
      </c>
      <c r="C129" s="1620">
        <v>5513</v>
      </c>
    </row>
    <row r="130" spans="1:3" ht="15.75">
      <c r="A130" s="1620">
        <v>5514</v>
      </c>
      <c r="B130" s="1631" t="s">
        <v>542</v>
      </c>
      <c r="C130" s="1620">
        <v>5514</v>
      </c>
    </row>
    <row r="131" spans="1:3" ht="15.75">
      <c r="A131" s="1620">
        <v>5515</v>
      </c>
      <c r="B131" s="1631" t="s">
        <v>543</v>
      </c>
      <c r="C131" s="1620">
        <v>5515</v>
      </c>
    </row>
    <row r="132" spans="1:3" ht="15.75">
      <c r="A132" s="1620">
        <v>5516</v>
      </c>
      <c r="B132" s="1631" t="s">
        <v>1984</v>
      </c>
      <c r="C132" s="1620">
        <v>5516</v>
      </c>
    </row>
    <row r="133" spans="1:3" ht="15.75">
      <c r="A133" s="1620">
        <v>5517</v>
      </c>
      <c r="B133" s="1631" t="s">
        <v>544</v>
      </c>
      <c r="C133" s="1620">
        <v>5517</v>
      </c>
    </row>
    <row r="134" spans="1:3" ht="15.75">
      <c r="A134" s="1620">
        <v>5518</v>
      </c>
      <c r="B134" s="1623" t="s">
        <v>545</v>
      </c>
      <c r="C134" s="1620">
        <v>5518</v>
      </c>
    </row>
    <row r="135" spans="1:3" ht="15.75">
      <c r="A135" s="1620">
        <v>5519</v>
      </c>
      <c r="B135" s="1623" t="s">
        <v>546</v>
      </c>
      <c r="C135" s="1620">
        <v>5519</v>
      </c>
    </row>
    <row r="136" spans="1:3" ht="15.75">
      <c r="A136" s="1620">
        <v>5521</v>
      </c>
      <c r="B136" s="1623" t="s">
        <v>547</v>
      </c>
      <c r="C136" s="1620">
        <v>5521</v>
      </c>
    </row>
    <row r="137" spans="1:3" ht="15.75">
      <c r="A137" s="1620">
        <v>5522</v>
      </c>
      <c r="B137" s="1632" t="s">
        <v>548</v>
      </c>
      <c r="C137" s="1620">
        <v>5522</v>
      </c>
    </row>
    <row r="138" spans="1:3" ht="15.75">
      <c r="A138" s="1620">
        <v>5524</v>
      </c>
      <c r="B138" s="1621" t="s">
        <v>549</v>
      </c>
      <c r="C138" s="1620">
        <v>5524</v>
      </c>
    </row>
    <row r="139" spans="1:3" ht="15.75">
      <c r="A139" s="1620">
        <v>5525</v>
      </c>
      <c r="B139" s="1628" t="s">
        <v>550</v>
      </c>
      <c r="C139" s="1620">
        <v>5525</v>
      </c>
    </row>
    <row r="140" spans="1:3" ht="15.75">
      <c r="A140" s="1620">
        <v>5526</v>
      </c>
      <c r="B140" s="1625" t="s">
        <v>551</v>
      </c>
      <c r="C140" s="1620">
        <v>5526</v>
      </c>
    </row>
    <row r="141" spans="1:3" ht="15.75">
      <c r="A141" s="1620">
        <v>5527</v>
      </c>
      <c r="B141" s="1625" t="s">
        <v>552</v>
      </c>
      <c r="C141" s="1620">
        <v>5527</v>
      </c>
    </row>
    <row r="142" spans="1:3" ht="15.75">
      <c r="A142" s="1620">
        <v>5528</v>
      </c>
      <c r="B142" s="1625" t="s">
        <v>553</v>
      </c>
      <c r="C142" s="1620">
        <v>5528</v>
      </c>
    </row>
    <row r="143" spans="1:3" ht="15.75">
      <c r="A143" s="1620">
        <v>5529</v>
      </c>
      <c r="B143" s="1625" t="s">
        <v>554</v>
      </c>
      <c r="C143" s="1620">
        <v>5529</v>
      </c>
    </row>
    <row r="144" spans="1:3" ht="15.75">
      <c r="A144" s="1620">
        <v>5530</v>
      </c>
      <c r="B144" s="1625" t="s">
        <v>555</v>
      </c>
      <c r="C144" s="1620">
        <v>5530</v>
      </c>
    </row>
    <row r="145" spans="1:3" ht="15.75">
      <c r="A145" s="1620">
        <v>5531</v>
      </c>
      <c r="B145" s="1628" t="s">
        <v>556</v>
      </c>
      <c r="C145" s="1620">
        <v>5531</v>
      </c>
    </row>
    <row r="146" spans="1:3" ht="15.75">
      <c r="A146" s="1620">
        <v>5532</v>
      </c>
      <c r="B146" s="1632" t="s">
        <v>557</v>
      </c>
      <c r="C146" s="1620">
        <v>5532</v>
      </c>
    </row>
    <row r="147" spans="1:3" ht="15.75">
      <c r="A147" s="1620">
        <v>5533</v>
      </c>
      <c r="B147" s="1632" t="s">
        <v>558</v>
      </c>
      <c r="C147" s="1620">
        <v>5533</v>
      </c>
    </row>
    <row r="148" spans="1:3" ht="15.75">
      <c r="A148" s="1633">
        <v>5534</v>
      </c>
      <c r="B148" s="1632" t="s">
        <v>559</v>
      </c>
      <c r="C148" s="1633">
        <v>5534</v>
      </c>
    </row>
    <row r="149" spans="1:3" ht="15.75">
      <c r="A149" s="1633">
        <v>5535</v>
      </c>
      <c r="B149" s="1632" t="s">
        <v>560</v>
      </c>
      <c r="C149" s="1633">
        <v>5535</v>
      </c>
    </row>
    <row r="150" spans="1:3" ht="15.75">
      <c r="A150" s="1620">
        <v>5538</v>
      </c>
      <c r="B150" s="1628" t="s">
        <v>561</v>
      </c>
      <c r="C150" s="1620">
        <v>5538</v>
      </c>
    </row>
    <row r="151" spans="1:3" ht="15.75">
      <c r="A151" s="1620">
        <v>5540</v>
      </c>
      <c r="B151" s="1632" t="s">
        <v>562</v>
      </c>
      <c r="C151" s="1620">
        <v>5540</v>
      </c>
    </row>
    <row r="152" spans="1:3" ht="15.75">
      <c r="A152" s="1620">
        <v>5541</v>
      </c>
      <c r="B152" s="1632" t="s">
        <v>2004</v>
      </c>
      <c r="C152" s="1620">
        <v>5541</v>
      </c>
    </row>
    <row r="153" spans="1:3" ht="15.75">
      <c r="A153" s="1620">
        <v>5545</v>
      </c>
      <c r="B153" s="1632" t="s">
        <v>2005</v>
      </c>
      <c r="C153" s="1620">
        <v>5545</v>
      </c>
    </row>
    <row r="154" spans="1:3" ht="15.75">
      <c r="A154" s="1620">
        <v>5546</v>
      </c>
      <c r="B154" s="1632" t="s">
        <v>563</v>
      </c>
      <c r="C154" s="1620">
        <v>5546</v>
      </c>
    </row>
    <row r="155" spans="1:3" ht="15.75">
      <c r="A155" s="1620">
        <v>5547</v>
      </c>
      <c r="B155" s="1632" t="s">
        <v>564</v>
      </c>
      <c r="C155" s="1620">
        <v>5547</v>
      </c>
    </row>
    <row r="156" spans="1:3" ht="15.75">
      <c r="A156" s="1620">
        <v>5548</v>
      </c>
      <c r="B156" s="1632" t="s">
        <v>565</v>
      </c>
      <c r="C156" s="1620">
        <v>5548</v>
      </c>
    </row>
    <row r="157" spans="1:3" ht="15.75">
      <c r="A157" s="1620">
        <v>5550</v>
      </c>
      <c r="B157" s="1632" t="s">
        <v>566</v>
      </c>
      <c r="C157" s="1620">
        <v>5550</v>
      </c>
    </row>
    <row r="158" spans="1:3" ht="15.75">
      <c r="A158" s="1620">
        <v>5551</v>
      </c>
      <c r="B158" s="1632" t="s">
        <v>567</v>
      </c>
      <c r="C158" s="1620">
        <v>5551</v>
      </c>
    </row>
    <row r="159" spans="1:3" ht="15.75">
      <c r="A159" s="1620">
        <v>5553</v>
      </c>
      <c r="B159" s="1632" t="s">
        <v>568</v>
      </c>
      <c r="C159" s="1620">
        <v>5553</v>
      </c>
    </row>
    <row r="160" spans="1:3" ht="15.75">
      <c r="A160" s="1620">
        <v>5554</v>
      </c>
      <c r="B160" s="1628" t="s">
        <v>569</v>
      </c>
      <c r="C160" s="1620">
        <v>5554</v>
      </c>
    </row>
    <row r="161" spans="1:3" ht="15.75">
      <c r="A161" s="1620">
        <v>5556</v>
      </c>
      <c r="B161" s="1624" t="s">
        <v>570</v>
      </c>
      <c r="C161" s="1620">
        <v>5556</v>
      </c>
    </row>
    <row r="162" spans="1:3" ht="15.75">
      <c r="A162" s="1620">
        <v>5561</v>
      </c>
      <c r="B162" s="1634" t="s">
        <v>2006</v>
      </c>
      <c r="C162" s="1620">
        <v>5561</v>
      </c>
    </row>
    <row r="163" spans="1:3" ht="15.75">
      <c r="A163" s="1620">
        <v>5562</v>
      </c>
      <c r="B163" s="1634" t="s">
        <v>1992</v>
      </c>
      <c r="C163" s="1620">
        <v>5562</v>
      </c>
    </row>
    <row r="164" spans="1:3" ht="15.75">
      <c r="A164" s="1620">
        <v>5588</v>
      </c>
      <c r="B164" s="1623" t="s">
        <v>571</v>
      </c>
      <c r="C164" s="1620">
        <v>5588</v>
      </c>
    </row>
    <row r="165" spans="1:3" ht="15.75">
      <c r="A165" s="1620">
        <v>5589</v>
      </c>
      <c r="B165" s="1623" t="s">
        <v>572</v>
      </c>
      <c r="C165" s="1620">
        <v>5589</v>
      </c>
    </row>
    <row r="166" spans="1:3" ht="15.75">
      <c r="A166" s="1620">
        <v>6601</v>
      </c>
      <c r="B166" s="1623" t="s">
        <v>573</v>
      </c>
      <c r="C166" s="1620">
        <v>6601</v>
      </c>
    </row>
    <row r="167" spans="1:3" ht="15.75">
      <c r="A167" s="1620">
        <v>6602</v>
      </c>
      <c r="B167" s="1624" t="s">
        <v>574</v>
      </c>
      <c r="C167" s="1620">
        <v>6602</v>
      </c>
    </row>
    <row r="168" spans="1:3" ht="15.75">
      <c r="A168" s="1620">
        <v>6603</v>
      </c>
      <c r="B168" s="1624" t="s">
        <v>575</v>
      </c>
      <c r="C168" s="1620">
        <v>6603</v>
      </c>
    </row>
    <row r="169" spans="1:3" ht="15.75">
      <c r="A169" s="1620">
        <v>6604</v>
      </c>
      <c r="B169" s="1624" t="s">
        <v>576</v>
      </c>
      <c r="C169" s="1620">
        <v>6604</v>
      </c>
    </row>
    <row r="170" spans="1:3" ht="15.75">
      <c r="A170" s="1620">
        <v>6605</v>
      </c>
      <c r="B170" s="1624" t="s">
        <v>1995</v>
      </c>
      <c r="C170" s="1620">
        <v>6605</v>
      </c>
    </row>
    <row r="171" spans="1:3" ht="15.75">
      <c r="A171" s="1633">
        <v>6606</v>
      </c>
      <c r="B171" s="1626" t="s">
        <v>577</v>
      </c>
      <c r="C171" s="1633">
        <v>6606</v>
      </c>
    </row>
    <row r="172" spans="1:3" ht="15.75">
      <c r="A172" s="1620">
        <v>6618</v>
      </c>
      <c r="B172" s="1623" t="s">
        <v>578</v>
      </c>
      <c r="C172" s="1620">
        <v>6618</v>
      </c>
    </row>
    <row r="173" spans="1:3" ht="15.75">
      <c r="A173" s="1620">
        <v>6619</v>
      </c>
      <c r="B173" s="1624" t="s">
        <v>579</v>
      </c>
      <c r="C173" s="1620">
        <v>6619</v>
      </c>
    </row>
    <row r="174" spans="1:3" ht="15.75">
      <c r="A174" s="1620">
        <v>6621</v>
      </c>
      <c r="B174" s="1623" t="s">
        <v>580</v>
      </c>
      <c r="C174" s="1620">
        <v>6621</v>
      </c>
    </row>
    <row r="175" spans="1:3" ht="15.75">
      <c r="A175" s="1620">
        <v>6622</v>
      </c>
      <c r="B175" s="1624" t="s">
        <v>581</v>
      </c>
      <c r="C175" s="1620">
        <v>6622</v>
      </c>
    </row>
    <row r="176" spans="1:3" ht="15.75">
      <c r="A176" s="1620">
        <v>6623</v>
      </c>
      <c r="B176" s="1624" t="s">
        <v>582</v>
      </c>
      <c r="C176" s="1620">
        <v>6623</v>
      </c>
    </row>
    <row r="177" spans="1:3" ht="15.75">
      <c r="A177" s="1620">
        <v>6624</v>
      </c>
      <c r="B177" s="1624" t="s">
        <v>583</v>
      </c>
      <c r="C177" s="1620">
        <v>6624</v>
      </c>
    </row>
    <row r="178" spans="1:3" ht="15.75">
      <c r="A178" s="1620">
        <v>6625</v>
      </c>
      <c r="B178" s="1625" t="s">
        <v>584</v>
      </c>
      <c r="C178" s="1620">
        <v>6625</v>
      </c>
    </row>
    <row r="179" spans="1:3" ht="15.75">
      <c r="A179" s="1620">
        <v>6626</v>
      </c>
      <c r="B179" s="1625" t="s">
        <v>476</v>
      </c>
      <c r="C179" s="1620">
        <v>6626</v>
      </c>
    </row>
    <row r="180" spans="1:3" ht="15.75">
      <c r="A180" s="1620">
        <v>6627</v>
      </c>
      <c r="B180" s="1625" t="s">
        <v>477</v>
      </c>
      <c r="C180" s="1620">
        <v>6627</v>
      </c>
    </row>
    <row r="181" spans="1:3" ht="15.75">
      <c r="A181" s="1620">
        <v>6628</v>
      </c>
      <c r="B181" s="1631" t="s">
        <v>478</v>
      </c>
      <c r="C181" s="1620">
        <v>6628</v>
      </c>
    </row>
    <row r="182" spans="1:3" ht="15.75">
      <c r="A182" s="1620">
        <v>6629</v>
      </c>
      <c r="B182" s="1634" t="s">
        <v>479</v>
      </c>
      <c r="C182" s="1620">
        <v>6629</v>
      </c>
    </row>
    <row r="183" spans="1:3" ht="15.75">
      <c r="A183" s="1635">
        <v>7701</v>
      </c>
      <c r="B183" s="1623" t="s">
        <v>480</v>
      </c>
      <c r="C183" s="1635">
        <v>7701</v>
      </c>
    </row>
    <row r="184" spans="1:3" ht="15.75">
      <c r="A184" s="1620">
        <v>7708</v>
      </c>
      <c r="B184" s="1623" t="s">
        <v>481</v>
      </c>
      <c r="C184" s="1620">
        <v>7708</v>
      </c>
    </row>
    <row r="185" spans="1:3" ht="15.75">
      <c r="A185" s="1620">
        <v>7711</v>
      </c>
      <c r="B185" s="1626" t="s">
        <v>482</v>
      </c>
      <c r="C185" s="1620">
        <v>7711</v>
      </c>
    </row>
    <row r="186" spans="1:3" ht="15.75">
      <c r="A186" s="1620">
        <v>7712</v>
      </c>
      <c r="B186" s="1623" t="s">
        <v>483</v>
      </c>
      <c r="C186" s="1620">
        <v>7712</v>
      </c>
    </row>
    <row r="187" spans="1:3" ht="15.75">
      <c r="A187" s="1620">
        <v>7713</v>
      </c>
      <c r="B187" s="1636" t="s">
        <v>484</v>
      </c>
      <c r="C187" s="1620">
        <v>7713</v>
      </c>
    </row>
    <row r="188" spans="1:3" ht="15.75">
      <c r="A188" s="1620">
        <v>7714</v>
      </c>
      <c r="B188" s="1622" t="s">
        <v>485</v>
      </c>
      <c r="C188" s="1620">
        <v>7714</v>
      </c>
    </row>
    <row r="189" spans="1:3" ht="15.75">
      <c r="A189" s="1620">
        <v>7718</v>
      </c>
      <c r="B189" s="1623" t="s">
        <v>486</v>
      </c>
      <c r="C189" s="1620">
        <v>7718</v>
      </c>
    </row>
    <row r="190" spans="1:3" ht="15.75">
      <c r="A190" s="1620">
        <v>7719</v>
      </c>
      <c r="B190" s="1624" t="s">
        <v>487</v>
      </c>
      <c r="C190" s="1620">
        <v>7719</v>
      </c>
    </row>
    <row r="191" spans="1:3" ht="15.75">
      <c r="A191" s="1620">
        <v>7731</v>
      </c>
      <c r="B191" s="1623" t="s">
        <v>488</v>
      </c>
      <c r="C191" s="1620">
        <v>7731</v>
      </c>
    </row>
    <row r="192" spans="1:3" ht="15.75">
      <c r="A192" s="1620">
        <v>7732</v>
      </c>
      <c r="B192" s="1624" t="s">
        <v>489</v>
      </c>
      <c r="C192" s="1620">
        <v>7732</v>
      </c>
    </row>
    <row r="193" spans="1:3" ht="15.75">
      <c r="A193" s="1620">
        <v>7733</v>
      </c>
      <c r="B193" s="1624" t="s">
        <v>490</v>
      </c>
      <c r="C193" s="1620">
        <v>7733</v>
      </c>
    </row>
    <row r="194" spans="1:3" ht="15.75">
      <c r="A194" s="1620">
        <v>7735</v>
      </c>
      <c r="B194" s="1624" t="s">
        <v>491</v>
      </c>
      <c r="C194" s="1620">
        <v>7735</v>
      </c>
    </row>
    <row r="195" spans="1:3" ht="15.75">
      <c r="A195" s="1620">
        <v>7736</v>
      </c>
      <c r="B195" s="1623" t="s">
        <v>492</v>
      </c>
      <c r="C195" s="1620">
        <v>7736</v>
      </c>
    </row>
    <row r="196" spans="1:3" ht="15.75">
      <c r="A196" s="1620">
        <v>7737</v>
      </c>
      <c r="B196" s="1624" t="s">
        <v>493</v>
      </c>
      <c r="C196" s="1620">
        <v>7737</v>
      </c>
    </row>
    <row r="197" spans="1:3" ht="15.75">
      <c r="A197" s="1620">
        <v>7738</v>
      </c>
      <c r="B197" s="1624" t="s">
        <v>494</v>
      </c>
      <c r="C197" s="1620">
        <v>7738</v>
      </c>
    </row>
    <row r="198" spans="1:3" ht="15.75">
      <c r="A198" s="1620">
        <v>7739</v>
      </c>
      <c r="B198" s="1628" t="s">
        <v>495</v>
      </c>
      <c r="C198" s="1620">
        <v>7739</v>
      </c>
    </row>
    <row r="199" spans="1:3" ht="15.75">
      <c r="A199" s="1620">
        <v>7740</v>
      </c>
      <c r="B199" s="1628" t="s">
        <v>496</v>
      </c>
      <c r="C199" s="1620">
        <v>7740</v>
      </c>
    </row>
    <row r="200" spans="1:3" ht="15.75">
      <c r="A200" s="1620">
        <v>7741</v>
      </c>
      <c r="B200" s="1624" t="s">
        <v>497</v>
      </c>
      <c r="C200" s="1620">
        <v>7741</v>
      </c>
    </row>
    <row r="201" spans="1:3" ht="15.75">
      <c r="A201" s="1620">
        <v>7742</v>
      </c>
      <c r="B201" s="1624" t="s">
        <v>498</v>
      </c>
      <c r="C201" s="1620">
        <v>7742</v>
      </c>
    </row>
    <row r="202" spans="1:3" ht="15.75">
      <c r="A202" s="1620">
        <v>7743</v>
      </c>
      <c r="B202" s="1624" t="s">
        <v>499</v>
      </c>
      <c r="C202" s="1620">
        <v>7743</v>
      </c>
    </row>
    <row r="203" spans="1:3" ht="15.75">
      <c r="A203" s="1620">
        <v>7744</v>
      </c>
      <c r="B203" s="1634" t="s">
        <v>500</v>
      </c>
      <c r="C203" s="1620">
        <v>7744</v>
      </c>
    </row>
    <row r="204" spans="1:3" ht="15.75">
      <c r="A204" s="1620">
        <v>7745</v>
      </c>
      <c r="B204" s="1624" t="s">
        <v>501</v>
      </c>
      <c r="C204" s="1620">
        <v>7745</v>
      </c>
    </row>
    <row r="205" spans="1:3" ht="15.75">
      <c r="A205" s="1620">
        <v>7746</v>
      </c>
      <c r="B205" s="1624" t="s">
        <v>502</v>
      </c>
      <c r="C205" s="1620">
        <v>7746</v>
      </c>
    </row>
    <row r="206" spans="1:3" ht="15.75">
      <c r="A206" s="1620">
        <v>7747</v>
      </c>
      <c r="B206" s="1623" t="s">
        <v>503</v>
      </c>
      <c r="C206" s="1620">
        <v>7747</v>
      </c>
    </row>
    <row r="207" spans="1:3" ht="15.75">
      <c r="A207" s="1620">
        <v>7748</v>
      </c>
      <c r="B207" s="1626" t="s">
        <v>504</v>
      </c>
      <c r="C207" s="1620">
        <v>7748</v>
      </c>
    </row>
    <row r="208" spans="1:3" ht="15.75">
      <c r="A208" s="1620">
        <v>7751</v>
      </c>
      <c r="B208" s="1624" t="s">
        <v>505</v>
      </c>
      <c r="C208" s="1620">
        <v>7751</v>
      </c>
    </row>
    <row r="209" spans="1:3" ht="15.75">
      <c r="A209" s="1620">
        <v>7752</v>
      </c>
      <c r="B209" s="1624" t="s">
        <v>506</v>
      </c>
      <c r="C209" s="1620">
        <v>7752</v>
      </c>
    </row>
    <row r="210" spans="1:3" ht="15.75">
      <c r="A210" s="1620">
        <v>7755</v>
      </c>
      <c r="B210" s="1625" t="s">
        <v>89</v>
      </c>
      <c r="C210" s="1620">
        <v>7755</v>
      </c>
    </row>
    <row r="211" spans="1:3" ht="15.75">
      <c r="A211" s="1620">
        <v>7758</v>
      </c>
      <c r="B211" s="1623" t="s">
        <v>90</v>
      </c>
      <c r="C211" s="1620">
        <v>7758</v>
      </c>
    </row>
    <row r="212" spans="1:3" ht="15.75">
      <c r="A212" s="1620">
        <v>7759</v>
      </c>
      <c r="B212" s="1624" t="s">
        <v>91</v>
      </c>
      <c r="C212" s="1620">
        <v>7759</v>
      </c>
    </row>
    <row r="213" spans="1:3" ht="15.75">
      <c r="A213" s="1620">
        <v>7761</v>
      </c>
      <c r="B213" s="1623" t="s">
        <v>92</v>
      </c>
      <c r="C213" s="1620">
        <v>7761</v>
      </c>
    </row>
    <row r="214" spans="1:3" ht="15.75">
      <c r="A214" s="1620">
        <v>7762</v>
      </c>
      <c r="B214" s="1623" t="s">
        <v>93</v>
      </c>
      <c r="C214" s="1620">
        <v>7762</v>
      </c>
    </row>
    <row r="215" spans="1:3" ht="15.75">
      <c r="A215" s="1620">
        <v>7768</v>
      </c>
      <c r="B215" s="1623" t="s">
        <v>94</v>
      </c>
      <c r="C215" s="1620">
        <v>7768</v>
      </c>
    </row>
    <row r="216" spans="1:3" ht="15.75">
      <c r="A216" s="1620">
        <v>8801</v>
      </c>
      <c r="B216" s="1626" t="s">
        <v>95</v>
      </c>
      <c r="C216" s="1620">
        <v>8801</v>
      </c>
    </row>
    <row r="217" spans="1:3" ht="15.75">
      <c r="A217" s="1620">
        <v>8802</v>
      </c>
      <c r="B217" s="1623" t="s">
        <v>96</v>
      </c>
      <c r="C217" s="1620">
        <v>8802</v>
      </c>
    </row>
    <row r="218" spans="1:3" ht="15.75">
      <c r="A218" s="1620">
        <v>8803</v>
      </c>
      <c r="B218" s="1623" t="s">
        <v>97</v>
      </c>
      <c r="C218" s="1620">
        <v>8803</v>
      </c>
    </row>
    <row r="219" spans="1:3" ht="15.75">
      <c r="A219" s="1620">
        <v>8804</v>
      </c>
      <c r="B219" s="1623" t="s">
        <v>98</v>
      </c>
      <c r="C219" s="1620">
        <v>8804</v>
      </c>
    </row>
    <row r="220" spans="1:3" ht="15.75">
      <c r="A220" s="1620">
        <v>8805</v>
      </c>
      <c r="B220" s="1625" t="s">
        <v>99</v>
      </c>
      <c r="C220" s="1620">
        <v>8805</v>
      </c>
    </row>
    <row r="221" spans="1:3" ht="15.75">
      <c r="A221" s="1620">
        <v>8807</v>
      </c>
      <c r="B221" s="1631" t="s">
        <v>100</v>
      </c>
      <c r="C221" s="1620">
        <v>8807</v>
      </c>
    </row>
    <row r="222" spans="1:3" ht="15.75">
      <c r="A222" s="1620">
        <v>8808</v>
      </c>
      <c r="B222" s="1624" t="s">
        <v>101</v>
      </c>
      <c r="C222" s="1620">
        <v>8808</v>
      </c>
    </row>
    <row r="223" spans="1:3" ht="15.75">
      <c r="A223" s="1620">
        <v>8809</v>
      </c>
      <c r="B223" s="1624" t="s">
        <v>102</v>
      </c>
      <c r="C223" s="1620">
        <v>8809</v>
      </c>
    </row>
    <row r="224" spans="1:3" ht="15.75">
      <c r="A224" s="1620">
        <v>8811</v>
      </c>
      <c r="B224" s="1623" t="s">
        <v>103</v>
      </c>
      <c r="C224" s="1620">
        <v>8811</v>
      </c>
    </row>
    <row r="225" spans="1:3" ht="15.75">
      <c r="A225" s="1620">
        <v>8813</v>
      </c>
      <c r="B225" s="1624" t="s">
        <v>104</v>
      </c>
      <c r="C225" s="1620">
        <v>8813</v>
      </c>
    </row>
    <row r="226" spans="1:3" ht="15.75">
      <c r="A226" s="1620">
        <v>8814</v>
      </c>
      <c r="B226" s="1623" t="s">
        <v>105</v>
      </c>
      <c r="C226" s="1620">
        <v>8814</v>
      </c>
    </row>
    <row r="227" spans="1:3" ht="15.75">
      <c r="A227" s="1620">
        <v>8815</v>
      </c>
      <c r="B227" s="1623" t="s">
        <v>106</v>
      </c>
      <c r="C227" s="1620">
        <v>8815</v>
      </c>
    </row>
    <row r="228" spans="1:3" ht="15.75">
      <c r="A228" s="1620">
        <v>8816</v>
      </c>
      <c r="B228" s="1624" t="s">
        <v>107</v>
      </c>
      <c r="C228" s="1620">
        <v>8816</v>
      </c>
    </row>
    <row r="229" spans="1:3" ht="15.75">
      <c r="A229" s="1620">
        <v>8817</v>
      </c>
      <c r="B229" s="1624" t="s">
        <v>108</v>
      </c>
      <c r="C229" s="1620">
        <v>8817</v>
      </c>
    </row>
    <row r="230" spans="1:3" ht="15.75">
      <c r="A230" s="1620">
        <v>8821</v>
      </c>
      <c r="B230" s="1624" t="s">
        <v>109</v>
      </c>
      <c r="C230" s="1620">
        <v>8821</v>
      </c>
    </row>
    <row r="231" spans="1:3" ht="15.75">
      <c r="A231" s="1620">
        <v>8824</v>
      </c>
      <c r="B231" s="1626" t="s">
        <v>110</v>
      </c>
      <c r="C231" s="1620">
        <v>8824</v>
      </c>
    </row>
    <row r="232" spans="1:3" ht="15.75">
      <c r="A232" s="1620">
        <v>8825</v>
      </c>
      <c r="B232" s="1626" t="s">
        <v>111</v>
      </c>
      <c r="C232" s="1620">
        <v>8825</v>
      </c>
    </row>
    <row r="233" spans="1:3" ht="15.75">
      <c r="A233" s="1620">
        <v>8826</v>
      </c>
      <c r="B233" s="1626" t="s">
        <v>112</v>
      </c>
      <c r="C233" s="1620">
        <v>8826</v>
      </c>
    </row>
    <row r="234" spans="1:3" ht="15.75">
      <c r="A234" s="1620">
        <v>8827</v>
      </c>
      <c r="B234" s="1626" t="s">
        <v>113</v>
      </c>
      <c r="C234" s="1620">
        <v>8827</v>
      </c>
    </row>
    <row r="235" spans="1:3" ht="15.75">
      <c r="A235" s="1620">
        <v>8828</v>
      </c>
      <c r="B235" s="1623" t="s">
        <v>114</v>
      </c>
      <c r="C235" s="1620">
        <v>8828</v>
      </c>
    </row>
    <row r="236" spans="1:3" ht="15.75">
      <c r="A236" s="1620">
        <v>8829</v>
      </c>
      <c r="B236" s="1623" t="s">
        <v>115</v>
      </c>
      <c r="C236" s="1620">
        <v>8829</v>
      </c>
    </row>
    <row r="237" spans="1:3" ht="15.75">
      <c r="A237" s="1620">
        <v>8831</v>
      </c>
      <c r="B237" s="1623" t="s">
        <v>116</v>
      </c>
      <c r="C237" s="1620">
        <v>8831</v>
      </c>
    </row>
    <row r="238" spans="1:3" ht="15.75">
      <c r="A238" s="1620">
        <v>8832</v>
      </c>
      <c r="B238" s="1624" t="s">
        <v>117</v>
      </c>
      <c r="C238" s="1620">
        <v>8832</v>
      </c>
    </row>
    <row r="239" spans="1:3" ht="15.75">
      <c r="A239" s="1620">
        <v>8833</v>
      </c>
      <c r="B239" s="1623" t="s">
        <v>118</v>
      </c>
      <c r="C239" s="1620">
        <v>8833</v>
      </c>
    </row>
    <row r="240" spans="1:3" ht="15.75">
      <c r="A240" s="1620">
        <v>8834</v>
      </c>
      <c r="B240" s="1624" t="s">
        <v>119</v>
      </c>
      <c r="C240" s="1620">
        <v>8834</v>
      </c>
    </row>
    <row r="241" spans="1:3" ht="15.75">
      <c r="A241" s="1620">
        <v>8835</v>
      </c>
      <c r="B241" s="1624" t="s">
        <v>589</v>
      </c>
      <c r="C241" s="1620">
        <v>8835</v>
      </c>
    </row>
    <row r="242" spans="1:3" ht="15.75">
      <c r="A242" s="1620">
        <v>8836</v>
      </c>
      <c r="B242" s="1623" t="s">
        <v>590</v>
      </c>
      <c r="C242" s="1620">
        <v>8836</v>
      </c>
    </row>
    <row r="243" spans="1:3" ht="15.75">
      <c r="A243" s="1620">
        <v>8837</v>
      </c>
      <c r="B243" s="1623" t="s">
        <v>591</v>
      </c>
      <c r="C243" s="1620">
        <v>8837</v>
      </c>
    </row>
    <row r="244" spans="1:3" ht="15.75">
      <c r="A244" s="1620">
        <v>8838</v>
      </c>
      <c r="B244" s="1623" t="s">
        <v>592</v>
      </c>
      <c r="C244" s="1620">
        <v>8838</v>
      </c>
    </row>
    <row r="245" spans="1:3" ht="15.75">
      <c r="A245" s="1620">
        <v>8839</v>
      </c>
      <c r="B245" s="1624" t="s">
        <v>593</v>
      </c>
      <c r="C245" s="1620">
        <v>8839</v>
      </c>
    </row>
    <row r="246" spans="1:3" ht="15.75">
      <c r="A246" s="1620">
        <v>8845</v>
      </c>
      <c r="B246" s="1625" t="s">
        <v>594</v>
      </c>
      <c r="C246" s="1620">
        <v>8845</v>
      </c>
    </row>
    <row r="247" spans="1:3" ht="15.75">
      <c r="A247" s="1620">
        <v>8848</v>
      </c>
      <c r="B247" s="1631" t="s">
        <v>595</v>
      </c>
      <c r="C247" s="1620">
        <v>8848</v>
      </c>
    </row>
    <row r="248" spans="1:3" ht="15.75">
      <c r="A248" s="1620">
        <v>8849</v>
      </c>
      <c r="B248" s="1623" t="s">
        <v>596</v>
      </c>
      <c r="C248" s="1620">
        <v>8849</v>
      </c>
    </row>
    <row r="249" spans="1:3" ht="15.75">
      <c r="A249" s="1620">
        <v>8851</v>
      </c>
      <c r="B249" s="1623" t="s">
        <v>597</v>
      </c>
      <c r="C249" s="1620">
        <v>8851</v>
      </c>
    </row>
    <row r="250" spans="1:3" ht="15.75">
      <c r="A250" s="1620">
        <v>8852</v>
      </c>
      <c r="B250" s="1623" t="s">
        <v>598</v>
      </c>
      <c r="C250" s="1620">
        <v>8852</v>
      </c>
    </row>
    <row r="251" spans="1:3" ht="15.75">
      <c r="A251" s="1620">
        <v>8853</v>
      </c>
      <c r="B251" s="1623" t="s">
        <v>599</v>
      </c>
      <c r="C251" s="1620">
        <v>8853</v>
      </c>
    </row>
    <row r="252" spans="1:3" ht="15.75">
      <c r="A252" s="1620">
        <v>8855</v>
      </c>
      <c r="B252" s="1625" t="s">
        <v>600</v>
      </c>
      <c r="C252" s="1620">
        <v>8855</v>
      </c>
    </row>
    <row r="253" spans="1:3" ht="15.75">
      <c r="A253" s="1620">
        <v>8858</v>
      </c>
      <c r="B253" s="1634" t="s">
        <v>601</v>
      </c>
      <c r="C253" s="1620">
        <v>8858</v>
      </c>
    </row>
    <row r="254" spans="1:3" ht="15.75">
      <c r="A254" s="1620">
        <v>8859</v>
      </c>
      <c r="B254" s="1624" t="s">
        <v>602</v>
      </c>
      <c r="C254" s="1620">
        <v>8859</v>
      </c>
    </row>
    <row r="255" spans="1:3" ht="15.75">
      <c r="A255" s="1620">
        <v>8861</v>
      </c>
      <c r="B255" s="1623" t="s">
        <v>603</v>
      </c>
      <c r="C255" s="1620">
        <v>8861</v>
      </c>
    </row>
    <row r="256" spans="1:3" ht="15.75">
      <c r="A256" s="1620">
        <v>8862</v>
      </c>
      <c r="B256" s="1624" t="s">
        <v>604</v>
      </c>
      <c r="C256" s="1620">
        <v>8862</v>
      </c>
    </row>
    <row r="257" spans="1:3" ht="15.75">
      <c r="A257" s="1620">
        <v>8863</v>
      </c>
      <c r="B257" s="1624" t="s">
        <v>605</v>
      </c>
      <c r="C257" s="1620">
        <v>8863</v>
      </c>
    </row>
    <row r="258" spans="1:3" ht="15.75">
      <c r="A258" s="1620">
        <v>8864</v>
      </c>
      <c r="B258" s="1623" t="s">
        <v>606</v>
      </c>
      <c r="C258" s="1620">
        <v>8864</v>
      </c>
    </row>
    <row r="259" spans="1:3" ht="15.75">
      <c r="A259" s="1620">
        <v>8865</v>
      </c>
      <c r="B259" s="1624" t="s">
        <v>607</v>
      </c>
      <c r="C259" s="1620">
        <v>8865</v>
      </c>
    </row>
    <row r="260" spans="1:3" ht="15.75">
      <c r="A260" s="1620">
        <v>8866</v>
      </c>
      <c r="B260" s="1624" t="s">
        <v>44</v>
      </c>
      <c r="C260" s="1620">
        <v>8866</v>
      </c>
    </row>
    <row r="261" spans="1:3" ht="15.75">
      <c r="A261" s="1620">
        <v>8867</v>
      </c>
      <c r="B261" s="1624" t="s">
        <v>45</v>
      </c>
      <c r="C261" s="1620">
        <v>8867</v>
      </c>
    </row>
    <row r="262" spans="1:3" ht="15.75">
      <c r="A262" s="1620">
        <v>8868</v>
      </c>
      <c r="B262" s="1624" t="s">
        <v>46</v>
      </c>
      <c r="C262" s="1620">
        <v>8868</v>
      </c>
    </row>
    <row r="263" spans="1:3" ht="15.75">
      <c r="A263" s="1620">
        <v>8869</v>
      </c>
      <c r="B263" s="1623" t="s">
        <v>47</v>
      </c>
      <c r="C263" s="1620">
        <v>8869</v>
      </c>
    </row>
    <row r="264" spans="1:3" ht="15.75">
      <c r="A264" s="1620">
        <v>8871</v>
      </c>
      <c r="B264" s="1624" t="s">
        <v>48</v>
      </c>
      <c r="C264" s="1620">
        <v>8871</v>
      </c>
    </row>
    <row r="265" spans="1:3" ht="15.75">
      <c r="A265" s="1620">
        <v>8872</v>
      </c>
      <c r="B265" s="1624" t="s">
        <v>615</v>
      </c>
      <c r="C265" s="1620">
        <v>8872</v>
      </c>
    </row>
    <row r="266" spans="1:3" ht="15.75">
      <c r="A266" s="1620">
        <v>8873</v>
      </c>
      <c r="B266" s="1624" t="s">
        <v>616</v>
      </c>
      <c r="C266" s="1620">
        <v>8873</v>
      </c>
    </row>
    <row r="267" spans="1:3" ht="16.5" customHeight="1">
      <c r="A267" s="1620">
        <v>8875</v>
      </c>
      <c r="B267" s="1624" t="s">
        <v>617</v>
      </c>
      <c r="C267" s="1620">
        <v>8875</v>
      </c>
    </row>
    <row r="268" spans="1:3" ht="15.75">
      <c r="A268" s="1620">
        <v>8876</v>
      </c>
      <c r="B268" s="1624" t="s">
        <v>618</v>
      </c>
      <c r="C268" s="1620">
        <v>8876</v>
      </c>
    </row>
    <row r="269" spans="1:3" ht="15.75">
      <c r="A269" s="1620">
        <v>8877</v>
      </c>
      <c r="B269" s="1623" t="s">
        <v>619</v>
      </c>
      <c r="C269" s="1620">
        <v>8877</v>
      </c>
    </row>
    <row r="270" spans="1:3" ht="15.75">
      <c r="A270" s="1620">
        <v>8878</v>
      </c>
      <c r="B270" s="1634" t="s">
        <v>620</v>
      </c>
      <c r="C270" s="1620">
        <v>8878</v>
      </c>
    </row>
    <row r="271" spans="1:3" ht="15.75">
      <c r="A271" s="1620">
        <v>8885</v>
      </c>
      <c r="B271" s="1626" t="s">
        <v>621</v>
      </c>
      <c r="C271" s="1620">
        <v>8885</v>
      </c>
    </row>
    <row r="272" spans="1:3" ht="15.75">
      <c r="A272" s="1620">
        <v>8888</v>
      </c>
      <c r="B272" s="1623" t="s">
        <v>622</v>
      </c>
      <c r="C272" s="1620">
        <v>8888</v>
      </c>
    </row>
    <row r="273" spans="1:3" ht="15.75">
      <c r="A273" s="1620">
        <v>8897</v>
      </c>
      <c r="B273" s="1623" t="s">
        <v>623</v>
      </c>
      <c r="C273" s="1620">
        <v>8897</v>
      </c>
    </row>
    <row r="274" spans="1:3" ht="15.75">
      <c r="A274" s="1620">
        <v>8898</v>
      </c>
      <c r="B274" s="1623" t="s">
        <v>624</v>
      </c>
      <c r="C274" s="1620">
        <v>8898</v>
      </c>
    </row>
    <row r="275" spans="1:3" ht="15.75">
      <c r="A275" s="1620">
        <v>9910</v>
      </c>
      <c r="B275" s="1626" t="s">
        <v>625</v>
      </c>
      <c r="C275" s="1620">
        <v>9910</v>
      </c>
    </row>
    <row r="276" spans="1:3" ht="15.75">
      <c r="A276" s="1620">
        <v>9997</v>
      </c>
      <c r="B276" s="1623" t="s">
        <v>626</v>
      </c>
      <c r="C276" s="1620">
        <v>9997</v>
      </c>
    </row>
    <row r="277" spans="1:3" ht="15.75">
      <c r="A277" s="1620">
        <v>9998</v>
      </c>
      <c r="B277" s="1623" t="s">
        <v>627</v>
      </c>
      <c r="C277" s="1620">
        <v>9998</v>
      </c>
    </row>
    <row r="282" spans="1:3">
      <c r="A282" s="1610" t="s">
        <v>779</v>
      </c>
      <c r="B282" s="1610" t="s">
        <v>781</v>
      </c>
    </row>
    <row r="283" spans="1:3">
      <c r="A283" s="1637" t="s">
        <v>628</v>
      </c>
      <c r="B283" s="1638"/>
      <c r="C283" s="1638"/>
    </row>
    <row r="284" spans="1:3">
      <c r="A284" s="1639" t="s">
        <v>1198</v>
      </c>
      <c r="B284" s="1640"/>
      <c r="C284" s="1640"/>
    </row>
    <row r="285" spans="1:3">
      <c r="A285" s="1641" t="s">
        <v>1199</v>
      </c>
      <c r="B285" s="1476" t="s">
        <v>1200</v>
      </c>
      <c r="C285" s="1476" t="s">
        <v>1198</v>
      </c>
    </row>
    <row r="286" spans="1:3">
      <c r="A286" s="1641" t="s">
        <v>1201</v>
      </c>
      <c r="B286" s="1476" t="s">
        <v>1202</v>
      </c>
      <c r="C286" s="1476" t="s">
        <v>1198</v>
      </c>
    </row>
    <row r="287" spans="1:3">
      <c r="A287" s="1641" t="s">
        <v>1203</v>
      </c>
      <c r="B287" s="1476" t="s">
        <v>1204</v>
      </c>
      <c r="C287" s="1476" t="s">
        <v>1198</v>
      </c>
    </row>
    <row r="288" spans="1:3">
      <c r="A288" s="1641" t="s">
        <v>1205</v>
      </c>
      <c r="B288" s="1476" t="s">
        <v>1206</v>
      </c>
      <c r="C288" s="1476" t="s">
        <v>1198</v>
      </c>
    </row>
    <row r="289" spans="1:3">
      <c r="A289" s="1641" t="s">
        <v>1207</v>
      </c>
      <c r="B289" s="1476" t="s">
        <v>1208</v>
      </c>
      <c r="C289" s="1476" t="s">
        <v>1198</v>
      </c>
    </row>
    <row r="290" spans="1:3">
      <c r="A290" s="1641" t="s">
        <v>1209</v>
      </c>
      <c r="B290" s="1476" t="s">
        <v>1210</v>
      </c>
      <c r="C290" s="1476" t="s">
        <v>1198</v>
      </c>
    </row>
    <row r="291" spans="1:3">
      <c r="A291" s="1641" t="s">
        <v>1211</v>
      </c>
      <c r="B291" s="1476" t="s">
        <v>1212</v>
      </c>
      <c r="C291" s="1476" t="s">
        <v>1198</v>
      </c>
    </row>
    <row r="292" spans="1:3">
      <c r="A292" s="1641" t="s">
        <v>1213</v>
      </c>
      <c r="B292" s="1476" t="s">
        <v>1214</v>
      </c>
      <c r="C292" s="1476" t="s">
        <v>1198</v>
      </c>
    </row>
    <row r="293" spans="1:3">
      <c r="A293" s="1641" t="s">
        <v>1215</v>
      </c>
      <c r="B293" s="1476" t="s">
        <v>1216</v>
      </c>
      <c r="C293" s="1476" t="s">
        <v>1198</v>
      </c>
    </row>
    <row r="294" spans="1:3">
      <c r="A294" s="1641" t="s">
        <v>1217</v>
      </c>
      <c r="B294" s="1476" t="s">
        <v>1218</v>
      </c>
      <c r="C294" s="1476" t="s">
        <v>1198</v>
      </c>
    </row>
    <row r="295" spans="1:3">
      <c r="A295" s="1641" t="s">
        <v>1219</v>
      </c>
      <c r="B295" s="1476" t="s">
        <v>1220</v>
      </c>
      <c r="C295" s="1476" t="s">
        <v>1198</v>
      </c>
    </row>
    <row r="296" spans="1:3">
      <c r="A296" s="1641" t="s">
        <v>1221</v>
      </c>
      <c r="B296" s="1476">
        <v>98315</v>
      </c>
      <c r="C296" s="1476" t="s">
        <v>1198</v>
      </c>
    </row>
    <row r="297" spans="1:3">
      <c r="A297" s="1639" t="s">
        <v>1222</v>
      </c>
      <c r="B297" s="1642"/>
      <c r="C297" s="1642"/>
    </row>
    <row r="298" spans="1:3">
      <c r="A298" s="1641" t="s">
        <v>629</v>
      </c>
      <c r="B298" s="1476" t="s">
        <v>630</v>
      </c>
      <c r="C298" s="1476" t="s">
        <v>1222</v>
      </c>
    </row>
    <row r="299" spans="1:3">
      <c r="A299" s="1641" t="s">
        <v>2007</v>
      </c>
      <c r="B299" s="1476" t="s">
        <v>631</v>
      </c>
      <c r="C299" s="1476" t="s">
        <v>1222</v>
      </c>
    </row>
    <row r="300" spans="1:3">
      <c r="A300" s="1641" t="s">
        <v>632</v>
      </c>
      <c r="B300" s="1476" t="s">
        <v>633</v>
      </c>
      <c r="C300" s="1476" t="s">
        <v>1222</v>
      </c>
    </row>
    <row r="301" spans="1:3">
      <c r="A301" s="1641" t="s">
        <v>634</v>
      </c>
      <c r="B301" s="1476" t="s">
        <v>635</v>
      </c>
      <c r="C301" s="1476" t="s">
        <v>1222</v>
      </c>
    </row>
    <row r="302" spans="1:3">
      <c r="A302" s="1641" t="s">
        <v>636</v>
      </c>
      <c r="B302" s="1476" t="s">
        <v>637</v>
      </c>
      <c r="C302" s="1476" t="s">
        <v>1222</v>
      </c>
    </row>
    <row r="303" spans="1:3">
      <c r="A303" s="1641" t="s">
        <v>2008</v>
      </c>
      <c r="B303" s="1476" t="s">
        <v>638</v>
      </c>
      <c r="C303" s="1476" t="s">
        <v>1222</v>
      </c>
    </row>
    <row r="304" spans="1:3">
      <c r="A304" s="1641" t="s">
        <v>639</v>
      </c>
      <c r="B304" s="1476" t="s">
        <v>640</v>
      </c>
      <c r="C304" s="1476" t="s">
        <v>1222</v>
      </c>
    </row>
    <row r="305" spans="1:3">
      <c r="A305" s="1641" t="s">
        <v>641</v>
      </c>
      <c r="B305" s="1476" t="s">
        <v>642</v>
      </c>
      <c r="C305" s="1476" t="s">
        <v>1222</v>
      </c>
    </row>
    <row r="306" spans="1:3">
      <c r="A306" s="1639" t="s">
        <v>2009</v>
      </c>
      <c r="B306" s="1476"/>
      <c r="C306" s="1476"/>
    </row>
    <row r="307" spans="1:3">
      <c r="A307" s="1641" t="s">
        <v>2010</v>
      </c>
      <c r="B307" s="1476" t="s">
        <v>2011</v>
      </c>
      <c r="C307" s="1476" t="s">
        <v>2009</v>
      </c>
    </row>
    <row r="308" spans="1:3">
      <c r="A308" s="1641" t="s">
        <v>2012</v>
      </c>
      <c r="B308" s="1476" t="s">
        <v>2013</v>
      </c>
      <c r="C308" s="1476" t="s">
        <v>2009</v>
      </c>
    </row>
    <row r="309" spans="1:3">
      <c r="A309" s="1641" t="s">
        <v>2014</v>
      </c>
      <c r="B309" s="1476" t="s">
        <v>2015</v>
      </c>
      <c r="C309" s="1476" t="s">
        <v>2009</v>
      </c>
    </row>
    <row r="310" spans="1:3">
      <c r="A310" s="1641" t="s">
        <v>2016</v>
      </c>
      <c r="B310" s="1476" t="s">
        <v>2017</v>
      </c>
      <c r="C310" s="1476" t="s">
        <v>2009</v>
      </c>
    </row>
    <row r="311" spans="1:3">
      <c r="A311" s="1641" t="s">
        <v>2018</v>
      </c>
      <c r="B311" s="1476" t="s">
        <v>2019</v>
      </c>
      <c r="C311" s="1476" t="s">
        <v>2009</v>
      </c>
    </row>
    <row r="312" spans="1:3">
      <c r="A312" s="1641" t="s">
        <v>2020</v>
      </c>
      <c r="B312" s="1476" t="s">
        <v>2021</v>
      </c>
      <c r="C312" s="1476" t="s">
        <v>2009</v>
      </c>
    </row>
    <row r="313" spans="1:3">
      <c r="A313" s="1641" t="s">
        <v>2022</v>
      </c>
      <c r="B313" s="1476" t="s">
        <v>2023</v>
      </c>
      <c r="C313" s="1476" t="s">
        <v>2009</v>
      </c>
    </row>
    <row r="314" spans="1:3">
      <c r="A314" s="1641" t="s">
        <v>2024</v>
      </c>
      <c r="B314" s="1476" t="s">
        <v>2025</v>
      </c>
      <c r="C314" s="1476" t="s">
        <v>2009</v>
      </c>
    </row>
    <row r="315" spans="1:3">
      <c r="A315" s="1641" t="s">
        <v>2026</v>
      </c>
      <c r="B315" s="1476" t="s">
        <v>2027</v>
      </c>
      <c r="C315" s="1476" t="s">
        <v>2009</v>
      </c>
    </row>
    <row r="316" spans="1:3">
      <c r="A316" s="1641" t="s">
        <v>2028</v>
      </c>
      <c r="B316" s="1476" t="s">
        <v>2029</v>
      </c>
      <c r="C316" s="1476" t="s">
        <v>2009</v>
      </c>
    </row>
    <row r="317" spans="1:3">
      <c r="A317" s="1641" t="s">
        <v>2030</v>
      </c>
      <c r="B317" s="1476" t="s">
        <v>2031</v>
      </c>
      <c r="C317" s="1476" t="s">
        <v>2009</v>
      </c>
    </row>
    <row r="318" spans="1:3">
      <c r="A318" s="1641" t="s">
        <v>2032</v>
      </c>
      <c r="B318" s="1476" t="s">
        <v>2033</v>
      </c>
      <c r="C318" s="1476" t="s">
        <v>2009</v>
      </c>
    </row>
    <row r="319" spans="1:3">
      <c r="A319" s="1641" t="s">
        <v>2034</v>
      </c>
      <c r="B319" s="1476">
        <v>99001</v>
      </c>
      <c r="C319" s="1476"/>
    </row>
    <row r="322" spans="1:2">
      <c r="A322" s="1610" t="s">
        <v>779</v>
      </c>
      <c r="B322" s="1610" t="s">
        <v>780</v>
      </c>
    </row>
    <row r="323" spans="1:2" ht="15.75">
      <c r="B323" s="1611" t="s">
        <v>1652</v>
      </c>
    </row>
    <row r="324" spans="1:2" ht="20.25" thickBot="1">
      <c r="B324" s="1611" t="s">
        <v>1653</v>
      </c>
    </row>
    <row r="325" spans="1:2" ht="16.5">
      <c r="A325" s="1477" t="s">
        <v>1237</v>
      </c>
      <c r="B325" s="1478" t="s">
        <v>643</v>
      </c>
    </row>
    <row r="326" spans="1:2" ht="16.5">
      <c r="A326" s="1479" t="s">
        <v>1238</v>
      </c>
      <c r="B326" s="1480" t="s">
        <v>644</v>
      </c>
    </row>
    <row r="327" spans="1:2" ht="16.5">
      <c r="A327" s="1479" t="s">
        <v>1239</v>
      </c>
      <c r="B327" s="1481" t="s">
        <v>645</v>
      </c>
    </row>
    <row r="328" spans="1:2" ht="16.5">
      <c r="A328" s="1479" t="s">
        <v>1240</v>
      </c>
      <c r="B328" s="1481" t="s">
        <v>646</v>
      </c>
    </row>
    <row r="329" spans="1:2" ht="16.5">
      <c r="A329" s="1479" t="s">
        <v>1241</v>
      </c>
      <c r="B329" s="1481" t="s">
        <v>647</v>
      </c>
    </row>
    <row r="330" spans="1:2" ht="16.5">
      <c r="A330" s="1479" t="s">
        <v>1242</v>
      </c>
      <c r="B330" s="1481" t="s">
        <v>648</v>
      </c>
    </row>
    <row r="331" spans="1:2" ht="16.5">
      <c r="A331" s="1479" t="s">
        <v>1243</v>
      </c>
      <c r="B331" s="1481" t="s">
        <v>649</v>
      </c>
    </row>
    <row r="332" spans="1:2" ht="16.5">
      <c r="A332" s="1479" t="s">
        <v>1244</v>
      </c>
      <c r="B332" s="1481" t="s">
        <v>650</v>
      </c>
    </row>
    <row r="333" spans="1:2" ht="16.5">
      <c r="A333" s="1479" t="s">
        <v>1245</v>
      </c>
      <c r="B333" s="1481" t="s">
        <v>651</v>
      </c>
    </row>
    <row r="334" spans="1:2" ht="16.5">
      <c r="A334" s="1479" t="s">
        <v>1246</v>
      </c>
      <c r="B334" s="1481" t="s">
        <v>652</v>
      </c>
    </row>
    <row r="335" spans="1:2" ht="16.5">
      <c r="A335" s="1479" t="s">
        <v>1247</v>
      </c>
      <c r="B335" s="1481" t="s">
        <v>653</v>
      </c>
    </row>
    <row r="336" spans="1:2" ht="16.5">
      <c r="A336" s="1479" t="s">
        <v>1248</v>
      </c>
      <c r="B336" s="1482" t="s">
        <v>654</v>
      </c>
    </row>
    <row r="337" spans="1:256" ht="16.5">
      <c r="A337" s="1479" t="s">
        <v>1249</v>
      </c>
      <c r="B337" s="1482" t="s">
        <v>655</v>
      </c>
    </row>
    <row r="338" spans="1:256" ht="16.5">
      <c r="A338" s="1479" t="s">
        <v>1250</v>
      </c>
      <c r="B338" s="1481" t="s">
        <v>656</v>
      </c>
      <c r="E338" s="1643"/>
      <c r="F338" s="1643"/>
      <c r="G338" s="1643"/>
      <c r="H338" s="1643"/>
      <c r="I338" s="1643"/>
      <c r="J338" s="1643"/>
      <c r="K338" s="1643"/>
      <c r="L338" s="1643"/>
      <c r="M338" s="1643"/>
      <c r="N338" s="1643"/>
      <c r="O338" s="1643"/>
      <c r="P338" s="1643"/>
      <c r="Q338" s="1643"/>
      <c r="R338" s="1643"/>
      <c r="S338" s="1643"/>
      <c r="T338" s="1643"/>
      <c r="U338" s="1643"/>
      <c r="V338" s="1643"/>
      <c r="W338" s="1643"/>
      <c r="X338" s="1643"/>
      <c r="Y338" s="1643"/>
      <c r="Z338" s="1643"/>
      <c r="AA338" s="1643"/>
      <c r="AB338" s="1643"/>
      <c r="AC338" s="1643"/>
      <c r="AD338" s="1643"/>
      <c r="AE338" s="1643"/>
      <c r="AF338" s="1643"/>
      <c r="AG338" s="1643"/>
      <c r="AH338" s="1643"/>
      <c r="AI338" s="1643"/>
      <c r="AJ338" s="1643"/>
      <c r="AK338" s="1643"/>
      <c r="AL338" s="1643"/>
      <c r="AM338" s="1643"/>
      <c r="AN338" s="1643"/>
      <c r="AO338" s="1643"/>
      <c r="AP338" s="1643"/>
      <c r="AQ338" s="1643"/>
      <c r="AR338" s="1643"/>
      <c r="AS338" s="1643"/>
      <c r="AT338" s="1643"/>
      <c r="AU338" s="1643"/>
      <c r="AV338" s="1643"/>
      <c r="AW338" s="1643"/>
      <c r="AX338" s="1643"/>
      <c r="AY338" s="1643"/>
      <c r="AZ338" s="1643"/>
      <c r="BA338" s="1643"/>
      <c r="BB338" s="1643"/>
      <c r="BC338" s="1643"/>
      <c r="BD338" s="1643"/>
      <c r="BE338" s="1643"/>
      <c r="BF338" s="1643"/>
      <c r="BG338" s="1643"/>
      <c r="BH338" s="1643"/>
      <c r="BI338" s="1643"/>
      <c r="BJ338" s="1643"/>
      <c r="BK338" s="1643"/>
      <c r="BL338" s="1643"/>
      <c r="BM338" s="1643"/>
      <c r="BN338" s="1643"/>
      <c r="BO338" s="1643"/>
      <c r="BP338" s="1643"/>
      <c r="BQ338" s="1643"/>
      <c r="BR338" s="1643"/>
      <c r="BS338" s="1643"/>
      <c r="BT338" s="1643"/>
      <c r="BU338" s="1643"/>
      <c r="BV338" s="1643"/>
      <c r="BW338" s="1643"/>
      <c r="BX338" s="1643"/>
      <c r="BY338" s="1643"/>
      <c r="BZ338" s="1643"/>
      <c r="CA338" s="1643"/>
      <c r="CB338" s="1643"/>
      <c r="CC338" s="1643"/>
      <c r="CD338" s="1643"/>
      <c r="CE338" s="1643"/>
      <c r="CF338" s="1643"/>
      <c r="CG338" s="1643"/>
      <c r="CH338" s="1643"/>
      <c r="CI338" s="1643"/>
      <c r="CJ338" s="1643"/>
      <c r="CK338" s="1643"/>
      <c r="CL338" s="1643"/>
      <c r="CM338" s="1643"/>
      <c r="CN338" s="1643"/>
      <c r="CO338" s="1643"/>
      <c r="CP338" s="1643"/>
      <c r="CQ338" s="1643"/>
      <c r="CR338" s="1643"/>
      <c r="CS338" s="1643"/>
      <c r="CT338" s="1643"/>
      <c r="CU338" s="1643"/>
      <c r="CV338" s="1643"/>
      <c r="CW338" s="1643"/>
      <c r="CX338" s="1643"/>
      <c r="CY338" s="1643"/>
      <c r="CZ338" s="1643"/>
      <c r="DA338" s="1643"/>
      <c r="DB338" s="1643"/>
      <c r="DC338" s="1643"/>
      <c r="DD338" s="1643"/>
      <c r="DE338" s="1643"/>
      <c r="DF338" s="1643"/>
      <c r="DG338" s="1643"/>
      <c r="DH338" s="1643"/>
      <c r="DI338" s="1643"/>
      <c r="DJ338" s="1643"/>
      <c r="DK338" s="1643"/>
      <c r="DL338" s="1643"/>
      <c r="DM338" s="1643"/>
      <c r="DN338" s="1643"/>
      <c r="DO338" s="1643"/>
      <c r="DP338" s="1643"/>
      <c r="DQ338" s="1643"/>
      <c r="DR338" s="1643"/>
      <c r="DS338" s="1643"/>
      <c r="DT338" s="1643"/>
      <c r="DU338" s="1643"/>
      <c r="DV338" s="1643"/>
      <c r="DW338" s="1643"/>
      <c r="DX338" s="1643"/>
      <c r="DY338" s="1643"/>
      <c r="DZ338" s="1643"/>
      <c r="EA338" s="1643"/>
      <c r="EB338" s="1643"/>
      <c r="EC338" s="1643"/>
      <c r="ED338" s="1643"/>
      <c r="EE338" s="1643"/>
      <c r="EF338" s="1643"/>
      <c r="EG338" s="1643"/>
      <c r="EH338" s="1643"/>
      <c r="EI338" s="1643"/>
      <c r="EJ338" s="1643"/>
      <c r="EK338" s="1643"/>
      <c r="EL338" s="1643"/>
      <c r="EM338" s="1643"/>
      <c r="EN338" s="1643"/>
      <c r="EO338" s="1643"/>
      <c r="EP338" s="1643"/>
      <c r="EQ338" s="1643"/>
      <c r="ER338" s="1643"/>
      <c r="ES338" s="1643"/>
      <c r="ET338" s="1643"/>
      <c r="EU338" s="1643"/>
      <c r="EV338" s="1643"/>
      <c r="EW338" s="1643"/>
      <c r="EX338" s="1643"/>
      <c r="EY338" s="1643"/>
      <c r="EZ338" s="1643"/>
      <c r="FA338" s="1643"/>
      <c r="FB338" s="1643"/>
      <c r="FC338" s="1643"/>
      <c r="FD338" s="1643"/>
      <c r="FE338" s="1643"/>
      <c r="FF338" s="1643"/>
      <c r="FG338" s="1643"/>
      <c r="FH338" s="1643"/>
      <c r="FI338" s="1643"/>
      <c r="FJ338" s="1643"/>
      <c r="FK338" s="1643"/>
      <c r="FL338" s="1643"/>
      <c r="FM338" s="1643"/>
      <c r="FN338" s="1643"/>
      <c r="FO338" s="1643"/>
      <c r="FP338" s="1643"/>
      <c r="FQ338" s="1643"/>
      <c r="FR338" s="1643"/>
      <c r="FS338" s="1643"/>
      <c r="FT338" s="1643"/>
      <c r="FU338" s="1643"/>
      <c r="FV338" s="1643"/>
      <c r="FW338" s="1643"/>
      <c r="FX338" s="1643"/>
      <c r="FY338" s="1643"/>
      <c r="FZ338" s="1643"/>
      <c r="GA338" s="1643"/>
      <c r="GB338" s="1643"/>
      <c r="GC338" s="1643"/>
      <c r="GD338" s="1643"/>
      <c r="GE338" s="1643"/>
      <c r="GF338" s="1643"/>
      <c r="GG338" s="1643"/>
      <c r="GH338" s="1643"/>
      <c r="GI338" s="1643"/>
      <c r="GJ338" s="1643"/>
      <c r="GK338" s="1643"/>
      <c r="GL338" s="1643"/>
      <c r="GM338" s="1643"/>
      <c r="GN338" s="1643"/>
      <c r="GO338" s="1643"/>
      <c r="GP338" s="1643"/>
      <c r="GQ338" s="1643"/>
      <c r="GR338" s="1643"/>
      <c r="GS338" s="1643"/>
      <c r="GT338" s="1643"/>
      <c r="GU338" s="1643"/>
      <c r="GV338" s="1643"/>
      <c r="GW338" s="1643"/>
      <c r="GX338" s="1643"/>
      <c r="GY338" s="1643"/>
      <c r="GZ338" s="1643"/>
      <c r="HA338" s="1643"/>
      <c r="HB338" s="1643"/>
      <c r="HC338" s="1643"/>
      <c r="HD338" s="1643"/>
      <c r="HE338" s="1643"/>
      <c r="HF338" s="1643"/>
      <c r="HG338" s="1643"/>
      <c r="HH338" s="1643"/>
      <c r="HI338" s="1643"/>
      <c r="HJ338" s="1643"/>
      <c r="HK338" s="1643"/>
      <c r="HL338" s="1643"/>
      <c r="HM338" s="1643"/>
      <c r="HN338" s="1643"/>
      <c r="HO338" s="1643"/>
      <c r="HP338" s="1643"/>
      <c r="HQ338" s="1643"/>
      <c r="HR338" s="1643"/>
      <c r="HS338" s="1643"/>
      <c r="HT338" s="1643"/>
      <c r="HU338" s="1643"/>
      <c r="HV338" s="1643"/>
      <c r="HW338" s="1643"/>
      <c r="HX338" s="1643"/>
      <c r="HY338" s="1643"/>
      <c r="HZ338" s="1643"/>
      <c r="IA338" s="1643"/>
      <c r="IB338" s="1643"/>
      <c r="IC338" s="1643"/>
      <c r="ID338" s="1643"/>
      <c r="IE338" s="1643"/>
      <c r="IF338" s="1643"/>
      <c r="IG338" s="1643"/>
      <c r="IH338" s="1643"/>
      <c r="II338" s="1643"/>
      <c r="IJ338" s="1643"/>
      <c r="IK338" s="1643"/>
      <c r="IL338" s="1643"/>
      <c r="IM338" s="1643"/>
      <c r="IN338" s="1643"/>
      <c r="IO338" s="1643"/>
      <c r="IP338" s="1643"/>
      <c r="IQ338" s="1643"/>
      <c r="IR338" s="1643"/>
      <c r="IS338" s="1643"/>
      <c r="IT338" s="1643"/>
      <c r="IU338" s="1643"/>
      <c r="IV338" s="1643"/>
    </row>
    <row r="339" spans="1:256" ht="16.5">
      <c r="A339" s="1479" t="s">
        <v>1251</v>
      </c>
      <c r="B339" s="1481" t="s">
        <v>657</v>
      </c>
    </row>
    <row r="340" spans="1:256" ht="16.5">
      <c r="A340" s="1479" t="s">
        <v>1252</v>
      </c>
      <c r="B340" s="1481" t="s">
        <v>658</v>
      </c>
    </row>
    <row r="341" spans="1:256" ht="16.5">
      <c r="A341" s="1479" t="s">
        <v>1253</v>
      </c>
      <c r="B341" s="1481" t="s">
        <v>1223</v>
      </c>
    </row>
    <row r="342" spans="1:256" ht="16.5">
      <c r="A342" s="1479" t="s">
        <v>1254</v>
      </c>
      <c r="B342" s="1481" t="s">
        <v>1224</v>
      </c>
    </row>
    <row r="343" spans="1:256" ht="16.5">
      <c r="A343" s="1479" t="s">
        <v>1255</v>
      </c>
      <c r="B343" s="1481" t="s">
        <v>659</v>
      </c>
    </row>
    <row r="344" spans="1:256" ht="16.5">
      <c r="A344" s="1479" t="s">
        <v>1256</v>
      </c>
      <c r="B344" s="1481" t="s">
        <v>660</v>
      </c>
    </row>
    <row r="345" spans="1:256" ht="16.5">
      <c r="A345" s="1479" t="s">
        <v>1257</v>
      </c>
      <c r="B345" s="1481" t="s">
        <v>1225</v>
      </c>
    </row>
    <row r="346" spans="1:256" ht="16.5">
      <c r="A346" s="1479" t="s">
        <v>1258</v>
      </c>
      <c r="B346" s="1481" t="s">
        <v>661</v>
      </c>
    </row>
    <row r="347" spans="1:256" ht="16.5">
      <c r="A347" s="1479" t="s">
        <v>1259</v>
      </c>
      <c r="B347" s="1481" t="s">
        <v>662</v>
      </c>
    </row>
    <row r="348" spans="1:256" ht="31.5">
      <c r="A348" s="1483" t="s">
        <v>1260</v>
      </c>
      <c r="B348" s="1484" t="s">
        <v>72</v>
      </c>
    </row>
    <row r="349" spans="1:256" ht="16.5">
      <c r="A349" s="1485" t="s">
        <v>1261</v>
      </c>
      <c r="B349" s="1486" t="s">
        <v>73</v>
      </c>
    </row>
    <row r="350" spans="1:256" ht="16.5">
      <c r="A350" s="1485" t="s">
        <v>1262</v>
      </c>
      <c r="B350" s="1486" t="s">
        <v>74</v>
      </c>
    </row>
    <row r="351" spans="1:256" ht="16.5">
      <c r="A351" s="1485" t="s">
        <v>1263</v>
      </c>
      <c r="B351" s="1486" t="s">
        <v>1226</v>
      </c>
    </row>
    <row r="352" spans="1:256" ht="16.5">
      <c r="A352" s="1479" t="s">
        <v>1264</v>
      </c>
      <c r="B352" s="1481" t="s">
        <v>75</v>
      </c>
    </row>
    <row r="353" spans="1:5" ht="16.5">
      <c r="A353" s="1479" t="s">
        <v>1265</v>
      </c>
      <c r="B353" s="1481" t="s">
        <v>76</v>
      </c>
    </row>
    <row r="354" spans="1:5" ht="16.5">
      <c r="A354" s="1479" t="s">
        <v>1266</v>
      </c>
      <c r="B354" s="1481" t="s">
        <v>1227</v>
      </c>
    </row>
    <row r="355" spans="1:5" ht="16.5">
      <c r="A355" s="1479" t="s">
        <v>1267</v>
      </c>
      <c r="B355" s="1481" t="s">
        <v>77</v>
      </c>
      <c r="E355" s="1644"/>
    </row>
    <row r="356" spans="1:5" ht="16.5">
      <c r="A356" s="1479" t="s">
        <v>1268</v>
      </c>
      <c r="B356" s="1481" t="s">
        <v>78</v>
      </c>
      <c r="E356" s="1644"/>
    </row>
    <row r="357" spans="1:5" ht="16.5">
      <c r="A357" s="1479" t="s">
        <v>1269</v>
      </c>
      <c r="B357" s="1481" t="s">
        <v>79</v>
      </c>
      <c r="E357" s="1644"/>
    </row>
    <row r="358" spans="1:5" ht="16.5">
      <c r="A358" s="1479" t="s">
        <v>1270</v>
      </c>
      <c r="B358" s="1486" t="s">
        <v>80</v>
      </c>
      <c r="E358" s="1644"/>
    </row>
    <row r="359" spans="1:5" ht="16.5">
      <c r="A359" s="1479" t="s">
        <v>1271</v>
      </c>
      <c r="B359" s="1486" t="s">
        <v>81</v>
      </c>
      <c r="E359" s="1644"/>
    </row>
    <row r="360" spans="1:5" ht="16.5">
      <c r="A360" s="1479" t="s">
        <v>1272</v>
      </c>
      <c r="B360" s="1486" t="s">
        <v>1228</v>
      </c>
      <c r="E360" s="1644"/>
    </row>
    <row r="361" spans="1:5" ht="16.5">
      <c r="A361" s="1479" t="s">
        <v>1273</v>
      </c>
      <c r="B361" s="1481" t="s">
        <v>82</v>
      </c>
      <c r="E361" s="1644"/>
    </row>
    <row r="362" spans="1:5" ht="16.5">
      <c r="A362" s="1479" t="s">
        <v>1274</v>
      </c>
      <c r="B362" s="1481" t="s">
        <v>83</v>
      </c>
      <c r="E362" s="1644"/>
    </row>
    <row r="363" spans="1:5" ht="16.5">
      <c r="A363" s="1479" t="s">
        <v>1275</v>
      </c>
      <c r="B363" s="1486" t="s">
        <v>84</v>
      </c>
      <c r="E363" s="1644"/>
    </row>
    <row r="364" spans="1:5" ht="16.5">
      <c r="A364" s="1479" t="s">
        <v>1276</v>
      </c>
      <c r="B364" s="1481" t="s">
        <v>85</v>
      </c>
      <c r="E364" s="1644"/>
    </row>
    <row r="365" spans="1:5" ht="16.5">
      <c r="A365" s="1479" t="s">
        <v>1277</v>
      </c>
      <c r="B365" s="1481" t="s">
        <v>86</v>
      </c>
      <c r="E365" s="1644"/>
    </row>
    <row r="366" spans="1:5" ht="16.5">
      <c r="A366" s="1479" t="s">
        <v>1278</v>
      </c>
      <c r="B366" s="1481" t="s">
        <v>87</v>
      </c>
      <c r="E366" s="1644"/>
    </row>
    <row r="367" spans="1:5" ht="16.5">
      <c r="A367" s="1479" t="s">
        <v>1279</v>
      </c>
      <c r="B367" s="1481" t="s">
        <v>88</v>
      </c>
      <c r="E367" s="1644"/>
    </row>
    <row r="368" spans="1:5" ht="16.5">
      <c r="A368" s="1479" t="s">
        <v>1280</v>
      </c>
      <c r="B368" s="1481" t="s">
        <v>1229</v>
      </c>
      <c r="E368" s="1644"/>
    </row>
    <row r="369" spans="1:5" ht="16.5">
      <c r="A369" s="1479" t="s">
        <v>1980</v>
      </c>
      <c r="B369" s="1481" t="s">
        <v>1981</v>
      </c>
      <c r="E369" s="1644"/>
    </row>
    <row r="370" spans="1:5" ht="16.5">
      <c r="A370" s="1479" t="s">
        <v>2076</v>
      </c>
      <c r="B370" s="1481" t="s">
        <v>2077</v>
      </c>
      <c r="E370" s="1644"/>
    </row>
    <row r="371" spans="1:5" ht="16.5">
      <c r="A371" s="1479" t="s">
        <v>1281</v>
      </c>
      <c r="B371" s="1481" t="s">
        <v>444</v>
      </c>
      <c r="E371" s="1644"/>
    </row>
    <row r="372" spans="1:5" ht="16.5">
      <c r="A372" s="1487" t="s">
        <v>1282</v>
      </c>
      <c r="B372" s="1488" t="s">
        <v>445</v>
      </c>
      <c r="E372" s="1644"/>
    </row>
    <row r="373" spans="1:5" ht="16.5">
      <c r="A373" s="1489" t="s">
        <v>1283</v>
      </c>
      <c r="B373" s="1490" t="s">
        <v>446</v>
      </c>
      <c r="E373" s="1644"/>
    </row>
    <row r="374" spans="1:5" ht="16.5">
      <c r="A374" s="1489" t="s">
        <v>1284</v>
      </c>
      <c r="B374" s="1490" t="s">
        <v>447</v>
      </c>
      <c r="E374" s="1644"/>
    </row>
    <row r="375" spans="1:5" ht="16.5">
      <c r="A375" s="1489" t="s">
        <v>1285</v>
      </c>
      <c r="B375" s="1490" t="s">
        <v>448</v>
      </c>
      <c r="E375" s="1644"/>
    </row>
    <row r="376" spans="1:5" ht="17.25" thickBot="1">
      <c r="A376" s="1491" t="s">
        <v>1286</v>
      </c>
      <c r="B376" s="1492" t="s">
        <v>449</v>
      </c>
      <c r="E376" s="1644"/>
    </row>
    <row r="377" spans="1:5" ht="19.5">
      <c r="A377" s="1645"/>
      <c r="B377" s="1493" t="s">
        <v>2035</v>
      </c>
      <c r="E377" s="1644"/>
    </row>
    <row r="378" spans="1:5" ht="18.75">
      <c r="A378" s="1532"/>
      <c r="B378" s="1495" t="s">
        <v>1654</v>
      </c>
      <c r="E378" s="1644"/>
    </row>
    <row r="379" spans="1:5" ht="18.75">
      <c r="A379" s="1532"/>
      <c r="B379" s="1496" t="s">
        <v>2036</v>
      </c>
      <c r="E379" s="1644"/>
    </row>
    <row r="380" spans="1:5" ht="18.75">
      <c r="A380" s="1498" t="s">
        <v>1287</v>
      </c>
      <c r="B380" s="1497" t="s">
        <v>2037</v>
      </c>
      <c r="E380" s="1644"/>
    </row>
    <row r="381" spans="1:5" ht="18.75">
      <c r="A381" s="1498" t="s">
        <v>1288</v>
      </c>
      <c r="B381" s="1499" t="s">
        <v>2038</v>
      </c>
      <c r="E381" s="1644"/>
    </row>
    <row r="382" spans="1:5" ht="18.75">
      <c r="A382" s="1498" t="s">
        <v>1289</v>
      </c>
      <c r="B382" s="1500" t="s">
        <v>2039</v>
      </c>
      <c r="E382" s="1644"/>
    </row>
    <row r="383" spans="1:5" ht="18.75">
      <c r="A383" s="1498" t="s">
        <v>1290</v>
      </c>
      <c r="B383" s="1500" t="s">
        <v>2040</v>
      </c>
      <c r="E383" s="1644"/>
    </row>
    <row r="384" spans="1:5" ht="18.75">
      <c r="A384" s="1498" t="s">
        <v>1291</v>
      </c>
      <c r="B384" s="1500" t="s">
        <v>2041</v>
      </c>
      <c r="E384" s="1644"/>
    </row>
    <row r="385" spans="1:5" ht="18.75">
      <c r="A385" s="1498" t="s">
        <v>1292</v>
      </c>
      <c r="B385" s="1500" t="s">
        <v>2042</v>
      </c>
      <c r="E385" s="1644"/>
    </row>
    <row r="386" spans="1:5" ht="18.75">
      <c r="A386" s="1498" t="s">
        <v>1293</v>
      </c>
      <c r="B386" s="1500" t="s">
        <v>2043</v>
      </c>
      <c r="E386" s="1644"/>
    </row>
    <row r="387" spans="1:5" ht="18.75">
      <c r="A387" s="1498" t="s">
        <v>1294</v>
      </c>
      <c r="B387" s="1501" t="s">
        <v>2044</v>
      </c>
      <c r="E387" s="1644"/>
    </row>
    <row r="388" spans="1:5" ht="18.75">
      <c r="A388" s="1498" t="s">
        <v>1295</v>
      </c>
      <c r="B388" s="1501" t="s">
        <v>2045</v>
      </c>
      <c r="E388" s="1644"/>
    </row>
    <row r="389" spans="1:5" ht="18.75">
      <c r="A389" s="1498" t="s">
        <v>1296</v>
      </c>
      <c r="B389" s="1501" t="s">
        <v>2046</v>
      </c>
      <c r="E389" s="1644"/>
    </row>
    <row r="390" spans="1:5" ht="18.75">
      <c r="A390" s="1498" t="s">
        <v>1297</v>
      </c>
      <c r="B390" s="1501" t="s">
        <v>2047</v>
      </c>
      <c r="E390" s="1644"/>
    </row>
    <row r="391" spans="1:5" ht="18.75">
      <c r="A391" s="1498" t="s">
        <v>1298</v>
      </c>
      <c r="B391" s="1502" t="s">
        <v>2048</v>
      </c>
      <c r="E391" s="1644"/>
    </row>
    <row r="392" spans="1:5" ht="18.75">
      <c r="A392" s="1498" t="s">
        <v>1299</v>
      </c>
      <c r="B392" s="1502" t="s">
        <v>2049</v>
      </c>
      <c r="E392" s="1644"/>
    </row>
    <row r="393" spans="1:5" ht="18.75">
      <c r="A393" s="1498" t="s">
        <v>1300</v>
      </c>
      <c r="B393" s="1501" t="s">
        <v>2050</v>
      </c>
      <c r="E393" s="1644"/>
    </row>
    <row r="394" spans="1:5" ht="18.75">
      <c r="A394" s="1498" t="s">
        <v>1301</v>
      </c>
      <c r="B394" s="1501" t="s">
        <v>2051</v>
      </c>
      <c r="C394" s="1646" t="s">
        <v>178</v>
      </c>
      <c r="E394" s="1644"/>
    </row>
    <row r="395" spans="1:5" ht="18.75">
      <c r="A395" s="1498" t="s">
        <v>1302</v>
      </c>
      <c r="B395" s="1500" t="s">
        <v>2052</v>
      </c>
      <c r="C395" s="1646" t="s">
        <v>178</v>
      </c>
      <c r="E395" s="1644"/>
    </row>
    <row r="396" spans="1:5" ht="18.75">
      <c r="A396" s="1498" t="s">
        <v>1303</v>
      </c>
      <c r="B396" s="1501" t="s">
        <v>2053</v>
      </c>
      <c r="C396" s="1646" t="s">
        <v>178</v>
      </c>
      <c r="E396" s="1644"/>
    </row>
    <row r="397" spans="1:5" ht="18.75">
      <c r="A397" s="1498" t="s">
        <v>1304</v>
      </c>
      <c r="B397" s="1501" t="s">
        <v>2054</v>
      </c>
      <c r="C397" s="1646" t="s">
        <v>178</v>
      </c>
      <c r="E397" s="1644"/>
    </row>
    <row r="398" spans="1:5" ht="18.75">
      <c r="A398" s="1498" t="s">
        <v>1305</v>
      </c>
      <c r="B398" s="1501" t="s">
        <v>2055</v>
      </c>
      <c r="C398" s="1646" t="s">
        <v>178</v>
      </c>
      <c r="E398" s="1644"/>
    </row>
    <row r="399" spans="1:5" ht="18.75">
      <c r="A399" s="1498" t="s">
        <v>1306</v>
      </c>
      <c r="B399" s="1501" t="s">
        <v>2056</v>
      </c>
      <c r="C399" s="1646" t="s">
        <v>178</v>
      </c>
      <c r="E399" s="1644"/>
    </row>
    <row r="400" spans="1:5" ht="18.75">
      <c r="A400" s="1498" t="s">
        <v>1307</v>
      </c>
      <c r="B400" s="1501" t="s">
        <v>2057</v>
      </c>
      <c r="C400" s="1646" t="s">
        <v>178</v>
      </c>
      <c r="E400" s="1644"/>
    </row>
    <row r="401" spans="1:5" ht="18.75">
      <c r="A401" s="1498" t="s">
        <v>1308</v>
      </c>
      <c r="B401" s="1501" t="s">
        <v>2058</v>
      </c>
      <c r="C401" s="1646" t="s">
        <v>178</v>
      </c>
      <c r="E401" s="1644"/>
    </row>
    <row r="402" spans="1:5" ht="18.75">
      <c r="A402" s="1498" t="s">
        <v>1309</v>
      </c>
      <c r="B402" s="1501" t="s">
        <v>2059</v>
      </c>
      <c r="C402" s="1646" t="s">
        <v>178</v>
      </c>
      <c r="E402" s="1644"/>
    </row>
    <row r="403" spans="1:5" ht="18.75">
      <c r="A403" s="1498" t="s">
        <v>1310</v>
      </c>
      <c r="B403" s="1500" t="s">
        <v>2060</v>
      </c>
      <c r="C403" s="1646" t="s">
        <v>178</v>
      </c>
      <c r="E403" s="1644"/>
    </row>
    <row r="404" spans="1:5" ht="18.75">
      <c r="A404" s="1498" t="s">
        <v>1311</v>
      </c>
      <c r="B404" s="1501" t="s">
        <v>2061</v>
      </c>
      <c r="C404" s="1646" t="s">
        <v>178</v>
      </c>
      <c r="E404" s="1644"/>
    </row>
    <row r="405" spans="1:5" ht="18.75">
      <c r="A405" s="1498" t="s">
        <v>1312</v>
      </c>
      <c r="B405" s="1500" t="s">
        <v>2062</v>
      </c>
      <c r="C405" s="1646" t="s">
        <v>178</v>
      </c>
      <c r="E405" s="1644"/>
    </row>
    <row r="406" spans="1:5" ht="18.75">
      <c r="A406" s="1498" t="s">
        <v>1313</v>
      </c>
      <c r="B406" s="1500" t="s">
        <v>2063</v>
      </c>
      <c r="C406" s="1646" t="s">
        <v>178</v>
      </c>
      <c r="E406" s="1644"/>
    </row>
    <row r="407" spans="1:5" ht="18.75">
      <c r="A407" s="1498" t="s">
        <v>1314</v>
      </c>
      <c r="B407" s="1500" t="s">
        <v>2064</v>
      </c>
      <c r="C407" s="1646" t="s">
        <v>178</v>
      </c>
      <c r="E407" s="1644"/>
    </row>
    <row r="408" spans="1:5" ht="18.75">
      <c r="A408" s="1498" t="s">
        <v>1315</v>
      </c>
      <c r="B408" s="1500" t="s">
        <v>2065</v>
      </c>
      <c r="C408" s="1646" t="s">
        <v>178</v>
      </c>
      <c r="E408" s="1644"/>
    </row>
    <row r="409" spans="1:5" ht="18.75">
      <c r="A409" s="1498" t="s">
        <v>1316</v>
      </c>
      <c r="B409" s="1500" t="s">
        <v>2066</v>
      </c>
      <c r="C409" s="1646" t="s">
        <v>178</v>
      </c>
      <c r="E409" s="1644"/>
    </row>
    <row r="410" spans="1:5" ht="18.75">
      <c r="A410" s="1498" t="s">
        <v>1317</v>
      </c>
      <c r="B410" s="1500" t="s">
        <v>2067</v>
      </c>
      <c r="C410" s="1646" t="s">
        <v>178</v>
      </c>
      <c r="E410" s="1644"/>
    </row>
    <row r="411" spans="1:5" ht="18.75">
      <c r="A411" s="1498" t="s">
        <v>1318</v>
      </c>
      <c r="B411" s="1500" t="s">
        <v>2068</v>
      </c>
      <c r="C411" s="1646" t="s">
        <v>178</v>
      </c>
      <c r="E411" s="1644"/>
    </row>
    <row r="412" spans="1:5" ht="18.75">
      <c r="A412" s="1498" t="s">
        <v>1319</v>
      </c>
      <c r="B412" s="1500" t="s">
        <v>2069</v>
      </c>
      <c r="C412" s="1646" t="s">
        <v>178</v>
      </c>
      <c r="E412" s="1644"/>
    </row>
    <row r="413" spans="1:5" ht="18.75">
      <c r="A413" s="1498" t="s">
        <v>1320</v>
      </c>
      <c r="B413" s="1503" t="s">
        <v>2070</v>
      </c>
      <c r="C413" s="1646" t="s">
        <v>178</v>
      </c>
      <c r="E413" s="1644"/>
    </row>
    <row r="414" spans="1:5" ht="18.75">
      <c r="A414" s="1498" t="s">
        <v>1321</v>
      </c>
      <c r="B414" s="1647" t="s">
        <v>1230</v>
      </c>
      <c r="C414" s="1646" t="s">
        <v>178</v>
      </c>
      <c r="E414" s="1644"/>
    </row>
    <row r="415" spans="1:5" ht="18.75">
      <c r="A415" s="1533" t="s">
        <v>1322</v>
      </c>
      <c r="B415" s="1504" t="s">
        <v>1655</v>
      </c>
      <c r="C415" s="1646" t="s">
        <v>178</v>
      </c>
      <c r="E415" s="1644"/>
    </row>
    <row r="416" spans="1:5" ht="18.75">
      <c r="A416" s="1532" t="s">
        <v>178</v>
      </c>
      <c r="B416" s="1505" t="s">
        <v>1656</v>
      </c>
      <c r="C416" s="1646" t="s">
        <v>178</v>
      </c>
      <c r="E416" s="1644"/>
    </row>
    <row r="417" spans="1:5" ht="18.75">
      <c r="A417" s="1510" t="s">
        <v>1323</v>
      </c>
      <c r="B417" s="1506" t="s">
        <v>2071</v>
      </c>
      <c r="C417" s="1646" t="s">
        <v>178</v>
      </c>
      <c r="E417" s="1644"/>
    </row>
    <row r="418" spans="1:5" ht="18.75">
      <c r="A418" s="1498" t="s">
        <v>1324</v>
      </c>
      <c r="B418" s="1486" t="s">
        <v>2072</v>
      </c>
      <c r="C418" s="1646" t="s">
        <v>178</v>
      </c>
      <c r="E418" s="1644"/>
    </row>
    <row r="419" spans="1:5" ht="18.75">
      <c r="A419" s="1534" t="s">
        <v>1325</v>
      </c>
      <c r="B419" s="1507" t="s">
        <v>2073</v>
      </c>
      <c r="C419" s="1646" t="s">
        <v>178</v>
      </c>
      <c r="E419" s="1644"/>
    </row>
    <row r="420" spans="1:5" ht="18.75">
      <c r="A420" s="1494" t="s">
        <v>178</v>
      </c>
      <c r="B420" s="1508" t="s">
        <v>1657</v>
      </c>
      <c r="C420" s="1646" t="s">
        <v>178</v>
      </c>
      <c r="E420" s="1644"/>
    </row>
    <row r="421" spans="1:5" ht="16.5">
      <c r="A421" s="1479" t="s">
        <v>1277</v>
      </c>
      <c r="B421" s="1481" t="s">
        <v>86</v>
      </c>
      <c r="C421" s="1646" t="s">
        <v>178</v>
      </c>
      <c r="E421" s="1644"/>
    </row>
    <row r="422" spans="1:5" ht="16.5">
      <c r="A422" s="1479" t="s">
        <v>1278</v>
      </c>
      <c r="B422" s="1481" t="s">
        <v>87</v>
      </c>
      <c r="C422" s="1646" t="s">
        <v>178</v>
      </c>
      <c r="E422" s="1644"/>
    </row>
    <row r="423" spans="1:5" ht="16.5">
      <c r="A423" s="1535" t="s">
        <v>1279</v>
      </c>
      <c r="B423" s="1509" t="s">
        <v>88</v>
      </c>
      <c r="C423" s="1646" t="s">
        <v>178</v>
      </c>
      <c r="E423" s="1644"/>
    </row>
    <row r="424" spans="1:5" ht="18.75">
      <c r="A424" s="1532" t="s">
        <v>178</v>
      </c>
      <c r="B424" s="1508" t="s">
        <v>1658</v>
      </c>
      <c r="C424" s="1646" t="s">
        <v>178</v>
      </c>
      <c r="E424" s="1644"/>
    </row>
    <row r="425" spans="1:5" ht="18.75">
      <c r="A425" s="1510" t="s">
        <v>1326</v>
      </c>
      <c r="B425" s="1506" t="s">
        <v>1231</v>
      </c>
      <c r="C425" s="1646" t="s">
        <v>178</v>
      </c>
      <c r="E425" s="1644"/>
    </row>
    <row r="426" spans="1:5" ht="18.75">
      <c r="A426" s="1510" t="s">
        <v>1327</v>
      </c>
      <c r="B426" s="1506" t="s">
        <v>1232</v>
      </c>
      <c r="C426" s="1646" t="s">
        <v>178</v>
      </c>
      <c r="E426" s="1644"/>
    </row>
    <row r="427" spans="1:5" ht="18.75">
      <c r="A427" s="1510" t="s">
        <v>1328</v>
      </c>
      <c r="B427" s="1506" t="s">
        <v>179</v>
      </c>
      <c r="C427" s="1646" t="s">
        <v>178</v>
      </c>
      <c r="E427" s="1644"/>
    </row>
    <row r="428" spans="1:5" ht="19.5" thickBot="1">
      <c r="A428" s="1536" t="s">
        <v>1329</v>
      </c>
      <c r="B428" s="1511" t="s">
        <v>180</v>
      </c>
      <c r="C428" s="1646" t="s">
        <v>178</v>
      </c>
      <c r="E428" s="1644"/>
    </row>
    <row r="429" spans="1:5" ht="17.25" thickBot="1">
      <c r="A429" s="1537" t="s">
        <v>1330</v>
      </c>
      <c r="B429" s="1511" t="s">
        <v>1233</v>
      </c>
      <c r="C429" s="1646" t="s">
        <v>178</v>
      </c>
      <c r="E429" s="1644"/>
    </row>
    <row r="430" spans="1:5" ht="16.5">
      <c r="A430" s="1537" t="s">
        <v>1331</v>
      </c>
      <c r="B430" s="1512" t="s">
        <v>708</v>
      </c>
      <c r="C430" s="1646" t="s">
        <v>178</v>
      </c>
      <c r="E430" s="1644"/>
    </row>
    <row r="431" spans="1:5" ht="16.5">
      <c r="A431" s="1479" t="s">
        <v>1332</v>
      </c>
      <c r="B431" s="1481" t="s">
        <v>709</v>
      </c>
      <c r="C431" s="1646" t="s">
        <v>178</v>
      </c>
      <c r="E431" s="1644"/>
    </row>
    <row r="432" spans="1:5" ht="19.5" thickBot="1">
      <c r="A432" s="1538" t="s">
        <v>1333</v>
      </c>
      <c r="B432" s="1513" t="s">
        <v>710</v>
      </c>
      <c r="C432" s="1646" t="s">
        <v>178</v>
      </c>
      <c r="E432" s="1644"/>
    </row>
    <row r="433" spans="1:5" ht="16.5">
      <c r="A433" s="1477" t="s">
        <v>1334</v>
      </c>
      <c r="B433" s="1514" t="s">
        <v>711</v>
      </c>
      <c r="C433" s="1646" t="s">
        <v>178</v>
      </c>
      <c r="E433" s="1644"/>
    </row>
    <row r="434" spans="1:5" ht="16.5">
      <c r="A434" s="1539" t="s">
        <v>1335</v>
      </c>
      <c r="B434" s="1481" t="s">
        <v>712</v>
      </c>
      <c r="C434" s="1646" t="s">
        <v>178</v>
      </c>
      <c r="E434" s="1644"/>
    </row>
    <row r="435" spans="1:5" ht="16.5">
      <c r="A435" s="1479" t="s">
        <v>1336</v>
      </c>
      <c r="B435" s="1515" t="s">
        <v>296</v>
      </c>
      <c r="C435" s="1646" t="s">
        <v>178</v>
      </c>
      <c r="E435" s="1644"/>
    </row>
    <row r="436" spans="1:5" ht="17.25" thickBot="1">
      <c r="A436" s="1491" t="s">
        <v>1337</v>
      </c>
      <c r="B436" s="1516" t="s">
        <v>297</v>
      </c>
      <c r="C436" s="1646" t="s">
        <v>178</v>
      </c>
      <c r="E436" s="1644"/>
    </row>
    <row r="437" spans="1:5" ht="18.75">
      <c r="A437" s="1498" t="s">
        <v>1338</v>
      </c>
      <c r="B437" s="1517" t="s">
        <v>1659</v>
      </c>
      <c r="C437" s="1646" t="s">
        <v>178</v>
      </c>
      <c r="E437" s="1644"/>
    </row>
    <row r="438" spans="1:5" ht="18.75">
      <c r="A438" s="1498" t="s">
        <v>1339</v>
      </c>
      <c r="B438" s="1518" t="s">
        <v>1660</v>
      </c>
      <c r="C438" s="1646" t="s">
        <v>178</v>
      </c>
      <c r="E438" s="1644"/>
    </row>
    <row r="439" spans="1:5" ht="19.5">
      <c r="A439" s="1498" t="s">
        <v>1340</v>
      </c>
      <c r="B439" s="1519" t="s">
        <v>1661</v>
      </c>
      <c r="C439" s="1646" t="s">
        <v>178</v>
      </c>
      <c r="E439" s="1644"/>
    </row>
    <row r="440" spans="1:5" ht="18.75">
      <c r="A440" s="1498" t="s">
        <v>1341</v>
      </c>
      <c r="B440" s="1518" t="s">
        <v>1662</v>
      </c>
      <c r="C440" s="1646" t="s">
        <v>178</v>
      </c>
      <c r="E440" s="1644"/>
    </row>
    <row r="441" spans="1:5" ht="18.75">
      <c r="A441" s="1498" t="s">
        <v>1342</v>
      </c>
      <c r="B441" s="1518" t="s">
        <v>1663</v>
      </c>
      <c r="C441" s="1646" t="s">
        <v>178</v>
      </c>
      <c r="E441" s="1644"/>
    </row>
    <row r="442" spans="1:5" ht="18.75">
      <c r="A442" s="1498" t="s">
        <v>1343</v>
      </c>
      <c r="B442" s="1520" t="s">
        <v>1664</v>
      </c>
      <c r="C442" s="1646" t="s">
        <v>178</v>
      </c>
      <c r="E442" s="1644"/>
    </row>
    <row r="443" spans="1:5" ht="18.75">
      <c r="A443" s="1498" t="s">
        <v>1344</v>
      </c>
      <c r="B443" s="1520" t="s">
        <v>1665</v>
      </c>
      <c r="C443" s="1646" t="s">
        <v>178</v>
      </c>
      <c r="E443" s="1644"/>
    </row>
    <row r="444" spans="1:5" ht="18.75">
      <c r="A444" s="1498" t="s">
        <v>1345</v>
      </c>
      <c r="B444" s="1520" t="s">
        <v>1666</v>
      </c>
      <c r="C444" s="1646" t="s">
        <v>178</v>
      </c>
      <c r="E444" s="1644"/>
    </row>
    <row r="445" spans="1:5" ht="18.75">
      <c r="A445" s="1498" t="s">
        <v>1346</v>
      </c>
      <c r="B445" s="1520" t="s">
        <v>1667</v>
      </c>
      <c r="C445" s="1646" t="s">
        <v>178</v>
      </c>
      <c r="E445" s="1644"/>
    </row>
    <row r="446" spans="1:5" ht="18.75">
      <c r="A446" s="1498" t="s">
        <v>1347</v>
      </c>
      <c r="B446" s="1520" t="s">
        <v>1668</v>
      </c>
      <c r="C446" s="1646" t="s">
        <v>178</v>
      </c>
      <c r="E446" s="1644"/>
    </row>
    <row r="447" spans="1:5" ht="18.75">
      <c r="A447" s="1498" t="s">
        <v>1348</v>
      </c>
      <c r="B447" s="1518" t="s">
        <v>1669</v>
      </c>
      <c r="C447" s="1646" t="s">
        <v>178</v>
      </c>
      <c r="E447" s="1644"/>
    </row>
    <row r="448" spans="1:5" ht="18.75">
      <c r="A448" s="1498" t="s">
        <v>1349</v>
      </c>
      <c r="B448" s="1518" t="s">
        <v>1670</v>
      </c>
      <c r="C448" s="1646" t="s">
        <v>178</v>
      </c>
      <c r="E448" s="1644"/>
    </row>
    <row r="449" spans="1:5" ht="18.75">
      <c r="A449" s="1498" t="s">
        <v>1350</v>
      </c>
      <c r="B449" s="1518" t="s">
        <v>1671</v>
      </c>
      <c r="C449" s="1646" t="s">
        <v>178</v>
      </c>
      <c r="E449" s="1644"/>
    </row>
    <row r="450" spans="1:5" ht="19.5" thickBot="1">
      <c r="A450" s="1498" t="s">
        <v>1351</v>
      </c>
      <c r="B450" s="1521" t="s">
        <v>1672</v>
      </c>
      <c r="C450" s="1646" t="s">
        <v>178</v>
      </c>
      <c r="E450" s="1644"/>
    </row>
    <row r="451" spans="1:5" ht="18.75">
      <c r="A451" s="1498" t="s">
        <v>1352</v>
      </c>
      <c r="B451" s="1517" t="s">
        <v>1673</v>
      </c>
      <c r="C451" s="1646" t="s">
        <v>178</v>
      </c>
      <c r="E451" s="1644"/>
    </row>
    <row r="452" spans="1:5" ht="19.5">
      <c r="A452" s="1498" t="s">
        <v>1353</v>
      </c>
      <c r="B452" s="1519" t="s">
        <v>1674</v>
      </c>
      <c r="C452" s="1646" t="s">
        <v>178</v>
      </c>
      <c r="E452" s="1644"/>
    </row>
    <row r="453" spans="1:5" ht="18.75">
      <c r="A453" s="1498" t="s">
        <v>1354</v>
      </c>
      <c r="B453" s="1518" t="s">
        <v>1675</v>
      </c>
      <c r="C453" s="1646" t="s">
        <v>178</v>
      </c>
      <c r="E453" s="1644"/>
    </row>
    <row r="454" spans="1:5" ht="18.75">
      <c r="A454" s="1498" t="s">
        <v>1355</v>
      </c>
      <c r="B454" s="1518" t="s">
        <v>1676</v>
      </c>
      <c r="C454" s="1646" t="s">
        <v>178</v>
      </c>
      <c r="E454" s="1644"/>
    </row>
    <row r="455" spans="1:5" ht="18.75">
      <c r="A455" s="1498" t="s">
        <v>1356</v>
      </c>
      <c r="B455" s="1518" t="s">
        <v>1677</v>
      </c>
      <c r="C455" s="1646" t="s">
        <v>178</v>
      </c>
      <c r="E455" s="1644"/>
    </row>
    <row r="456" spans="1:5" ht="18.75">
      <c r="A456" s="1498" t="s">
        <v>1357</v>
      </c>
      <c r="B456" s="1518" t="s">
        <v>1678</v>
      </c>
      <c r="C456" s="1646" t="s">
        <v>178</v>
      </c>
      <c r="E456" s="1644"/>
    </row>
    <row r="457" spans="1:5" ht="18.75">
      <c r="A457" s="1498" t="s">
        <v>1358</v>
      </c>
      <c r="B457" s="1518" t="s">
        <v>1679</v>
      </c>
      <c r="C457" s="1646" t="s">
        <v>178</v>
      </c>
      <c r="E457" s="1644"/>
    </row>
    <row r="458" spans="1:5" ht="18.75">
      <c r="A458" s="1498" t="s">
        <v>1359</v>
      </c>
      <c r="B458" s="1518" t="s">
        <v>1680</v>
      </c>
      <c r="C458" s="1646" t="s">
        <v>178</v>
      </c>
      <c r="E458" s="1644"/>
    </row>
    <row r="459" spans="1:5" ht="18.75">
      <c r="A459" s="1498" t="s">
        <v>1360</v>
      </c>
      <c r="B459" s="1518" t="s">
        <v>1681</v>
      </c>
      <c r="C459" s="1646" t="s">
        <v>178</v>
      </c>
      <c r="E459" s="1644"/>
    </row>
    <row r="460" spans="1:5" ht="18.75">
      <c r="A460" s="1498" t="s">
        <v>1361</v>
      </c>
      <c r="B460" s="1518" t="s">
        <v>1682</v>
      </c>
      <c r="C460" s="1646" t="s">
        <v>178</v>
      </c>
      <c r="E460" s="1644"/>
    </row>
    <row r="461" spans="1:5" ht="18.75">
      <c r="A461" s="1498" t="s">
        <v>1362</v>
      </c>
      <c r="B461" s="1518" t="s">
        <v>1683</v>
      </c>
      <c r="C461" s="1646" t="s">
        <v>178</v>
      </c>
      <c r="E461" s="1644"/>
    </row>
    <row r="462" spans="1:5" ht="18.75">
      <c r="A462" s="1498" t="s">
        <v>1363</v>
      </c>
      <c r="B462" s="1518" t="s">
        <v>1684</v>
      </c>
      <c r="C462" s="1646" t="s">
        <v>178</v>
      </c>
      <c r="E462" s="1644"/>
    </row>
    <row r="463" spans="1:5" ht="19.5" thickBot="1">
      <c r="A463" s="1498" t="s">
        <v>1364</v>
      </c>
      <c r="B463" s="1521" t="s">
        <v>1685</v>
      </c>
      <c r="C463" s="1646" t="s">
        <v>178</v>
      </c>
      <c r="E463" s="1644"/>
    </row>
    <row r="464" spans="1:5" ht="18.75">
      <c r="A464" s="1498" t="s">
        <v>1365</v>
      </c>
      <c r="B464" s="1517" t="s">
        <v>1686</v>
      </c>
      <c r="C464" s="1646" t="s">
        <v>178</v>
      </c>
      <c r="E464" s="1644"/>
    </row>
    <row r="465" spans="1:5" ht="18.75">
      <c r="A465" s="1498" t="s">
        <v>1366</v>
      </c>
      <c r="B465" s="1518" t="s">
        <v>1687</v>
      </c>
      <c r="C465" s="1646" t="s">
        <v>178</v>
      </c>
      <c r="E465" s="1644"/>
    </row>
    <row r="466" spans="1:5" ht="18.75">
      <c r="A466" s="1498" t="s">
        <v>1367</v>
      </c>
      <c r="B466" s="1518" t="s">
        <v>1688</v>
      </c>
      <c r="C466" s="1646" t="s">
        <v>178</v>
      </c>
      <c r="E466" s="1644"/>
    </row>
    <row r="467" spans="1:5" ht="18.75">
      <c r="A467" s="1498" t="s">
        <v>1368</v>
      </c>
      <c r="B467" s="1518" t="s">
        <v>1689</v>
      </c>
      <c r="C467" s="1646" t="s">
        <v>178</v>
      </c>
      <c r="E467" s="1644"/>
    </row>
    <row r="468" spans="1:5" ht="19.5">
      <c r="A468" s="1498" t="s">
        <v>1369</v>
      </c>
      <c r="B468" s="1519" t="s">
        <v>1690</v>
      </c>
      <c r="C468" s="1646" t="s">
        <v>178</v>
      </c>
      <c r="E468" s="1644"/>
    </row>
    <row r="469" spans="1:5" ht="18.75">
      <c r="A469" s="1498" t="s">
        <v>1370</v>
      </c>
      <c r="B469" s="1518" t="s">
        <v>1691</v>
      </c>
      <c r="C469" s="1646" t="s">
        <v>178</v>
      </c>
      <c r="E469" s="1644"/>
    </row>
    <row r="470" spans="1:5" ht="18.75">
      <c r="A470" s="1498" t="s">
        <v>1371</v>
      </c>
      <c r="B470" s="1518" t="s">
        <v>1692</v>
      </c>
      <c r="C470" s="1646" t="s">
        <v>178</v>
      </c>
      <c r="E470" s="1644"/>
    </row>
    <row r="471" spans="1:5" ht="18.75">
      <c r="A471" s="1498" t="s">
        <v>1372</v>
      </c>
      <c r="B471" s="1518" t="s">
        <v>1693</v>
      </c>
      <c r="C471" s="1646" t="s">
        <v>178</v>
      </c>
      <c r="E471" s="1644"/>
    </row>
    <row r="472" spans="1:5" ht="18.75">
      <c r="A472" s="1498" t="s">
        <v>1373</v>
      </c>
      <c r="B472" s="1518" t="s">
        <v>1694</v>
      </c>
      <c r="C472" s="1646" t="s">
        <v>178</v>
      </c>
      <c r="E472" s="1644"/>
    </row>
    <row r="473" spans="1:5" ht="18.75">
      <c r="A473" s="1498" t="s">
        <v>1374</v>
      </c>
      <c r="B473" s="1518" t="s">
        <v>1695</v>
      </c>
      <c r="C473" s="1646" t="s">
        <v>178</v>
      </c>
      <c r="E473" s="1644"/>
    </row>
    <row r="474" spans="1:5" ht="18.75">
      <c r="A474" s="1498" t="s">
        <v>1375</v>
      </c>
      <c r="B474" s="1518" t="s">
        <v>1696</v>
      </c>
      <c r="C474" s="1646" t="s">
        <v>178</v>
      </c>
      <c r="E474" s="1644"/>
    </row>
    <row r="475" spans="1:5" ht="19.5" thickBot="1">
      <c r="A475" s="1498" t="s">
        <v>1376</v>
      </c>
      <c r="B475" s="1521" t="s">
        <v>1697</v>
      </c>
      <c r="C475" s="1646" t="s">
        <v>178</v>
      </c>
      <c r="E475" s="1644"/>
    </row>
    <row r="476" spans="1:5" ht="19.5">
      <c r="A476" s="1498" t="s">
        <v>1377</v>
      </c>
      <c r="B476" s="1522" t="s">
        <v>1698</v>
      </c>
      <c r="C476" s="1646" t="s">
        <v>178</v>
      </c>
      <c r="E476" s="1644"/>
    </row>
    <row r="477" spans="1:5" ht="18.75">
      <c r="A477" s="1498" t="s">
        <v>1378</v>
      </c>
      <c r="B477" s="1518" t="s">
        <v>1699</v>
      </c>
      <c r="C477" s="1646" t="s">
        <v>178</v>
      </c>
      <c r="E477" s="1644"/>
    </row>
    <row r="478" spans="1:5" ht="18.75">
      <c r="A478" s="1498" t="s">
        <v>1379</v>
      </c>
      <c r="B478" s="1518" t="s">
        <v>1700</v>
      </c>
      <c r="C478" s="1646" t="s">
        <v>178</v>
      </c>
      <c r="E478" s="1644"/>
    </row>
    <row r="479" spans="1:5" ht="18.75">
      <c r="A479" s="1498" t="s">
        <v>1380</v>
      </c>
      <c r="B479" s="1518" t="s">
        <v>1701</v>
      </c>
      <c r="C479" s="1646" t="s">
        <v>178</v>
      </c>
      <c r="E479" s="1644"/>
    </row>
    <row r="480" spans="1:5" ht="18.75">
      <c r="A480" s="1498" t="s">
        <v>1381</v>
      </c>
      <c r="B480" s="1518" t="s">
        <v>1702</v>
      </c>
      <c r="C480" s="1646" t="s">
        <v>178</v>
      </c>
      <c r="E480" s="1644"/>
    </row>
    <row r="481" spans="1:5" ht="18.75">
      <c r="A481" s="1498" t="s">
        <v>1382</v>
      </c>
      <c r="B481" s="1518" t="s">
        <v>1703</v>
      </c>
      <c r="C481" s="1646" t="s">
        <v>178</v>
      </c>
      <c r="E481" s="1644"/>
    </row>
    <row r="482" spans="1:5" ht="18.75">
      <c r="A482" s="1498" t="s">
        <v>1383</v>
      </c>
      <c r="B482" s="1518" t="s">
        <v>1704</v>
      </c>
      <c r="C482" s="1646" t="s">
        <v>178</v>
      </c>
      <c r="E482" s="1644"/>
    </row>
    <row r="483" spans="1:5" ht="18.75">
      <c r="A483" s="1498" t="s">
        <v>1384</v>
      </c>
      <c r="B483" s="1518" t="s">
        <v>1705</v>
      </c>
      <c r="C483" s="1646" t="s">
        <v>178</v>
      </c>
      <c r="E483" s="1644"/>
    </row>
    <row r="484" spans="1:5" ht="18.75">
      <c r="A484" s="1498" t="s">
        <v>1385</v>
      </c>
      <c r="B484" s="1518" t="s">
        <v>1706</v>
      </c>
      <c r="C484" s="1646" t="s">
        <v>178</v>
      </c>
      <c r="E484" s="1644"/>
    </row>
    <row r="485" spans="1:5" ht="19.5" thickBot="1">
      <c r="A485" s="1498" t="s">
        <v>1386</v>
      </c>
      <c r="B485" s="1521" t="s">
        <v>1707</v>
      </c>
      <c r="C485" s="1646" t="s">
        <v>178</v>
      </c>
      <c r="E485" s="1644"/>
    </row>
    <row r="486" spans="1:5" ht="18.75">
      <c r="A486" s="1498" t="s">
        <v>1387</v>
      </c>
      <c r="B486" s="1517" t="s">
        <v>1708</v>
      </c>
      <c r="C486" s="1646" t="s">
        <v>178</v>
      </c>
      <c r="E486" s="1644"/>
    </row>
    <row r="487" spans="1:5" ht="18.75">
      <c r="A487" s="1498" t="s">
        <v>1388</v>
      </c>
      <c r="B487" s="1518" t="s">
        <v>1709</v>
      </c>
      <c r="C487" s="1646" t="s">
        <v>178</v>
      </c>
      <c r="E487" s="1644"/>
    </row>
    <row r="488" spans="1:5" ht="18.75">
      <c r="A488" s="1498" t="s">
        <v>1389</v>
      </c>
      <c r="B488" s="1518" t="s">
        <v>1710</v>
      </c>
      <c r="C488" s="1646" t="s">
        <v>178</v>
      </c>
      <c r="E488" s="1644"/>
    </row>
    <row r="489" spans="1:5" ht="19.5">
      <c r="A489" s="1498" t="s">
        <v>1390</v>
      </c>
      <c r="B489" s="1519" t="s">
        <v>1711</v>
      </c>
      <c r="C489" s="1646" t="s">
        <v>178</v>
      </c>
      <c r="E489" s="1644"/>
    </row>
    <row r="490" spans="1:5" ht="18.75">
      <c r="A490" s="1498" t="s">
        <v>1391</v>
      </c>
      <c r="B490" s="1518" t="s">
        <v>1712</v>
      </c>
      <c r="C490" s="1646" t="s">
        <v>178</v>
      </c>
      <c r="E490" s="1644"/>
    </row>
    <row r="491" spans="1:5" ht="18.75">
      <c r="A491" s="1498" t="s">
        <v>1392</v>
      </c>
      <c r="B491" s="1518" t="s">
        <v>1713</v>
      </c>
      <c r="C491" s="1646" t="s">
        <v>178</v>
      </c>
      <c r="E491" s="1644"/>
    </row>
    <row r="492" spans="1:5" ht="18.75">
      <c r="A492" s="1498" t="s">
        <v>1393</v>
      </c>
      <c r="B492" s="1518" t="s">
        <v>1714</v>
      </c>
      <c r="C492" s="1646" t="s">
        <v>178</v>
      </c>
      <c r="E492" s="1644"/>
    </row>
    <row r="493" spans="1:5" ht="18.75">
      <c r="A493" s="1498" t="s">
        <v>1394</v>
      </c>
      <c r="B493" s="1518" t="s">
        <v>1715</v>
      </c>
      <c r="C493" s="1646" t="s">
        <v>178</v>
      </c>
      <c r="E493" s="1644"/>
    </row>
    <row r="494" spans="1:5" ht="18.75">
      <c r="A494" s="1498" t="s">
        <v>1395</v>
      </c>
      <c r="B494" s="1518" t="s">
        <v>1716</v>
      </c>
      <c r="C494" s="1646" t="s">
        <v>178</v>
      </c>
      <c r="E494" s="1644"/>
    </row>
    <row r="495" spans="1:5" ht="18.75">
      <c r="A495" s="1498" t="s">
        <v>1396</v>
      </c>
      <c r="B495" s="1518" t="s">
        <v>1717</v>
      </c>
      <c r="C495" s="1646" t="s">
        <v>178</v>
      </c>
      <c r="E495" s="1644"/>
    </row>
    <row r="496" spans="1:5" ht="19.5" thickBot="1">
      <c r="A496" s="1498" t="s">
        <v>1397</v>
      </c>
      <c r="B496" s="1521" t="s">
        <v>1718</v>
      </c>
      <c r="C496" s="1646" t="s">
        <v>178</v>
      </c>
      <c r="E496" s="1644"/>
    </row>
    <row r="497" spans="1:5" ht="18.75">
      <c r="A497" s="1498" t="s">
        <v>1398</v>
      </c>
      <c r="B497" s="1517" t="s">
        <v>1719</v>
      </c>
      <c r="C497" s="1646" t="s">
        <v>178</v>
      </c>
      <c r="E497" s="1644"/>
    </row>
    <row r="498" spans="1:5" ht="18.75">
      <c r="A498" s="1498" t="s">
        <v>1399</v>
      </c>
      <c r="B498" s="1518" t="s">
        <v>1720</v>
      </c>
      <c r="C498" s="1646" t="s">
        <v>178</v>
      </c>
      <c r="E498" s="1644"/>
    </row>
    <row r="499" spans="1:5" ht="19.5">
      <c r="A499" s="1498" t="s">
        <v>1400</v>
      </c>
      <c r="B499" s="1519" t="s">
        <v>1721</v>
      </c>
      <c r="C499" s="1646" t="s">
        <v>178</v>
      </c>
      <c r="E499" s="1644"/>
    </row>
    <row r="500" spans="1:5" ht="18.75">
      <c r="A500" s="1498" t="s">
        <v>1401</v>
      </c>
      <c r="B500" s="1518" t="s">
        <v>1722</v>
      </c>
      <c r="C500" s="1646" t="s">
        <v>178</v>
      </c>
      <c r="E500" s="1644"/>
    </row>
    <row r="501" spans="1:5" ht="18.75">
      <c r="A501" s="1498" t="s">
        <v>1402</v>
      </c>
      <c r="B501" s="1518" t="s">
        <v>1723</v>
      </c>
      <c r="C501" s="1646" t="s">
        <v>178</v>
      </c>
      <c r="E501" s="1644"/>
    </row>
    <row r="502" spans="1:5" ht="18.75">
      <c r="A502" s="1498" t="s">
        <v>1403</v>
      </c>
      <c r="B502" s="1518" t="s">
        <v>1724</v>
      </c>
      <c r="C502" s="1646" t="s">
        <v>178</v>
      </c>
      <c r="E502" s="1644"/>
    </row>
    <row r="503" spans="1:5" ht="18.75">
      <c r="A503" s="1498" t="s">
        <v>1404</v>
      </c>
      <c r="B503" s="1518" t="s">
        <v>1725</v>
      </c>
      <c r="C503" s="1646" t="s">
        <v>178</v>
      </c>
      <c r="E503" s="1644"/>
    </row>
    <row r="504" spans="1:5" ht="18.75">
      <c r="A504" s="1498" t="s">
        <v>1405</v>
      </c>
      <c r="B504" s="1518" t="s">
        <v>1726</v>
      </c>
      <c r="C504" s="1646" t="s">
        <v>178</v>
      </c>
      <c r="E504" s="1644"/>
    </row>
    <row r="505" spans="1:5" ht="18.75">
      <c r="A505" s="1498" t="s">
        <v>1406</v>
      </c>
      <c r="B505" s="1518" t="s">
        <v>1727</v>
      </c>
      <c r="C505" s="1646" t="s">
        <v>178</v>
      </c>
      <c r="E505" s="1644"/>
    </row>
    <row r="506" spans="1:5" ht="19.5" thickBot="1">
      <c r="A506" s="1498" t="s">
        <v>1407</v>
      </c>
      <c r="B506" s="1521" t="s">
        <v>1728</v>
      </c>
      <c r="C506" s="1646" t="s">
        <v>178</v>
      </c>
      <c r="E506" s="1644"/>
    </row>
    <row r="507" spans="1:5" ht="19.5">
      <c r="A507" s="1498" t="s">
        <v>1408</v>
      </c>
      <c r="B507" s="1522" t="s">
        <v>1729</v>
      </c>
      <c r="C507" s="1646" t="s">
        <v>178</v>
      </c>
      <c r="E507" s="1644"/>
    </row>
    <row r="508" spans="1:5" ht="18.75">
      <c r="A508" s="1498" t="s">
        <v>1409</v>
      </c>
      <c r="B508" s="1518" t="s">
        <v>1730</v>
      </c>
      <c r="C508" s="1646" t="s">
        <v>178</v>
      </c>
      <c r="E508" s="1644"/>
    </row>
    <row r="509" spans="1:5" ht="18.75">
      <c r="A509" s="1498" t="s">
        <v>1410</v>
      </c>
      <c r="B509" s="1518" t="s">
        <v>1731</v>
      </c>
      <c r="C509" s="1646" t="s">
        <v>178</v>
      </c>
      <c r="E509" s="1644"/>
    </row>
    <row r="510" spans="1:5" ht="19.5" thickBot="1">
      <c r="A510" s="1498" t="s">
        <v>1411</v>
      </c>
      <c r="B510" s="1521" t="s">
        <v>1732</v>
      </c>
      <c r="C510" s="1646" t="s">
        <v>178</v>
      </c>
      <c r="E510" s="1644"/>
    </row>
    <row r="511" spans="1:5" ht="18.75">
      <c r="A511" s="1498" t="s">
        <v>1412</v>
      </c>
      <c r="B511" s="1517" t="s">
        <v>1733</v>
      </c>
      <c r="C511" s="1646" t="s">
        <v>178</v>
      </c>
      <c r="E511" s="1644"/>
    </row>
    <row r="512" spans="1:5" ht="18.75">
      <c r="A512" s="1498" t="s">
        <v>1413</v>
      </c>
      <c r="B512" s="1518" t="s">
        <v>1734</v>
      </c>
      <c r="C512" s="1646" t="s">
        <v>178</v>
      </c>
      <c r="E512" s="1644"/>
    </row>
    <row r="513" spans="1:5" ht="19.5">
      <c r="A513" s="1498" t="s">
        <v>1414</v>
      </c>
      <c r="B513" s="1519" t="s">
        <v>1735</v>
      </c>
      <c r="C513" s="1646" t="s">
        <v>178</v>
      </c>
      <c r="E513" s="1644"/>
    </row>
    <row r="514" spans="1:5" ht="18.75">
      <c r="A514" s="1498" t="s">
        <v>1415</v>
      </c>
      <c r="B514" s="1518" t="s">
        <v>1736</v>
      </c>
      <c r="C514" s="1646" t="s">
        <v>178</v>
      </c>
      <c r="E514" s="1644"/>
    </row>
    <row r="515" spans="1:5" ht="18.75">
      <c r="A515" s="1498" t="s">
        <v>1416</v>
      </c>
      <c r="B515" s="1518" t="s">
        <v>1737</v>
      </c>
      <c r="C515" s="1646" t="s">
        <v>178</v>
      </c>
      <c r="E515" s="1644"/>
    </row>
    <row r="516" spans="1:5" ht="18.75">
      <c r="A516" s="1498" t="s">
        <v>1417</v>
      </c>
      <c r="B516" s="1518" t="s">
        <v>1738</v>
      </c>
      <c r="C516" s="1646" t="s">
        <v>178</v>
      </c>
      <c r="E516" s="1644"/>
    </row>
    <row r="517" spans="1:5" ht="18.75">
      <c r="A517" s="1498" t="s">
        <v>1418</v>
      </c>
      <c r="B517" s="1518" t="s">
        <v>1739</v>
      </c>
      <c r="C517" s="1646" t="s">
        <v>178</v>
      </c>
      <c r="E517" s="1644"/>
    </row>
    <row r="518" spans="1:5" ht="19.5" thickBot="1">
      <c r="A518" s="1498" t="s">
        <v>1419</v>
      </c>
      <c r="B518" s="1521" t="s">
        <v>1740</v>
      </c>
      <c r="C518" s="1646" t="s">
        <v>178</v>
      </c>
      <c r="E518" s="1644"/>
    </row>
    <row r="519" spans="1:5" ht="18.75">
      <c r="A519" s="1498" t="s">
        <v>1420</v>
      </c>
      <c r="B519" s="1517" t="s">
        <v>1741</v>
      </c>
      <c r="C519" s="1646" t="s">
        <v>178</v>
      </c>
      <c r="E519" s="1644"/>
    </row>
    <row r="520" spans="1:5" ht="18.75">
      <c r="A520" s="1498" t="s">
        <v>1421</v>
      </c>
      <c r="B520" s="1518" t="s">
        <v>1742</v>
      </c>
      <c r="C520" s="1646" t="s">
        <v>178</v>
      </c>
      <c r="E520" s="1644"/>
    </row>
    <row r="521" spans="1:5" ht="18.75">
      <c r="A521" s="1498" t="s">
        <v>1422</v>
      </c>
      <c r="B521" s="1518" t="s">
        <v>1743</v>
      </c>
      <c r="C521" s="1646" t="s">
        <v>178</v>
      </c>
      <c r="E521" s="1644"/>
    </row>
    <row r="522" spans="1:5" ht="18.75">
      <c r="A522" s="1498" t="s">
        <v>1423</v>
      </c>
      <c r="B522" s="1518" t="s">
        <v>1744</v>
      </c>
      <c r="C522" s="1646" t="s">
        <v>178</v>
      </c>
      <c r="E522" s="1644"/>
    </row>
    <row r="523" spans="1:5" ht="19.5">
      <c r="A523" s="1498" t="s">
        <v>1424</v>
      </c>
      <c r="B523" s="1519" t="s">
        <v>1745</v>
      </c>
      <c r="C523" s="1646" t="s">
        <v>178</v>
      </c>
      <c r="E523" s="1644"/>
    </row>
    <row r="524" spans="1:5" ht="18.75">
      <c r="A524" s="1498" t="s">
        <v>1425</v>
      </c>
      <c r="B524" s="1518" t="s">
        <v>1746</v>
      </c>
      <c r="C524" s="1646" t="s">
        <v>178</v>
      </c>
      <c r="E524" s="1644"/>
    </row>
    <row r="525" spans="1:5" ht="19.5" thickBot="1">
      <c r="A525" s="1498" t="s">
        <v>1426</v>
      </c>
      <c r="B525" s="1521" t="s">
        <v>1747</v>
      </c>
      <c r="C525" s="1646" t="s">
        <v>178</v>
      </c>
      <c r="E525" s="1644"/>
    </row>
    <row r="526" spans="1:5" ht="18.75">
      <c r="A526" s="1498" t="s">
        <v>1427</v>
      </c>
      <c r="B526" s="1517" t="s">
        <v>1748</v>
      </c>
      <c r="C526" s="1646" t="s">
        <v>178</v>
      </c>
      <c r="E526" s="1644"/>
    </row>
    <row r="527" spans="1:5" ht="18.75">
      <c r="A527" s="1498" t="s">
        <v>1428</v>
      </c>
      <c r="B527" s="1518" t="s">
        <v>1749</v>
      </c>
      <c r="C527" s="1646" t="s">
        <v>178</v>
      </c>
      <c r="E527" s="1644"/>
    </row>
    <row r="528" spans="1:5" ht="18.75">
      <c r="A528" s="1498" t="s">
        <v>1429</v>
      </c>
      <c r="B528" s="1518" t="s">
        <v>1750</v>
      </c>
      <c r="C528" s="1646" t="s">
        <v>178</v>
      </c>
      <c r="E528" s="1644"/>
    </row>
    <row r="529" spans="1:5" ht="18.75">
      <c r="A529" s="1498" t="s">
        <v>1430</v>
      </c>
      <c r="B529" s="1518" t="s">
        <v>1751</v>
      </c>
      <c r="C529" s="1646" t="s">
        <v>178</v>
      </c>
      <c r="E529" s="1644"/>
    </row>
    <row r="530" spans="1:5" ht="19.5">
      <c r="A530" s="1498" t="s">
        <v>1431</v>
      </c>
      <c r="B530" s="1519" t="s">
        <v>1752</v>
      </c>
      <c r="C530" s="1646" t="s">
        <v>178</v>
      </c>
      <c r="E530" s="1644"/>
    </row>
    <row r="531" spans="1:5" ht="18.75">
      <c r="A531" s="1498" t="s">
        <v>1432</v>
      </c>
      <c r="B531" s="1518" t="s">
        <v>1753</v>
      </c>
      <c r="C531" s="1646" t="s">
        <v>178</v>
      </c>
      <c r="E531" s="1644"/>
    </row>
    <row r="532" spans="1:5" ht="18.75">
      <c r="A532" s="1498" t="s">
        <v>1433</v>
      </c>
      <c r="B532" s="1518" t="s">
        <v>1754</v>
      </c>
      <c r="C532" s="1646" t="s">
        <v>178</v>
      </c>
      <c r="E532" s="1644"/>
    </row>
    <row r="533" spans="1:5" ht="18.75">
      <c r="A533" s="1498" t="s">
        <v>1434</v>
      </c>
      <c r="B533" s="1518" t="s">
        <v>1755</v>
      </c>
      <c r="C533" s="1646" t="s">
        <v>178</v>
      </c>
      <c r="E533" s="1644"/>
    </row>
    <row r="534" spans="1:5" ht="19.5" thickBot="1">
      <c r="A534" s="1498" t="s">
        <v>1435</v>
      </c>
      <c r="B534" s="1521" t="s">
        <v>1756</v>
      </c>
      <c r="C534" s="1646" t="s">
        <v>178</v>
      </c>
      <c r="E534" s="1644"/>
    </row>
    <row r="535" spans="1:5" ht="18.75">
      <c r="A535" s="1498" t="s">
        <v>1436</v>
      </c>
      <c r="B535" s="1517" t="s">
        <v>1757</v>
      </c>
      <c r="C535" s="1646" t="s">
        <v>178</v>
      </c>
      <c r="E535" s="1644"/>
    </row>
    <row r="536" spans="1:5" ht="18.75">
      <c r="A536" s="1498" t="s">
        <v>1437</v>
      </c>
      <c r="B536" s="1518" t="s">
        <v>1758</v>
      </c>
      <c r="C536" s="1646" t="s">
        <v>178</v>
      </c>
      <c r="E536" s="1644"/>
    </row>
    <row r="537" spans="1:5" ht="19.5">
      <c r="A537" s="1498" t="s">
        <v>1438</v>
      </c>
      <c r="B537" s="1519" t="s">
        <v>1759</v>
      </c>
      <c r="C537" s="1646" t="s">
        <v>178</v>
      </c>
      <c r="E537" s="1644"/>
    </row>
    <row r="538" spans="1:5" ht="18.75">
      <c r="A538" s="1498" t="s">
        <v>1439</v>
      </c>
      <c r="B538" s="1518" t="s">
        <v>1760</v>
      </c>
      <c r="C538" s="1646" t="s">
        <v>178</v>
      </c>
      <c r="E538" s="1644"/>
    </row>
    <row r="539" spans="1:5" ht="18.75">
      <c r="A539" s="1498" t="s">
        <v>1440</v>
      </c>
      <c r="B539" s="1518" t="s">
        <v>1761</v>
      </c>
      <c r="C539" s="1646" t="s">
        <v>178</v>
      </c>
      <c r="E539" s="1644"/>
    </row>
    <row r="540" spans="1:5" ht="18.75">
      <c r="A540" s="1498" t="s">
        <v>1441</v>
      </c>
      <c r="B540" s="1518" t="s">
        <v>1762</v>
      </c>
      <c r="C540" s="1646" t="s">
        <v>178</v>
      </c>
      <c r="E540" s="1644"/>
    </row>
    <row r="541" spans="1:5" ht="18.75">
      <c r="A541" s="1498" t="s">
        <v>1442</v>
      </c>
      <c r="B541" s="1518" t="s">
        <v>1763</v>
      </c>
      <c r="C541" s="1646" t="s">
        <v>178</v>
      </c>
      <c r="E541" s="1644"/>
    </row>
    <row r="542" spans="1:5" ht="19.5" thickBot="1">
      <c r="A542" s="1498" t="s">
        <v>1443</v>
      </c>
      <c r="B542" s="1521" t="s">
        <v>1764</v>
      </c>
      <c r="C542" s="1646" t="s">
        <v>178</v>
      </c>
      <c r="E542" s="1644"/>
    </row>
    <row r="543" spans="1:5" ht="18.75">
      <c r="A543" s="1498" t="s">
        <v>1444</v>
      </c>
      <c r="B543" s="1517" t="s">
        <v>1765</v>
      </c>
      <c r="C543" s="1646" t="s">
        <v>178</v>
      </c>
      <c r="E543" s="1644"/>
    </row>
    <row r="544" spans="1:5" ht="18.75">
      <c r="A544" s="1498" t="s">
        <v>1445</v>
      </c>
      <c r="B544" s="1518" t="s">
        <v>1766</v>
      </c>
      <c r="C544" s="1646" t="s">
        <v>178</v>
      </c>
      <c r="E544" s="1644"/>
    </row>
    <row r="545" spans="1:5" ht="18.75">
      <c r="A545" s="1498" t="s">
        <v>1446</v>
      </c>
      <c r="B545" s="1518" t="s">
        <v>1767</v>
      </c>
      <c r="C545" s="1646" t="s">
        <v>178</v>
      </c>
      <c r="E545" s="1644"/>
    </row>
    <row r="546" spans="1:5" ht="18.75">
      <c r="A546" s="1498" t="s">
        <v>1447</v>
      </c>
      <c r="B546" s="1518" t="s">
        <v>1768</v>
      </c>
      <c r="C546" s="1646" t="s">
        <v>178</v>
      </c>
      <c r="E546" s="1644"/>
    </row>
    <row r="547" spans="1:5" ht="18.75">
      <c r="A547" s="1498" t="s">
        <v>1448</v>
      </c>
      <c r="B547" s="1518" t="s">
        <v>1769</v>
      </c>
      <c r="C547" s="1646" t="s">
        <v>178</v>
      </c>
      <c r="E547" s="1644"/>
    </row>
    <row r="548" spans="1:5" ht="18.75">
      <c r="A548" s="1498" t="s">
        <v>1449</v>
      </c>
      <c r="B548" s="1518" t="s">
        <v>1770</v>
      </c>
      <c r="C548" s="1646" t="s">
        <v>178</v>
      </c>
      <c r="E548" s="1644"/>
    </row>
    <row r="549" spans="1:5" ht="18.75">
      <c r="A549" s="1498" t="s">
        <v>1450</v>
      </c>
      <c r="B549" s="1518" t="s">
        <v>1771</v>
      </c>
      <c r="C549" s="1646" t="s">
        <v>178</v>
      </c>
      <c r="E549" s="1644"/>
    </row>
    <row r="550" spans="1:5" ht="18.75">
      <c r="A550" s="1498" t="s">
        <v>1451</v>
      </c>
      <c r="B550" s="1518" t="s">
        <v>1772</v>
      </c>
      <c r="C550" s="1646" t="s">
        <v>178</v>
      </c>
      <c r="E550" s="1644"/>
    </row>
    <row r="551" spans="1:5" ht="19.5">
      <c r="A551" s="1498" t="s">
        <v>1452</v>
      </c>
      <c r="B551" s="1519" t="s">
        <v>1773</v>
      </c>
      <c r="C551" s="1646" t="s">
        <v>178</v>
      </c>
      <c r="E551" s="1644"/>
    </row>
    <row r="552" spans="1:5" ht="18.75">
      <c r="A552" s="1498" t="s">
        <v>1453</v>
      </c>
      <c r="B552" s="1518" t="s">
        <v>1774</v>
      </c>
      <c r="C552" s="1646" t="s">
        <v>178</v>
      </c>
      <c r="E552" s="1644"/>
    </row>
    <row r="553" spans="1:5" ht="19.5" thickBot="1">
      <c r="A553" s="1498" t="s">
        <v>1454</v>
      </c>
      <c r="B553" s="1521" t="s">
        <v>1775</v>
      </c>
      <c r="C553" s="1646" t="s">
        <v>178</v>
      </c>
      <c r="E553" s="1644"/>
    </row>
    <row r="554" spans="1:5" ht="18.75">
      <c r="A554" s="1498" t="s">
        <v>1455</v>
      </c>
      <c r="B554" s="1517" t="s">
        <v>1776</v>
      </c>
      <c r="C554" s="1646" t="s">
        <v>178</v>
      </c>
      <c r="E554" s="1644"/>
    </row>
    <row r="555" spans="1:5" ht="18.75">
      <c r="A555" s="1498" t="s">
        <v>1456</v>
      </c>
      <c r="B555" s="1518" t="s">
        <v>1777</v>
      </c>
      <c r="C555" s="1646" t="s">
        <v>178</v>
      </c>
      <c r="E555" s="1644"/>
    </row>
    <row r="556" spans="1:5" ht="18.75">
      <c r="A556" s="1498" t="s">
        <v>1457</v>
      </c>
      <c r="B556" s="1518" t="s">
        <v>1778</v>
      </c>
      <c r="C556" s="1646" t="s">
        <v>178</v>
      </c>
      <c r="E556" s="1644"/>
    </row>
    <row r="557" spans="1:5" ht="18.75">
      <c r="A557" s="1498" t="s">
        <v>1458</v>
      </c>
      <c r="B557" s="1518" t="s">
        <v>1779</v>
      </c>
      <c r="C557" s="1646" t="s">
        <v>178</v>
      </c>
      <c r="E557" s="1644"/>
    </row>
    <row r="558" spans="1:5" ht="18.75">
      <c r="A558" s="1498" t="s">
        <v>1459</v>
      </c>
      <c r="B558" s="1518" t="s">
        <v>1780</v>
      </c>
      <c r="C558" s="1646" t="s">
        <v>178</v>
      </c>
      <c r="E558" s="1644"/>
    </row>
    <row r="559" spans="1:5" ht="19.5">
      <c r="A559" s="1498" t="s">
        <v>1460</v>
      </c>
      <c r="B559" s="1519" t="s">
        <v>1781</v>
      </c>
      <c r="C559" s="1646" t="s">
        <v>178</v>
      </c>
      <c r="E559" s="1644"/>
    </row>
    <row r="560" spans="1:5" ht="18.75">
      <c r="A560" s="1498" t="s">
        <v>1461</v>
      </c>
      <c r="B560" s="1518" t="s">
        <v>1782</v>
      </c>
      <c r="C560" s="1646" t="s">
        <v>178</v>
      </c>
      <c r="E560" s="1644"/>
    </row>
    <row r="561" spans="1:5" ht="18.75">
      <c r="A561" s="1498" t="s">
        <v>1462</v>
      </c>
      <c r="B561" s="1518" t="s">
        <v>1783</v>
      </c>
      <c r="C561" s="1646" t="s">
        <v>178</v>
      </c>
      <c r="E561" s="1644"/>
    </row>
    <row r="562" spans="1:5" ht="18.75">
      <c r="A562" s="1498" t="s">
        <v>1463</v>
      </c>
      <c r="B562" s="1518" t="s">
        <v>1784</v>
      </c>
      <c r="C562" s="1646" t="s">
        <v>178</v>
      </c>
      <c r="E562" s="1644"/>
    </row>
    <row r="563" spans="1:5" ht="18.75">
      <c r="A563" s="1498" t="s">
        <v>1464</v>
      </c>
      <c r="B563" s="1518" t="s">
        <v>1785</v>
      </c>
      <c r="C563" s="1646" t="s">
        <v>178</v>
      </c>
      <c r="E563" s="1644"/>
    </row>
    <row r="564" spans="1:5" ht="18.75">
      <c r="A564" s="1498" t="s">
        <v>1465</v>
      </c>
      <c r="B564" s="1523" t="s">
        <v>1786</v>
      </c>
      <c r="C564" s="1646" t="s">
        <v>178</v>
      </c>
      <c r="E564" s="1644"/>
    </row>
    <row r="565" spans="1:5" ht="19.5" thickBot="1">
      <c r="A565" s="1498" t="s">
        <v>1466</v>
      </c>
      <c r="B565" s="1521" t="s">
        <v>1787</v>
      </c>
      <c r="C565" s="1646" t="s">
        <v>178</v>
      </c>
      <c r="E565" s="1644"/>
    </row>
    <row r="566" spans="1:5" ht="18.75">
      <c r="A566" s="1498" t="s">
        <v>1467</v>
      </c>
      <c r="B566" s="1517" t="s">
        <v>1788</v>
      </c>
      <c r="C566" s="1646" t="s">
        <v>178</v>
      </c>
      <c r="E566" s="1644"/>
    </row>
    <row r="567" spans="1:5" ht="18.75">
      <c r="A567" s="1498" t="s">
        <v>1468</v>
      </c>
      <c r="B567" s="1518" t="s">
        <v>1789</v>
      </c>
      <c r="C567" s="1646" t="s">
        <v>178</v>
      </c>
      <c r="E567" s="1644"/>
    </row>
    <row r="568" spans="1:5" ht="18.75">
      <c r="A568" s="1498" t="s">
        <v>1469</v>
      </c>
      <c r="B568" s="1518" t="s">
        <v>1790</v>
      </c>
      <c r="C568" s="1646" t="s">
        <v>178</v>
      </c>
      <c r="E568" s="1644"/>
    </row>
    <row r="569" spans="1:5" ht="19.5">
      <c r="A569" s="1498" t="s">
        <v>1470</v>
      </c>
      <c r="B569" s="1519" t="s">
        <v>1791</v>
      </c>
      <c r="C569" s="1646" t="s">
        <v>178</v>
      </c>
      <c r="E569" s="1644"/>
    </row>
    <row r="570" spans="1:5" ht="18.75">
      <c r="A570" s="1498" t="s">
        <v>1471</v>
      </c>
      <c r="B570" s="1518" t="s">
        <v>1792</v>
      </c>
      <c r="C570" s="1646" t="s">
        <v>178</v>
      </c>
      <c r="E570" s="1644"/>
    </row>
    <row r="571" spans="1:5" ht="19.5" thickBot="1">
      <c r="A571" s="1498" t="s">
        <v>1472</v>
      </c>
      <c r="B571" s="1521" t="s">
        <v>1793</v>
      </c>
      <c r="C571" s="1646" t="s">
        <v>178</v>
      </c>
      <c r="E571" s="1644"/>
    </row>
    <row r="572" spans="1:5" ht="18.75">
      <c r="A572" s="1498" t="s">
        <v>1473</v>
      </c>
      <c r="B572" s="1524" t="s">
        <v>1794</v>
      </c>
      <c r="C572" s="1646" t="s">
        <v>178</v>
      </c>
      <c r="E572" s="1644"/>
    </row>
    <row r="573" spans="1:5" ht="18.75">
      <c r="A573" s="1498" t="s">
        <v>1474</v>
      </c>
      <c r="B573" s="1518" t="s">
        <v>1795</v>
      </c>
      <c r="C573" s="1646" t="s">
        <v>178</v>
      </c>
      <c r="E573" s="1644"/>
    </row>
    <row r="574" spans="1:5" ht="18.75">
      <c r="A574" s="1498" t="s">
        <v>1475</v>
      </c>
      <c r="B574" s="1518" t="s">
        <v>1796</v>
      </c>
      <c r="C574" s="1646" t="s">
        <v>178</v>
      </c>
      <c r="E574" s="1644"/>
    </row>
    <row r="575" spans="1:5" ht="18.75">
      <c r="A575" s="1498" t="s">
        <v>1476</v>
      </c>
      <c r="B575" s="1518" t="s">
        <v>1797</v>
      </c>
      <c r="C575" s="1646" t="s">
        <v>178</v>
      </c>
      <c r="E575" s="1644"/>
    </row>
    <row r="576" spans="1:5" ht="18.75">
      <c r="A576" s="1498" t="s">
        <v>1477</v>
      </c>
      <c r="B576" s="1518" t="s">
        <v>1798</v>
      </c>
      <c r="C576" s="1646" t="s">
        <v>178</v>
      </c>
      <c r="E576" s="1644"/>
    </row>
    <row r="577" spans="1:5" ht="18.75">
      <c r="A577" s="1498" t="s">
        <v>1478</v>
      </c>
      <c r="B577" s="1518" t="s">
        <v>1799</v>
      </c>
      <c r="C577" s="1646" t="s">
        <v>178</v>
      </c>
      <c r="E577" s="1644"/>
    </row>
    <row r="578" spans="1:5" ht="18.75">
      <c r="A578" s="1498" t="s">
        <v>1479</v>
      </c>
      <c r="B578" s="1518" t="s">
        <v>1800</v>
      </c>
      <c r="C578" s="1646" t="s">
        <v>178</v>
      </c>
      <c r="E578" s="1644"/>
    </row>
    <row r="579" spans="1:5" ht="19.5">
      <c r="A579" s="1498" t="s">
        <v>1480</v>
      </c>
      <c r="B579" s="1519" t="s">
        <v>1801</v>
      </c>
      <c r="C579" s="1646" t="s">
        <v>178</v>
      </c>
      <c r="E579" s="1644"/>
    </row>
    <row r="580" spans="1:5" ht="18.75">
      <c r="A580" s="1498" t="s">
        <v>1481</v>
      </c>
      <c r="B580" s="1518" t="s">
        <v>1802</v>
      </c>
      <c r="C580" s="1646" t="s">
        <v>178</v>
      </c>
      <c r="E580" s="1644"/>
    </row>
    <row r="581" spans="1:5" ht="18.75">
      <c r="A581" s="1498" t="s">
        <v>1482</v>
      </c>
      <c r="B581" s="1518" t="s">
        <v>1803</v>
      </c>
      <c r="C581" s="1646" t="s">
        <v>178</v>
      </c>
      <c r="E581" s="1644"/>
    </row>
    <row r="582" spans="1:5" ht="19.5" thickBot="1">
      <c r="A582" s="1498" t="s">
        <v>1483</v>
      </c>
      <c r="B582" s="1521" t="s">
        <v>1804</v>
      </c>
      <c r="C582" s="1646" t="s">
        <v>178</v>
      </c>
      <c r="E582" s="1644"/>
    </row>
    <row r="583" spans="1:5" ht="18.75">
      <c r="A583" s="1498" t="s">
        <v>1484</v>
      </c>
      <c r="B583" s="1524" t="s">
        <v>1805</v>
      </c>
      <c r="C583" s="1646" t="s">
        <v>178</v>
      </c>
      <c r="E583" s="1644"/>
    </row>
    <row r="584" spans="1:5" ht="18.75">
      <c r="A584" s="1498" t="s">
        <v>1485</v>
      </c>
      <c r="B584" s="1518" t="s">
        <v>1806</v>
      </c>
      <c r="C584" s="1646" t="s">
        <v>178</v>
      </c>
      <c r="E584" s="1644"/>
    </row>
    <row r="585" spans="1:5" ht="18.75">
      <c r="A585" s="1498" t="s">
        <v>1486</v>
      </c>
      <c r="B585" s="1518" t="s">
        <v>1807</v>
      </c>
      <c r="C585" s="1646" t="s">
        <v>178</v>
      </c>
      <c r="E585" s="1644"/>
    </row>
    <row r="586" spans="1:5" ht="18.75">
      <c r="A586" s="1498" t="s">
        <v>1487</v>
      </c>
      <c r="B586" s="1518" t="s">
        <v>1808</v>
      </c>
      <c r="C586" s="1646" t="s">
        <v>178</v>
      </c>
      <c r="E586" s="1644"/>
    </row>
    <row r="587" spans="1:5" ht="18.75">
      <c r="A587" s="1498" t="s">
        <v>1488</v>
      </c>
      <c r="B587" s="1518" t="s">
        <v>1809</v>
      </c>
      <c r="C587" s="1646" t="s">
        <v>178</v>
      </c>
      <c r="E587" s="1644"/>
    </row>
    <row r="588" spans="1:5" ht="18.75">
      <c r="A588" s="1498" t="s">
        <v>1489</v>
      </c>
      <c r="B588" s="1518" t="s">
        <v>1810</v>
      </c>
      <c r="C588" s="1646" t="s">
        <v>178</v>
      </c>
      <c r="E588" s="1644"/>
    </row>
    <row r="589" spans="1:5" ht="18.75">
      <c r="A589" s="1498" t="s">
        <v>1490</v>
      </c>
      <c r="B589" s="1518" t="s">
        <v>1811</v>
      </c>
      <c r="C589" s="1646" t="s">
        <v>178</v>
      </c>
      <c r="E589" s="1644"/>
    </row>
    <row r="590" spans="1:5" ht="18.75">
      <c r="A590" s="1498" t="s">
        <v>1491</v>
      </c>
      <c r="B590" s="1518" t="s">
        <v>1812</v>
      </c>
      <c r="C590" s="1646" t="s">
        <v>178</v>
      </c>
      <c r="E590" s="1644"/>
    </row>
    <row r="591" spans="1:5" ht="19.5">
      <c r="A591" s="1498" t="s">
        <v>1492</v>
      </c>
      <c r="B591" s="1519" t="s">
        <v>1813</v>
      </c>
      <c r="C591" s="1646" t="s">
        <v>178</v>
      </c>
      <c r="E591" s="1644"/>
    </row>
    <row r="592" spans="1:5" ht="18.75">
      <c r="A592" s="1498" t="s">
        <v>1493</v>
      </c>
      <c r="B592" s="1518" t="s">
        <v>1814</v>
      </c>
      <c r="C592" s="1646" t="s">
        <v>178</v>
      </c>
      <c r="E592" s="1644"/>
    </row>
    <row r="593" spans="1:5" ht="18.75">
      <c r="A593" s="1498" t="s">
        <v>1494</v>
      </c>
      <c r="B593" s="1518" t="s">
        <v>1815</v>
      </c>
      <c r="C593" s="1646" t="s">
        <v>178</v>
      </c>
      <c r="E593" s="1644"/>
    </row>
    <row r="594" spans="1:5" ht="18.75">
      <c r="A594" s="1498" t="s">
        <v>1495</v>
      </c>
      <c r="B594" s="1518" t="s">
        <v>1816</v>
      </c>
      <c r="C594" s="1646" t="s">
        <v>178</v>
      </c>
      <c r="E594" s="1644"/>
    </row>
    <row r="595" spans="1:5" ht="18.75">
      <c r="A595" s="1498" t="s">
        <v>1496</v>
      </c>
      <c r="B595" s="1518" t="s">
        <v>1817</v>
      </c>
      <c r="C595" s="1646" t="s">
        <v>178</v>
      </c>
      <c r="E595" s="1644"/>
    </row>
    <row r="596" spans="1:5" ht="18.75">
      <c r="A596" s="1498" t="s">
        <v>1497</v>
      </c>
      <c r="B596" s="1518" t="s">
        <v>1818</v>
      </c>
      <c r="C596" s="1646" t="s">
        <v>178</v>
      </c>
      <c r="E596" s="1644"/>
    </row>
    <row r="597" spans="1:5" ht="18.75">
      <c r="A597" s="1498" t="s">
        <v>1498</v>
      </c>
      <c r="B597" s="1518" t="s">
        <v>1819</v>
      </c>
      <c r="C597" s="1646" t="s">
        <v>178</v>
      </c>
      <c r="E597" s="1644"/>
    </row>
    <row r="598" spans="1:5" ht="18.75">
      <c r="A598" s="1498" t="s">
        <v>1499</v>
      </c>
      <c r="B598" s="1518" t="s">
        <v>1820</v>
      </c>
      <c r="C598" s="1646" t="s">
        <v>178</v>
      </c>
      <c r="E598" s="1644"/>
    </row>
    <row r="599" spans="1:5" ht="18.75">
      <c r="A599" s="1498" t="s">
        <v>1500</v>
      </c>
      <c r="B599" s="1518" t="s">
        <v>1821</v>
      </c>
      <c r="C599" s="1646" t="s">
        <v>178</v>
      </c>
      <c r="E599" s="1644"/>
    </row>
    <row r="600" spans="1:5" ht="19.5" thickBot="1">
      <c r="A600" s="1498" t="s">
        <v>1501</v>
      </c>
      <c r="B600" s="1525" t="s">
        <v>1822</v>
      </c>
      <c r="C600" s="1646" t="s">
        <v>178</v>
      </c>
      <c r="E600" s="1644"/>
    </row>
    <row r="601" spans="1:5" ht="18.75">
      <c r="A601" s="1498" t="s">
        <v>1502</v>
      </c>
      <c r="B601" s="1517" t="s">
        <v>1823</v>
      </c>
      <c r="C601" s="1646" t="s">
        <v>178</v>
      </c>
      <c r="E601" s="1644"/>
    </row>
    <row r="602" spans="1:5" ht="18.75">
      <c r="A602" s="1498" t="s">
        <v>1503</v>
      </c>
      <c r="B602" s="1518" t="s">
        <v>1824</v>
      </c>
      <c r="C602" s="1646" t="s">
        <v>178</v>
      </c>
      <c r="E602" s="1644"/>
    </row>
    <row r="603" spans="1:5" ht="18.75">
      <c r="A603" s="1498" t="s">
        <v>1504</v>
      </c>
      <c r="B603" s="1518" t="s">
        <v>1825</v>
      </c>
      <c r="C603" s="1646" t="s">
        <v>178</v>
      </c>
      <c r="E603" s="1644"/>
    </row>
    <row r="604" spans="1:5" ht="18.75">
      <c r="A604" s="1498" t="s">
        <v>1505</v>
      </c>
      <c r="B604" s="1518" t="s">
        <v>1826</v>
      </c>
      <c r="C604" s="1646" t="s">
        <v>178</v>
      </c>
      <c r="E604" s="1644"/>
    </row>
    <row r="605" spans="1:5" ht="19.5">
      <c r="A605" s="1498" t="s">
        <v>1506</v>
      </c>
      <c r="B605" s="1519" t="s">
        <v>1827</v>
      </c>
      <c r="C605" s="1646" t="s">
        <v>178</v>
      </c>
      <c r="E605" s="1644"/>
    </row>
    <row r="606" spans="1:5" ht="18.75">
      <c r="A606" s="1498" t="s">
        <v>1507</v>
      </c>
      <c r="B606" s="1518" t="s">
        <v>1828</v>
      </c>
      <c r="C606" s="1646" t="s">
        <v>178</v>
      </c>
      <c r="E606" s="1644"/>
    </row>
    <row r="607" spans="1:5" ht="19.5" thickBot="1">
      <c r="A607" s="1498" t="s">
        <v>1508</v>
      </c>
      <c r="B607" s="1521" t="s">
        <v>1829</v>
      </c>
      <c r="C607" s="1646" t="s">
        <v>178</v>
      </c>
      <c r="E607" s="1644"/>
    </row>
    <row r="608" spans="1:5" ht="18.75">
      <c r="A608" s="1498" t="s">
        <v>1509</v>
      </c>
      <c r="B608" s="1517" t="s">
        <v>1830</v>
      </c>
      <c r="C608" s="1646" t="s">
        <v>178</v>
      </c>
      <c r="E608" s="1644"/>
    </row>
    <row r="609" spans="1:5" ht="18.75">
      <c r="A609" s="1498" t="s">
        <v>1510</v>
      </c>
      <c r="B609" s="1518" t="s">
        <v>1689</v>
      </c>
      <c r="C609" s="1646" t="s">
        <v>178</v>
      </c>
      <c r="E609" s="1644"/>
    </row>
    <row r="610" spans="1:5" ht="18.75">
      <c r="A610" s="1498" t="s">
        <v>1511</v>
      </c>
      <c r="B610" s="1518" t="s">
        <v>1831</v>
      </c>
      <c r="C610" s="1646" t="s">
        <v>178</v>
      </c>
      <c r="E610" s="1644"/>
    </row>
    <row r="611" spans="1:5" ht="18.75">
      <c r="A611" s="1498" t="s">
        <v>1512</v>
      </c>
      <c r="B611" s="1518" t="s">
        <v>1832</v>
      </c>
      <c r="C611" s="1646" t="s">
        <v>178</v>
      </c>
      <c r="E611" s="1644"/>
    </row>
    <row r="612" spans="1:5" ht="18.75">
      <c r="A612" s="1498" t="s">
        <v>1513</v>
      </c>
      <c r="B612" s="1518" t="s">
        <v>1833</v>
      </c>
      <c r="C612" s="1646" t="s">
        <v>178</v>
      </c>
      <c r="E612" s="1644"/>
    </row>
    <row r="613" spans="1:5" ht="19.5">
      <c r="A613" s="1498" t="s">
        <v>1514</v>
      </c>
      <c r="B613" s="1519" t="s">
        <v>1834</v>
      </c>
      <c r="C613" s="1646" t="s">
        <v>178</v>
      </c>
      <c r="E613" s="1644"/>
    </row>
    <row r="614" spans="1:5" ht="18.75">
      <c r="A614" s="1498" t="s">
        <v>1515</v>
      </c>
      <c r="B614" s="1518" t="s">
        <v>1835</v>
      </c>
      <c r="C614" s="1646" t="s">
        <v>178</v>
      </c>
      <c r="E614" s="1644"/>
    </row>
    <row r="615" spans="1:5" ht="19.5" thickBot="1">
      <c r="A615" s="1498" t="s">
        <v>1516</v>
      </c>
      <c r="B615" s="1521" t="s">
        <v>1836</v>
      </c>
      <c r="C615" s="1646" t="s">
        <v>178</v>
      </c>
      <c r="E615" s="1644"/>
    </row>
    <row r="616" spans="1:5" ht="18.75">
      <c r="A616" s="1498" t="s">
        <v>1517</v>
      </c>
      <c r="B616" s="1517" t="s">
        <v>1837</v>
      </c>
      <c r="C616" s="1646" t="s">
        <v>178</v>
      </c>
      <c r="E616" s="1644"/>
    </row>
    <row r="617" spans="1:5" ht="18.75">
      <c r="A617" s="1498" t="s">
        <v>1518</v>
      </c>
      <c r="B617" s="1518" t="s">
        <v>1838</v>
      </c>
      <c r="C617" s="1646" t="s">
        <v>178</v>
      </c>
      <c r="E617" s="1644"/>
    </row>
    <row r="618" spans="1:5" ht="18.75">
      <c r="A618" s="1498" t="s">
        <v>1519</v>
      </c>
      <c r="B618" s="1518" t="s">
        <v>1839</v>
      </c>
      <c r="C618" s="1646" t="s">
        <v>178</v>
      </c>
      <c r="E618" s="1644"/>
    </row>
    <row r="619" spans="1:5" ht="18.75">
      <c r="A619" s="1498" t="s">
        <v>1520</v>
      </c>
      <c r="B619" s="1518" t="s">
        <v>1840</v>
      </c>
      <c r="C619" s="1646" t="s">
        <v>178</v>
      </c>
      <c r="E619" s="1644"/>
    </row>
    <row r="620" spans="1:5" ht="19.5">
      <c r="A620" s="1498" t="s">
        <v>1521</v>
      </c>
      <c r="B620" s="1519" t="s">
        <v>1841</v>
      </c>
      <c r="C620" s="1646" t="s">
        <v>178</v>
      </c>
      <c r="E620" s="1644"/>
    </row>
    <row r="621" spans="1:5" ht="18.75">
      <c r="A621" s="1498" t="s">
        <v>1522</v>
      </c>
      <c r="B621" s="1518" t="s">
        <v>1842</v>
      </c>
      <c r="C621" s="1646" t="s">
        <v>178</v>
      </c>
      <c r="E621" s="1644"/>
    </row>
    <row r="622" spans="1:5" ht="19.5" thickBot="1">
      <c r="A622" s="1498" t="s">
        <v>1523</v>
      </c>
      <c r="B622" s="1521" t="s">
        <v>1843</v>
      </c>
      <c r="C622" s="1646" t="s">
        <v>178</v>
      </c>
      <c r="E622" s="1644"/>
    </row>
    <row r="623" spans="1:5" ht="18.75">
      <c r="A623" s="1498" t="s">
        <v>1524</v>
      </c>
      <c r="B623" s="1517" t="s">
        <v>1844</v>
      </c>
      <c r="C623" s="1646" t="s">
        <v>178</v>
      </c>
      <c r="E623" s="1644"/>
    </row>
    <row r="624" spans="1:5" ht="18.75">
      <c r="A624" s="1498" t="s">
        <v>1525</v>
      </c>
      <c r="B624" s="1518" t="s">
        <v>1845</v>
      </c>
      <c r="C624" s="1646" t="s">
        <v>178</v>
      </c>
      <c r="E624" s="1644"/>
    </row>
    <row r="625" spans="1:5" ht="19.5">
      <c r="A625" s="1498" t="s">
        <v>1526</v>
      </c>
      <c r="B625" s="1519" t="s">
        <v>1846</v>
      </c>
      <c r="C625" s="1646" t="s">
        <v>178</v>
      </c>
      <c r="E625" s="1644"/>
    </row>
    <row r="626" spans="1:5" ht="19.5" thickBot="1">
      <c r="A626" s="1498" t="s">
        <v>1527</v>
      </c>
      <c r="B626" s="1521" t="s">
        <v>1847</v>
      </c>
      <c r="C626" s="1646" t="s">
        <v>178</v>
      </c>
      <c r="E626" s="1644"/>
    </row>
    <row r="627" spans="1:5" ht="18.75">
      <c r="A627" s="1498" t="s">
        <v>1528</v>
      </c>
      <c r="B627" s="1517" t="s">
        <v>1848</v>
      </c>
      <c r="C627" s="1646" t="s">
        <v>178</v>
      </c>
      <c r="E627" s="1644"/>
    </row>
    <row r="628" spans="1:5" ht="18.75">
      <c r="A628" s="1498" t="s">
        <v>1529</v>
      </c>
      <c r="B628" s="1518" t="s">
        <v>1849</v>
      </c>
      <c r="C628" s="1646" t="s">
        <v>178</v>
      </c>
      <c r="E628" s="1644"/>
    </row>
    <row r="629" spans="1:5" ht="18.75">
      <c r="A629" s="1498" t="s">
        <v>1530</v>
      </c>
      <c r="B629" s="1518" t="s">
        <v>1850</v>
      </c>
      <c r="C629" s="1646" t="s">
        <v>178</v>
      </c>
      <c r="E629" s="1644"/>
    </row>
    <row r="630" spans="1:5" ht="18.75">
      <c r="A630" s="1498" t="s">
        <v>1531</v>
      </c>
      <c r="B630" s="1518" t="s">
        <v>1851</v>
      </c>
      <c r="C630" s="1646" t="s">
        <v>178</v>
      </c>
      <c r="E630" s="1644"/>
    </row>
    <row r="631" spans="1:5" ht="18.75">
      <c r="A631" s="1498" t="s">
        <v>1532</v>
      </c>
      <c r="B631" s="1518" t="s">
        <v>1852</v>
      </c>
      <c r="C631" s="1646" t="s">
        <v>178</v>
      </c>
      <c r="E631" s="1644"/>
    </row>
    <row r="632" spans="1:5" ht="18.75">
      <c r="A632" s="1498" t="s">
        <v>1533</v>
      </c>
      <c r="B632" s="1518" t="s">
        <v>1853</v>
      </c>
      <c r="C632" s="1646" t="s">
        <v>178</v>
      </c>
      <c r="E632" s="1644"/>
    </row>
    <row r="633" spans="1:5" ht="18.75">
      <c r="A633" s="1498" t="s">
        <v>1534</v>
      </c>
      <c r="B633" s="1518" t="s">
        <v>1854</v>
      </c>
      <c r="C633" s="1646" t="s">
        <v>178</v>
      </c>
      <c r="E633" s="1644"/>
    </row>
    <row r="634" spans="1:5" ht="18.75">
      <c r="A634" s="1498" t="s">
        <v>1535</v>
      </c>
      <c r="B634" s="1518" t="s">
        <v>1855</v>
      </c>
      <c r="C634" s="1646" t="s">
        <v>178</v>
      </c>
      <c r="E634" s="1644"/>
    </row>
    <row r="635" spans="1:5" ht="19.5">
      <c r="A635" s="1498" t="s">
        <v>1536</v>
      </c>
      <c r="B635" s="1519" t="s">
        <v>1856</v>
      </c>
      <c r="C635" s="1646" t="s">
        <v>178</v>
      </c>
      <c r="E635" s="1644"/>
    </row>
    <row r="636" spans="1:5" ht="19.5" thickBot="1">
      <c r="A636" s="1498" t="s">
        <v>1537</v>
      </c>
      <c r="B636" s="1521" t="s">
        <v>1857</v>
      </c>
      <c r="C636" s="1646" t="s">
        <v>178</v>
      </c>
      <c r="E636" s="1644"/>
    </row>
    <row r="637" spans="1:5" ht="18.75">
      <c r="A637" s="1498" t="s">
        <v>1538</v>
      </c>
      <c r="B637" s="1517" t="s">
        <v>310</v>
      </c>
      <c r="C637" s="1646" t="s">
        <v>178</v>
      </c>
      <c r="E637" s="1644"/>
    </row>
    <row r="638" spans="1:5" ht="18.75">
      <c r="A638" s="1498" t="s">
        <v>1539</v>
      </c>
      <c r="B638" s="1518" t="s">
        <v>311</v>
      </c>
      <c r="C638" s="1646" t="s">
        <v>178</v>
      </c>
      <c r="E638" s="1644"/>
    </row>
    <row r="639" spans="1:5" ht="18.75">
      <c r="A639" s="1498" t="s">
        <v>1540</v>
      </c>
      <c r="B639" s="1518" t="s">
        <v>312</v>
      </c>
      <c r="C639" s="1646" t="s">
        <v>178</v>
      </c>
      <c r="E639" s="1644"/>
    </row>
    <row r="640" spans="1:5" ht="18.75">
      <c r="A640" s="1498" t="s">
        <v>1541</v>
      </c>
      <c r="B640" s="1518" t="s">
        <v>313</v>
      </c>
      <c r="C640" s="1646" t="s">
        <v>178</v>
      </c>
      <c r="E640" s="1644"/>
    </row>
    <row r="641" spans="1:5" ht="18.75">
      <c r="A641" s="1498" t="s">
        <v>1542</v>
      </c>
      <c r="B641" s="1518" t="s">
        <v>314</v>
      </c>
      <c r="C641" s="1646" t="s">
        <v>178</v>
      </c>
      <c r="E641" s="1644"/>
    </row>
    <row r="642" spans="1:5" ht="18.75">
      <c r="A642" s="1498" t="s">
        <v>1543</v>
      </c>
      <c r="B642" s="1518" t="s">
        <v>315</v>
      </c>
      <c r="C642" s="1646" t="s">
        <v>178</v>
      </c>
      <c r="E642" s="1644"/>
    </row>
    <row r="643" spans="1:5" ht="18.75">
      <c r="A643" s="1498" t="s">
        <v>1544</v>
      </c>
      <c r="B643" s="1518" t="s">
        <v>316</v>
      </c>
      <c r="C643" s="1646" t="s">
        <v>178</v>
      </c>
      <c r="E643" s="1644"/>
    </row>
    <row r="644" spans="1:5" ht="18.75">
      <c r="A644" s="1498" t="s">
        <v>1545</v>
      </c>
      <c r="B644" s="1518" t="s">
        <v>317</v>
      </c>
      <c r="C644" s="1646" t="s">
        <v>178</v>
      </c>
      <c r="E644" s="1644"/>
    </row>
    <row r="645" spans="1:5" ht="18.75">
      <c r="A645" s="1498" t="s">
        <v>1546</v>
      </c>
      <c r="B645" s="1518" t="s">
        <v>735</v>
      </c>
      <c r="C645" s="1646" t="s">
        <v>178</v>
      </c>
      <c r="E645" s="1644"/>
    </row>
    <row r="646" spans="1:5" ht="18.75">
      <c r="A646" s="1498" t="s">
        <v>1547</v>
      </c>
      <c r="B646" s="1518" t="s">
        <v>736</v>
      </c>
      <c r="C646" s="1646" t="s">
        <v>178</v>
      </c>
      <c r="E646" s="1644"/>
    </row>
    <row r="647" spans="1:5" ht="18.75">
      <c r="A647" s="1498" t="s">
        <v>1548</v>
      </c>
      <c r="B647" s="1518" t="s">
        <v>737</v>
      </c>
      <c r="C647" s="1646" t="s">
        <v>178</v>
      </c>
      <c r="E647" s="1644"/>
    </row>
    <row r="648" spans="1:5" ht="18.75">
      <c r="A648" s="1498" t="s">
        <v>1549</v>
      </c>
      <c r="B648" s="1518" t="s">
        <v>738</v>
      </c>
      <c r="C648" s="1646" t="s">
        <v>178</v>
      </c>
      <c r="E648" s="1644"/>
    </row>
    <row r="649" spans="1:5" ht="18.75">
      <c r="A649" s="1498" t="s">
        <v>1550</v>
      </c>
      <c r="B649" s="1518" t="s">
        <v>739</v>
      </c>
      <c r="C649" s="1646" t="s">
        <v>178</v>
      </c>
      <c r="E649" s="1644"/>
    </row>
    <row r="650" spans="1:5" ht="18.75">
      <c r="A650" s="1498" t="s">
        <v>1551</v>
      </c>
      <c r="B650" s="1518" t="s">
        <v>740</v>
      </c>
      <c r="C650" s="1646" t="s">
        <v>178</v>
      </c>
      <c r="E650" s="1644"/>
    </row>
    <row r="651" spans="1:5" ht="18.75">
      <c r="A651" s="1498" t="s">
        <v>1552</v>
      </c>
      <c r="B651" s="1518" t="s">
        <v>741</v>
      </c>
      <c r="C651" s="1646" t="s">
        <v>178</v>
      </c>
      <c r="E651" s="1644"/>
    </row>
    <row r="652" spans="1:5" ht="18.75">
      <c r="A652" s="1498" t="s">
        <v>1553</v>
      </c>
      <c r="B652" s="1518" t="s">
        <v>742</v>
      </c>
      <c r="C652" s="1646" t="s">
        <v>178</v>
      </c>
      <c r="E652" s="1644"/>
    </row>
    <row r="653" spans="1:5" ht="18.75">
      <c r="A653" s="1498" t="s">
        <v>1554</v>
      </c>
      <c r="B653" s="1518" t="s">
        <v>743</v>
      </c>
      <c r="C653" s="1646" t="s">
        <v>178</v>
      </c>
      <c r="E653" s="1644"/>
    </row>
    <row r="654" spans="1:5" ht="18.75">
      <c r="A654" s="1498" t="s">
        <v>1555</v>
      </c>
      <c r="B654" s="1518" t="s">
        <v>744</v>
      </c>
      <c r="C654" s="1646" t="s">
        <v>178</v>
      </c>
      <c r="E654" s="1644"/>
    </row>
    <row r="655" spans="1:5" ht="18.75">
      <c r="A655" s="1498" t="s">
        <v>1556</v>
      </c>
      <c r="B655" s="1518" t="s">
        <v>745</v>
      </c>
      <c r="C655" s="1646" t="s">
        <v>178</v>
      </c>
      <c r="E655" s="1644"/>
    </row>
    <row r="656" spans="1:5" ht="18.75">
      <c r="A656" s="1498" t="s">
        <v>1557</v>
      </c>
      <c r="B656" s="1518" t="s">
        <v>746</v>
      </c>
      <c r="C656" s="1646" t="s">
        <v>178</v>
      </c>
      <c r="E656" s="1644"/>
    </row>
    <row r="657" spans="1:5" ht="18.75">
      <c r="A657" s="1498" t="s">
        <v>1558</v>
      </c>
      <c r="B657" s="1518" t="s">
        <v>747</v>
      </c>
      <c r="C657" s="1646" t="s">
        <v>178</v>
      </c>
      <c r="E657" s="1644"/>
    </row>
    <row r="658" spans="1:5" ht="18.75">
      <c r="A658" s="1498" t="s">
        <v>1559</v>
      </c>
      <c r="B658" s="1518" t="s">
        <v>748</v>
      </c>
      <c r="C658" s="1646" t="s">
        <v>178</v>
      </c>
      <c r="E658" s="1644"/>
    </row>
    <row r="659" spans="1:5" ht="18.75">
      <c r="A659" s="1498" t="s">
        <v>1560</v>
      </c>
      <c r="B659" s="1518" t="s">
        <v>749</v>
      </c>
      <c r="C659" s="1646" t="s">
        <v>178</v>
      </c>
      <c r="E659" s="1644"/>
    </row>
    <row r="660" spans="1:5" ht="18.75">
      <c r="A660" s="1498" t="s">
        <v>1561</v>
      </c>
      <c r="B660" s="1518" t="s">
        <v>750</v>
      </c>
      <c r="C660" s="1646" t="s">
        <v>178</v>
      </c>
      <c r="E660" s="1644"/>
    </row>
    <row r="661" spans="1:5" ht="20.25" thickBot="1">
      <c r="A661" s="1498" t="s">
        <v>1562</v>
      </c>
      <c r="B661" s="1526" t="s">
        <v>751</v>
      </c>
      <c r="C661" s="1646" t="s">
        <v>178</v>
      </c>
      <c r="E661" s="1644"/>
    </row>
    <row r="662" spans="1:5" ht="18.75">
      <c r="A662" s="1498" t="s">
        <v>1563</v>
      </c>
      <c r="B662" s="1517" t="s">
        <v>1858</v>
      </c>
      <c r="C662" s="1646" t="s">
        <v>178</v>
      </c>
      <c r="E662" s="1644"/>
    </row>
    <row r="663" spans="1:5" ht="18.75">
      <c r="A663" s="1498" t="s">
        <v>1564</v>
      </c>
      <c r="B663" s="1518" t="s">
        <v>1859</v>
      </c>
      <c r="C663" s="1646" t="s">
        <v>178</v>
      </c>
      <c r="E663" s="1644"/>
    </row>
    <row r="664" spans="1:5" ht="18.75">
      <c r="A664" s="1498" t="s">
        <v>1565</v>
      </c>
      <c r="B664" s="1518" t="s">
        <v>1860</v>
      </c>
      <c r="C664" s="1646" t="s">
        <v>178</v>
      </c>
      <c r="E664" s="1644"/>
    </row>
    <row r="665" spans="1:5" ht="18.75">
      <c r="A665" s="1498" t="s">
        <v>1566</v>
      </c>
      <c r="B665" s="1518" t="s">
        <v>1861</v>
      </c>
      <c r="C665" s="1646" t="s">
        <v>178</v>
      </c>
      <c r="E665" s="1644"/>
    </row>
    <row r="666" spans="1:5" ht="18.75">
      <c r="A666" s="1498" t="s">
        <v>1567</v>
      </c>
      <c r="B666" s="1518" t="s">
        <v>1862</v>
      </c>
      <c r="C666" s="1646" t="s">
        <v>178</v>
      </c>
      <c r="E666" s="1644"/>
    </row>
    <row r="667" spans="1:5" ht="18.75">
      <c r="A667" s="1498" t="s">
        <v>1568</v>
      </c>
      <c r="B667" s="1518" t="s">
        <v>1863</v>
      </c>
      <c r="C667" s="1646" t="s">
        <v>178</v>
      </c>
      <c r="E667" s="1644"/>
    </row>
    <row r="668" spans="1:5" ht="18.75">
      <c r="A668" s="1498" t="s">
        <v>1569</v>
      </c>
      <c r="B668" s="1518" t="s">
        <v>1864</v>
      </c>
      <c r="C668" s="1646" t="s">
        <v>178</v>
      </c>
      <c r="E668" s="1644"/>
    </row>
    <row r="669" spans="1:5" ht="18.75">
      <c r="A669" s="1498" t="s">
        <v>1570</v>
      </c>
      <c r="B669" s="1518" t="s">
        <v>1865</v>
      </c>
      <c r="C669" s="1646" t="s">
        <v>178</v>
      </c>
      <c r="E669" s="1644"/>
    </row>
    <row r="670" spans="1:5" ht="18.75">
      <c r="A670" s="1498" t="s">
        <v>1571</v>
      </c>
      <c r="B670" s="1518" t="s">
        <v>1866</v>
      </c>
      <c r="C670" s="1646" t="s">
        <v>178</v>
      </c>
      <c r="E670" s="1644"/>
    </row>
    <row r="671" spans="1:5" ht="18.75">
      <c r="A671" s="1498" t="s">
        <v>1572</v>
      </c>
      <c r="B671" s="1518" t="s">
        <v>1867</v>
      </c>
      <c r="C671" s="1646" t="s">
        <v>178</v>
      </c>
      <c r="E671" s="1644"/>
    </row>
    <row r="672" spans="1:5" ht="18.75">
      <c r="A672" s="1498" t="s">
        <v>1573</v>
      </c>
      <c r="B672" s="1518" t="s">
        <v>1868</v>
      </c>
      <c r="C672" s="1646" t="s">
        <v>178</v>
      </c>
      <c r="E672" s="1644"/>
    </row>
    <row r="673" spans="1:5" ht="18.75">
      <c r="A673" s="1498" t="s">
        <v>1574</v>
      </c>
      <c r="B673" s="1518" t="s">
        <v>1869</v>
      </c>
      <c r="C673" s="1646" t="s">
        <v>178</v>
      </c>
      <c r="E673" s="1644"/>
    </row>
    <row r="674" spans="1:5" ht="18.75">
      <c r="A674" s="1498" t="s">
        <v>1575</v>
      </c>
      <c r="B674" s="1518" t="s">
        <v>1870</v>
      </c>
      <c r="C674" s="1646" t="s">
        <v>178</v>
      </c>
      <c r="E674" s="1644"/>
    </row>
    <row r="675" spans="1:5" ht="18.75">
      <c r="A675" s="1498" t="s">
        <v>1576</v>
      </c>
      <c r="B675" s="1518" t="s">
        <v>1871</v>
      </c>
      <c r="C675" s="1646" t="s">
        <v>178</v>
      </c>
      <c r="E675" s="1644"/>
    </row>
    <row r="676" spans="1:5" ht="18.75">
      <c r="A676" s="1498" t="s">
        <v>1577</v>
      </c>
      <c r="B676" s="1518" t="s">
        <v>1872</v>
      </c>
      <c r="C676" s="1646" t="s">
        <v>178</v>
      </c>
      <c r="E676" s="1644"/>
    </row>
    <row r="677" spans="1:5" ht="18.75">
      <c r="A677" s="1498" t="s">
        <v>1578</v>
      </c>
      <c r="B677" s="1518" t="s">
        <v>1873</v>
      </c>
      <c r="C677" s="1646" t="s">
        <v>178</v>
      </c>
      <c r="E677" s="1644"/>
    </row>
    <row r="678" spans="1:5" ht="18.75">
      <c r="A678" s="1498" t="s">
        <v>1579</v>
      </c>
      <c r="B678" s="1518" t="s">
        <v>1874</v>
      </c>
      <c r="C678" s="1646" t="s">
        <v>178</v>
      </c>
      <c r="E678" s="1644"/>
    </row>
    <row r="679" spans="1:5" ht="18.75">
      <c r="A679" s="1498" t="s">
        <v>1580</v>
      </c>
      <c r="B679" s="1518" t="s">
        <v>1875</v>
      </c>
      <c r="C679" s="1646" t="s">
        <v>178</v>
      </c>
      <c r="E679" s="1644"/>
    </row>
    <row r="680" spans="1:5" ht="18.75">
      <c r="A680" s="1498" t="s">
        <v>1581</v>
      </c>
      <c r="B680" s="1518" t="s">
        <v>1876</v>
      </c>
      <c r="C680" s="1646" t="s">
        <v>178</v>
      </c>
      <c r="E680" s="1644"/>
    </row>
    <row r="681" spans="1:5" ht="18.75">
      <c r="A681" s="1498" t="s">
        <v>1582</v>
      </c>
      <c r="B681" s="1518" t="s">
        <v>1877</v>
      </c>
      <c r="C681" s="1646" t="s">
        <v>178</v>
      </c>
      <c r="E681" s="1644"/>
    </row>
    <row r="682" spans="1:5" ht="18.75">
      <c r="A682" s="1498" t="s">
        <v>1583</v>
      </c>
      <c r="B682" s="1518" t="s">
        <v>1878</v>
      </c>
      <c r="C682" s="1646" t="s">
        <v>178</v>
      </c>
      <c r="E682" s="1644"/>
    </row>
    <row r="683" spans="1:5" ht="19.5" thickBot="1">
      <c r="A683" s="1498" t="s">
        <v>1584</v>
      </c>
      <c r="B683" s="1521" t="s">
        <v>1879</v>
      </c>
      <c r="C683" s="1646" t="s">
        <v>178</v>
      </c>
      <c r="E683" s="1644"/>
    </row>
    <row r="684" spans="1:5" ht="18.75">
      <c r="A684" s="1498" t="s">
        <v>1585</v>
      </c>
      <c r="B684" s="1517" t="s">
        <v>1880</v>
      </c>
      <c r="C684" s="1646" t="s">
        <v>178</v>
      </c>
      <c r="E684" s="1644"/>
    </row>
    <row r="685" spans="1:5" ht="18.75">
      <c r="A685" s="1498" t="s">
        <v>1586</v>
      </c>
      <c r="B685" s="1518" t="s">
        <v>1881</v>
      </c>
      <c r="C685" s="1646" t="s">
        <v>178</v>
      </c>
      <c r="E685" s="1644"/>
    </row>
    <row r="686" spans="1:5" ht="18.75">
      <c r="A686" s="1498" t="s">
        <v>1587</v>
      </c>
      <c r="B686" s="1518" t="s">
        <v>1882</v>
      </c>
      <c r="C686" s="1646" t="s">
        <v>178</v>
      </c>
      <c r="E686" s="1644"/>
    </row>
    <row r="687" spans="1:5" ht="18.75">
      <c r="A687" s="1498" t="s">
        <v>1588</v>
      </c>
      <c r="B687" s="1518" t="s">
        <v>1883</v>
      </c>
      <c r="C687" s="1646" t="s">
        <v>178</v>
      </c>
      <c r="E687" s="1644"/>
    </row>
    <row r="688" spans="1:5" ht="18.75">
      <c r="A688" s="1498" t="s">
        <v>1589</v>
      </c>
      <c r="B688" s="1518" t="s">
        <v>1884</v>
      </c>
      <c r="C688" s="1646" t="s">
        <v>178</v>
      </c>
      <c r="E688" s="1644"/>
    </row>
    <row r="689" spans="1:3" ht="18.75">
      <c r="A689" s="1498" t="s">
        <v>1590</v>
      </c>
      <c r="B689" s="1518" t="s">
        <v>1885</v>
      </c>
      <c r="C689" s="1646" t="s">
        <v>178</v>
      </c>
    </row>
    <row r="690" spans="1:3" ht="18.75">
      <c r="A690" s="1498" t="s">
        <v>1591</v>
      </c>
      <c r="B690" s="1518" t="s">
        <v>1886</v>
      </c>
      <c r="C690" s="1646" t="s">
        <v>178</v>
      </c>
    </row>
    <row r="691" spans="1:3" ht="18.75">
      <c r="A691" s="1498" t="s">
        <v>1592</v>
      </c>
      <c r="B691" s="1518" t="s">
        <v>1887</v>
      </c>
      <c r="C691" s="1646" t="s">
        <v>178</v>
      </c>
    </row>
    <row r="692" spans="1:3" ht="18.75">
      <c r="A692" s="1498" t="s">
        <v>1593</v>
      </c>
      <c r="B692" s="1518" t="s">
        <v>1888</v>
      </c>
      <c r="C692" s="1646" t="s">
        <v>178</v>
      </c>
    </row>
    <row r="693" spans="1:3" ht="19.5">
      <c r="A693" s="1498" t="s">
        <v>1594</v>
      </c>
      <c r="B693" s="1519" t="s">
        <v>1889</v>
      </c>
      <c r="C693" s="1646" t="s">
        <v>178</v>
      </c>
    </row>
    <row r="694" spans="1:3" ht="19.5" thickBot="1">
      <c r="A694" s="1498" t="s">
        <v>1595</v>
      </c>
      <c r="B694" s="1521" t="s">
        <v>1890</v>
      </c>
      <c r="C694" s="1646" t="s">
        <v>178</v>
      </c>
    </row>
    <row r="695" spans="1:3" ht="18.75">
      <c r="A695" s="1498" t="s">
        <v>1596</v>
      </c>
      <c r="B695" s="1517" t="s">
        <v>1891</v>
      </c>
      <c r="C695" s="1646" t="s">
        <v>178</v>
      </c>
    </row>
    <row r="696" spans="1:3" ht="18.75">
      <c r="A696" s="1498" t="s">
        <v>1597</v>
      </c>
      <c r="B696" s="1518" t="s">
        <v>1892</v>
      </c>
      <c r="C696" s="1646" t="s">
        <v>178</v>
      </c>
    </row>
    <row r="697" spans="1:3" ht="18.75">
      <c r="A697" s="1498" t="s">
        <v>1598</v>
      </c>
      <c r="B697" s="1518" t="s">
        <v>1893</v>
      </c>
      <c r="C697" s="1646" t="s">
        <v>178</v>
      </c>
    </row>
    <row r="698" spans="1:3" ht="18.75">
      <c r="A698" s="1498" t="s">
        <v>1599</v>
      </c>
      <c r="B698" s="1518" t="s">
        <v>1894</v>
      </c>
      <c r="C698" s="1646" t="s">
        <v>178</v>
      </c>
    </row>
    <row r="699" spans="1:3" ht="20.25" thickBot="1">
      <c r="A699" s="1498" t="s">
        <v>1600</v>
      </c>
      <c r="B699" s="1526" t="s">
        <v>1895</v>
      </c>
      <c r="C699" s="1646" t="s">
        <v>178</v>
      </c>
    </row>
    <row r="700" spans="1:3" ht="18.75">
      <c r="A700" s="1498" t="s">
        <v>1601</v>
      </c>
      <c r="B700" s="1517" t="s">
        <v>1896</v>
      </c>
      <c r="C700" s="1646" t="s">
        <v>178</v>
      </c>
    </row>
    <row r="701" spans="1:3" ht="18.75">
      <c r="A701" s="1498" t="s">
        <v>1602</v>
      </c>
      <c r="B701" s="1518" t="s">
        <v>1897</v>
      </c>
      <c r="C701" s="1646" t="s">
        <v>178</v>
      </c>
    </row>
    <row r="702" spans="1:3" ht="18.75">
      <c r="A702" s="1498" t="s">
        <v>1603</v>
      </c>
      <c r="B702" s="1518" t="s">
        <v>1898</v>
      </c>
      <c r="C702" s="1646" t="s">
        <v>178</v>
      </c>
    </row>
    <row r="703" spans="1:3" ht="18.75">
      <c r="A703" s="1498" t="s">
        <v>1604</v>
      </c>
      <c r="B703" s="1518" t="s">
        <v>1899</v>
      </c>
      <c r="C703" s="1646" t="s">
        <v>178</v>
      </c>
    </row>
    <row r="704" spans="1:3" ht="18.75">
      <c r="A704" s="1498" t="s">
        <v>1605</v>
      </c>
      <c r="B704" s="1518" t="s">
        <v>1900</v>
      </c>
      <c r="C704" s="1646" t="s">
        <v>178</v>
      </c>
    </row>
    <row r="705" spans="1:3" ht="18.75">
      <c r="A705" s="1498" t="s">
        <v>1606</v>
      </c>
      <c r="B705" s="1518" t="s">
        <v>1901</v>
      </c>
      <c r="C705" s="1646" t="s">
        <v>178</v>
      </c>
    </row>
    <row r="706" spans="1:3" ht="18.75">
      <c r="A706" s="1498" t="s">
        <v>1607</v>
      </c>
      <c r="B706" s="1518" t="s">
        <v>1902</v>
      </c>
      <c r="C706" s="1646" t="s">
        <v>178</v>
      </c>
    </row>
    <row r="707" spans="1:3" ht="18.75">
      <c r="A707" s="1498" t="s">
        <v>1608</v>
      </c>
      <c r="B707" s="1518" t="s">
        <v>1903</v>
      </c>
      <c r="C707" s="1646" t="s">
        <v>178</v>
      </c>
    </row>
    <row r="708" spans="1:3" ht="18.75">
      <c r="A708" s="1498" t="s">
        <v>1609</v>
      </c>
      <c r="B708" s="1518" t="s">
        <v>1904</v>
      </c>
      <c r="C708" s="1646" t="s">
        <v>178</v>
      </c>
    </row>
    <row r="709" spans="1:3" ht="18.75">
      <c r="A709" s="1498" t="s">
        <v>1610</v>
      </c>
      <c r="B709" s="1518" t="s">
        <v>1905</v>
      </c>
      <c r="C709" s="1646" t="s">
        <v>178</v>
      </c>
    </row>
    <row r="710" spans="1:3" ht="20.25" thickBot="1">
      <c r="A710" s="1498" t="s">
        <v>1611</v>
      </c>
      <c r="B710" s="1526" t="s">
        <v>1906</v>
      </c>
      <c r="C710" s="1646" t="s">
        <v>178</v>
      </c>
    </row>
    <row r="711" spans="1:3" ht="18.75">
      <c r="A711" s="1498" t="s">
        <v>1612</v>
      </c>
      <c r="B711" s="1517" t="s">
        <v>1907</v>
      </c>
      <c r="C711" s="1646" t="s">
        <v>178</v>
      </c>
    </row>
    <row r="712" spans="1:3" ht="18.75">
      <c r="A712" s="1498" t="s">
        <v>1613</v>
      </c>
      <c r="B712" s="1518" t="s">
        <v>1908</v>
      </c>
      <c r="C712" s="1646" t="s">
        <v>178</v>
      </c>
    </row>
    <row r="713" spans="1:3" ht="18.75">
      <c r="A713" s="1498" t="s">
        <v>1614</v>
      </c>
      <c r="B713" s="1518" t="s">
        <v>1909</v>
      </c>
      <c r="C713" s="1646" t="s">
        <v>178</v>
      </c>
    </row>
    <row r="714" spans="1:3" ht="18.75">
      <c r="A714" s="1498" t="s">
        <v>1615</v>
      </c>
      <c r="B714" s="1518" t="s">
        <v>1910</v>
      </c>
      <c r="C714" s="1646" t="s">
        <v>178</v>
      </c>
    </row>
    <row r="715" spans="1:3" ht="18.75">
      <c r="A715" s="1498" t="s">
        <v>1616</v>
      </c>
      <c r="B715" s="1518" t="s">
        <v>1911</v>
      </c>
      <c r="C715" s="1646" t="s">
        <v>178</v>
      </c>
    </row>
    <row r="716" spans="1:3" ht="18.75">
      <c r="A716" s="1498" t="s">
        <v>1617</v>
      </c>
      <c r="B716" s="1518" t="s">
        <v>1912</v>
      </c>
      <c r="C716" s="1646" t="s">
        <v>178</v>
      </c>
    </row>
    <row r="717" spans="1:3" ht="18.75">
      <c r="A717" s="1498" t="s">
        <v>1618</v>
      </c>
      <c r="B717" s="1518" t="s">
        <v>1913</v>
      </c>
      <c r="C717" s="1646" t="s">
        <v>178</v>
      </c>
    </row>
    <row r="718" spans="1:3" ht="18.75">
      <c r="A718" s="1498" t="s">
        <v>1619</v>
      </c>
      <c r="B718" s="1518" t="s">
        <v>1914</v>
      </c>
      <c r="C718" s="1646" t="s">
        <v>178</v>
      </c>
    </row>
    <row r="719" spans="1:3" ht="18.75">
      <c r="A719" s="1498" t="s">
        <v>1620</v>
      </c>
      <c r="B719" s="1518" t="s">
        <v>1915</v>
      </c>
      <c r="C719" s="1646" t="s">
        <v>178</v>
      </c>
    </row>
    <row r="720" spans="1:3" ht="20.25" thickBot="1">
      <c r="A720" s="1498" t="s">
        <v>1621</v>
      </c>
      <c r="B720" s="1526" t="s">
        <v>1916</v>
      </c>
      <c r="C720" s="1646" t="s">
        <v>178</v>
      </c>
    </row>
    <row r="721" spans="1:3" ht="18.75">
      <c r="A721" s="1498" t="s">
        <v>1622</v>
      </c>
      <c r="B721" s="1517" t="s">
        <v>1917</v>
      </c>
      <c r="C721" s="1646" t="s">
        <v>178</v>
      </c>
    </row>
    <row r="722" spans="1:3" ht="18.75">
      <c r="A722" s="1498" t="s">
        <v>1623</v>
      </c>
      <c r="B722" s="1518" t="s">
        <v>1918</v>
      </c>
      <c r="C722" s="1646" t="s">
        <v>178</v>
      </c>
    </row>
    <row r="723" spans="1:3" ht="18.75">
      <c r="A723" s="1498" t="s">
        <v>1624</v>
      </c>
      <c r="B723" s="1518" t="s">
        <v>1919</v>
      </c>
      <c r="C723" s="1646" t="s">
        <v>178</v>
      </c>
    </row>
    <row r="724" spans="1:3" ht="18.75">
      <c r="A724" s="1498" t="s">
        <v>1625</v>
      </c>
      <c r="B724" s="1518" t="s">
        <v>1920</v>
      </c>
      <c r="C724" s="1646" t="s">
        <v>178</v>
      </c>
    </row>
    <row r="725" spans="1:3" ht="20.25" thickBot="1">
      <c r="A725" s="1498" t="s">
        <v>1626</v>
      </c>
      <c r="B725" s="1526" t="s">
        <v>1921</v>
      </c>
      <c r="C725" s="1646" t="s">
        <v>178</v>
      </c>
    </row>
    <row r="726" spans="1:3" ht="19.5">
      <c r="A726" s="1648"/>
      <c r="B726" s="1649"/>
      <c r="C726" s="1646"/>
    </row>
    <row r="727" spans="1:3">
      <c r="A727" s="1527" t="s">
        <v>779</v>
      </c>
      <c r="B727" s="1527" t="s">
        <v>778</v>
      </c>
      <c r="C727" s="1528" t="s">
        <v>779</v>
      </c>
    </row>
    <row r="728" spans="1:3">
      <c r="A728" s="1650"/>
      <c r="B728" s="1529">
        <v>45688</v>
      </c>
      <c r="C728" s="1650" t="s">
        <v>1627</v>
      </c>
    </row>
    <row r="729" spans="1:3">
      <c r="A729" s="1650"/>
      <c r="B729" s="1529">
        <v>45716</v>
      </c>
      <c r="C729" s="1650" t="s">
        <v>1628</v>
      </c>
    </row>
    <row r="730" spans="1:3">
      <c r="A730" s="1650"/>
      <c r="B730" s="1529">
        <v>45747</v>
      </c>
      <c r="C730" s="1650" t="s">
        <v>1629</v>
      </c>
    </row>
    <row r="731" spans="1:3">
      <c r="A731" s="1650"/>
      <c r="B731" s="1529">
        <v>45777</v>
      </c>
      <c r="C731" s="1650" t="s">
        <v>1630</v>
      </c>
    </row>
    <row r="732" spans="1:3">
      <c r="A732" s="1650"/>
      <c r="B732" s="1529">
        <v>45808</v>
      </c>
      <c r="C732" s="1650" t="s">
        <v>1631</v>
      </c>
    </row>
    <row r="733" spans="1:3">
      <c r="A733" s="1650"/>
      <c r="B733" s="1529">
        <v>45838</v>
      </c>
      <c r="C733" s="1650" t="s">
        <v>1632</v>
      </c>
    </row>
    <row r="734" spans="1:3">
      <c r="A734" s="1650"/>
      <c r="B734" s="1529">
        <v>45869</v>
      </c>
      <c r="C734" s="1650" t="s">
        <v>1633</v>
      </c>
    </row>
    <row r="735" spans="1:3">
      <c r="A735" s="1650"/>
      <c r="B735" s="1529">
        <v>45900</v>
      </c>
      <c r="C735" s="1650" t="s">
        <v>1634</v>
      </c>
    </row>
    <row r="736" spans="1:3">
      <c r="A736" s="1650"/>
      <c r="B736" s="1529">
        <v>45930</v>
      </c>
      <c r="C736" s="1650" t="s">
        <v>1635</v>
      </c>
    </row>
    <row r="737" spans="1:3">
      <c r="A737" s="1650"/>
      <c r="B737" s="1529">
        <v>45961</v>
      </c>
      <c r="C737" s="1650" t="s">
        <v>1636</v>
      </c>
    </row>
    <row r="738" spans="1:3">
      <c r="A738" s="1650"/>
      <c r="B738" s="1529">
        <v>45991</v>
      </c>
      <c r="C738" s="1650" t="s">
        <v>1637</v>
      </c>
    </row>
    <row r="739" spans="1:3">
      <c r="A739" s="1650"/>
      <c r="B739" s="1529">
        <v>46022</v>
      </c>
      <c r="C739" s="1650"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14"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1" style="65" customWidth="1"/>
    <col min="22" max="23" width="9.140625" style="65" customWidth="1"/>
    <col min="24" max="16384" width="9.140625" style="65"/>
  </cols>
  <sheetData>
    <row r="1" spans="1:21">
      <c r="A1" s="61" t="s">
        <v>693</v>
      </c>
      <c r="B1" s="61">
        <v>140</v>
      </c>
      <c r="I1" s="61"/>
    </row>
    <row r="2" spans="1:21">
      <c r="A2" s="61" t="s">
        <v>694</v>
      </c>
      <c r="B2" s="61" t="s">
        <v>2148</v>
      </c>
      <c r="I2" s="61"/>
    </row>
    <row r="3" spans="1:21">
      <c r="A3" s="61" t="s">
        <v>695</v>
      </c>
      <c r="B3" s="61" t="s">
        <v>2146</v>
      </c>
      <c r="I3" s="61"/>
    </row>
    <row r="4" spans="1:21" ht="15.75">
      <c r="A4" s="61" t="s">
        <v>696</v>
      </c>
      <c r="B4" s="61" t="s">
        <v>2082</v>
      </c>
      <c r="C4" s="66"/>
      <c r="I4" s="61"/>
    </row>
    <row r="5" spans="1:21" ht="31.5" customHeight="1">
      <c r="A5" s="61" t="s">
        <v>697</v>
      </c>
      <c r="B5" s="78"/>
      <c r="C5" s="78"/>
    </row>
    <row r="6" spans="1:21">
      <c r="A6" s="67"/>
      <c r="B6" s="68"/>
    </row>
    <row r="8" spans="1:21">
      <c r="B8" s="61" t="s">
        <v>2147</v>
      </c>
      <c r="I8" s="61"/>
    </row>
    <row r="9" spans="1:21">
      <c r="I9" s="61"/>
    </row>
    <row r="10" spans="1:21">
      <c r="I10" s="61"/>
    </row>
    <row r="11" spans="1:21" ht="18.75">
      <c r="A11" s="61" t="s">
        <v>776</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865">
        <f>$B$7</f>
        <v>0</v>
      </c>
      <c r="J14" s="1866"/>
      <c r="K14" s="1866"/>
      <c r="L14" s="242"/>
      <c r="M14" s="242"/>
      <c r="N14" s="237"/>
      <c r="O14" s="237"/>
      <c r="P14" s="237"/>
      <c r="Q14" s="237"/>
      <c r="R14" s="237"/>
      <c r="S14" s="237"/>
      <c r="T14" s="7" t="str">
        <f>(IF($E148&lt;&gt;0,$M$2,IF($L148&lt;&gt;0,$M$2,"")))</f>
        <v/>
      </c>
      <c r="U14" s="8"/>
    </row>
    <row r="15" spans="1:21" ht="15.75">
      <c r="A15" s="61">
        <v>4</v>
      </c>
      <c r="I15" s="228"/>
      <c r="J15" s="391"/>
      <c r="K15" s="400"/>
      <c r="L15" s="406" t="s">
        <v>457</v>
      </c>
      <c r="M15" s="406" t="s">
        <v>819</v>
      </c>
      <c r="N15" s="237"/>
      <c r="O15" s="1350" t="s">
        <v>1234</v>
      </c>
      <c r="P15" s="1351"/>
      <c r="Q15" s="1352"/>
      <c r="R15" s="237"/>
      <c r="S15" s="237"/>
      <c r="T15" s="7" t="str">
        <f>(IF($E148&lt;&gt;0,$M$2,IF($L148&lt;&gt;0,$M$2,"")))</f>
        <v/>
      </c>
      <c r="U15" s="8"/>
    </row>
    <row r="16" spans="1:21" ht="18.75" customHeight="1">
      <c r="A16" s="61">
        <v>5</v>
      </c>
      <c r="I16" s="1867">
        <f>$B$9</f>
        <v>0</v>
      </c>
      <c r="J16" s="1868"/>
      <c r="K16" s="1869"/>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870">
        <f>$B$12</f>
        <v>0</v>
      </c>
      <c r="J19" s="1871"/>
      <c r="K19" s="1872"/>
      <c r="L19" s="410" t="s">
        <v>874</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875</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458</v>
      </c>
      <c r="T22" s="7" t="str">
        <f>(IF($E148&lt;&gt;0,$M$2,IF($L148&lt;&gt;0,$M$2,"")))</f>
        <v/>
      </c>
      <c r="U22" s="8"/>
    </row>
    <row r="23" spans="1:21" ht="19.5" customHeight="1">
      <c r="A23" s="61">
        <v>12</v>
      </c>
      <c r="I23" s="247"/>
      <c r="J23" s="248"/>
      <c r="K23" s="249" t="s">
        <v>698</v>
      </c>
      <c r="L23" s="1853" t="str">
        <f>CONCATENATE("Уточнен план ",$C$3)</f>
        <v xml:space="preserve">Уточнен план </v>
      </c>
      <c r="M23" s="1854"/>
      <c r="N23" s="1854"/>
      <c r="O23" s="1855"/>
      <c r="P23" s="1856" t="str">
        <f>CONCATENATE("Отчет ",$C$3)</f>
        <v xml:space="preserve">Отчет </v>
      </c>
      <c r="Q23" s="1857"/>
      <c r="R23" s="1857"/>
      <c r="S23" s="1858"/>
      <c r="T23" s="7" t="str">
        <f>(IF($E148&lt;&gt;0,$M$2,IF($L148&lt;&gt;0,$M$2,"")))</f>
        <v/>
      </c>
      <c r="U23" s="8"/>
    </row>
    <row r="24" spans="1:21" ht="58.5" customHeight="1" thickBot="1">
      <c r="A24" s="61">
        <v>13</v>
      </c>
      <c r="I24" s="250" t="s">
        <v>62</v>
      </c>
      <c r="J24" s="251" t="s">
        <v>459</v>
      </c>
      <c r="K24" s="252" t="s">
        <v>699</v>
      </c>
      <c r="L24" s="1391">
        <f>$E$20</f>
        <v>0</v>
      </c>
      <c r="M24" s="1395">
        <f>$F$20</f>
        <v>0</v>
      </c>
      <c r="N24" s="1396">
        <f>$G$20</f>
        <v>0</v>
      </c>
      <c r="O24" s="1397">
        <f>$H$20</f>
        <v>0</v>
      </c>
      <c r="P24" s="253">
        <f>$I$20</f>
        <v>0</v>
      </c>
      <c r="Q24" s="254">
        <f>$J$20</f>
        <v>0</v>
      </c>
      <c r="R24" s="255">
        <f>$K$20</f>
        <v>0</v>
      </c>
      <c r="S24" s="1570">
        <f>$L$20</f>
        <v>0</v>
      </c>
      <c r="T24" s="7" t="str">
        <f>(IF($E148&lt;&gt;0,$M$2,IF($L148&lt;&gt;0,$M$2,"")))</f>
        <v/>
      </c>
      <c r="U24" s="8"/>
    </row>
    <row r="25" spans="1:21" ht="18.75">
      <c r="A25" s="61">
        <v>14</v>
      </c>
      <c r="I25" s="258"/>
      <c r="J25" s="259"/>
      <c r="K25" s="260" t="s">
        <v>728</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608" t="s">
        <v>2003</v>
      </c>
      <c r="J27" s="1446">
        <f>VLOOKUP(K28,EBK_DEIN2,2,FALSE)</f>
        <v>0</v>
      </c>
      <c r="K27" s="1445" t="s">
        <v>777</v>
      </c>
      <c r="L27" s="389"/>
      <c r="M27" s="1432"/>
      <c r="N27" s="1433"/>
      <c r="O27" s="1434"/>
      <c r="P27" s="1432"/>
      <c r="Q27" s="1433"/>
      <c r="R27" s="1434"/>
      <c r="S27" s="1428"/>
      <c r="T27" s="7" t="str">
        <f>(IF($E148&lt;&gt;0,$M$2,IF($L148&lt;&gt;0,$M$2,"")))</f>
        <v/>
      </c>
      <c r="U27" s="8"/>
    </row>
    <row r="28" spans="1:21" ht="15.75">
      <c r="A28" s="61">
        <v>17</v>
      </c>
      <c r="I28" s="1438"/>
      <c r="J28" s="1531">
        <f>+J27</f>
        <v>0</v>
      </c>
      <c r="K28" s="1440" t="s">
        <v>369</v>
      </c>
      <c r="L28" s="389"/>
      <c r="M28" s="1432"/>
      <c r="N28" s="1433"/>
      <c r="O28" s="1434"/>
      <c r="P28" s="1432"/>
      <c r="Q28" s="1433"/>
      <c r="R28" s="1434"/>
      <c r="S28" s="1428"/>
      <c r="T28" s="7" t="str">
        <f>(IF($E148&lt;&gt;0,$M$2,IF($L148&lt;&gt;0,$M$2,"")))</f>
        <v/>
      </c>
      <c r="U28" s="8"/>
    </row>
    <row r="29" spans="1:21" ht="15.75">
      <c r="A29" s="61">
        <v>18</v>
      </c>
      <c r="I29" s="1443"/>
      <c r="J29" s="1441"/>
      <c r="K29" s="1444" t="s">
        <v>700</v>
      </c>
      <c r="L29" s="389"/>
      <c r="M29" s="1435"/>
      <c r="N29" s="1436"/>
      <c r="O29" s="1437"/>
      <c r="P29" s="1435"/>
      <c r="Q29" s="1436"/>
      <c r="R29" s="1437"/>
      <c r="S29" s="1428"/>
      <c r="T29" s="7" t="str">
        <f>(IF($E148&lt;&gt;0,$M$2,IF($L148&lt;&gt;0,$M$2,"")))</f>
        <v/>
      </c>
      <c r="U29" s="8"/>
    </row>
    <row r="30" spans="1:21" ht="19.5" customHeight="1">
      <c r="A30" s="61">
        <v>19</v>
      </c>
      <c r="I30" s="272">
        <v>100</v>
      </c>
      <c r="J30" s="1859" t="s">
        <v>729</v>
      </c>
      <c r="K30" s="1860"/>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730</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731</v>
      </c>
      <c r="L32" s="287">
        <f>M32+N32+O32</f>
        <v>0</v>
      </c>
      <c r="M32" s="173"/>
      <c r="N32" s="174"/>
      <c r="O32" s="1409"/>
      <c r="P32" s="173"/>
      <c r="Q32" s="174"/>
      <c r="R32" s="1409"/>
      <c r="S32" s="287">
        <f>P32+Q32+R32</f>
        <v>0</v>
      </c>
      <c r="T32" s="12" t="str">
        <f t="shared" si="1"/>
        <v/>
      </c>
      <c r="U32" s="13"/>
    </row>
    <row r="33" spans="1:21" ht="16.5" customHeight="1">
      <c r="A33" s="61">
        <v>22</v>
      </c>
      <c r="I33" s="272">
        <v>200</v>
      </c>
      <c r="J33" s="1851" t="s">
        <v>732</v>
      </c>
      <c r="K33" s="1852"/>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733</v>
      </c>
      <c r="L34" s="281">
        <f>M34+N34+O34</f>
        <v>0</v>
      </c>
      <c r="M34" s="152"/>
      <c r="N34" s="153"/>
      <c r="O34" s="1406"/>
      <c r="P34" s="152"/>
      <c r="Q34" s="153"/>
      <c r="R34" s="1406"/>
      <c r="S34" s="281">
        <f>P34+Q34+R34</f>
        <v>0</v>
      </c>
      <c r="T34" s="12" t="str">
        <f t="shared" si="1"/>
        <v/>
      </c>
      <c r="U34" s="13"/>
    </row>
    <row r="35" spans="1:21" ht="15.75">
      <c r="A35" s="61">
        <v>24</v>
      </c>
      <c r="I35" s="292"/>
      <c r="J35" s="293">
        <v>202</v>
      </c>
      <c r="K35" s="294" t="s">
        <v>734</v>
      </c>
      <c r="L35" s="295">
        <f>M35+N35+O35</f>
        <v>0</v>
      </c>
      <c r="M35" s="158"/>
      <c r="N35" s="159"/>
      <c r="O35" s="1408"/>
      <c r="P35" s="158"/>
      <c r="Q35" s="159"/>
      <c r="R35" s="1408"/>
      <c r="S35" s="295">
        <f>P35+Q35+R35</f>
        <v>0</v>
      </c>
      <c r="T35" s="12" t="str">
        <f t="shared" si="1"/>
        <v/>
      </c>
      <c r="U35" s="13"/>
    </row>
    <row r="36" spans="1:21" ht="31.5">
      <c r="A36" s="61">
        <v>25</v>
      </c>
      <c r="I36" s="299"/>
      <c r="J36" s="293">
        <v>205</v>
      </c>
      <c r="K36" s="294" t="s">
        <v>585</v>
      </c>
      <c r="L36" s="295">
        <f>M36+N36+O36</f>
        <v>0</v>
      </c>
      <c r="M36" s="158"/>
      <c r="N36" s="159"/>
      <c r="O36" s="1408"/>
      <c r="P36" s="158"/>
      <c r="Q36" s="159"/>
      <c r="R36" s="1408"/>
      <c r="S36" s="295">
        <f>P36+Q36+R36</f>
        <v>0</v>
      </c>
      <c r="T36" s="12" t="str">
        <f t="shared" si="1"/>
        <v/>
      </c>
      <c r="U36" s="13"/>
    </row>
    <row r="37" spans="1:21" ht="15.75">
      <c r="A37" s="61">
        <v>26</v>
      </c>
      <c r="I37" s="299"/>
      <c r="J37" s="293">
        <v>208</v>
      </c>
      <c r="K37" s="300" t="s">
        <v>586</v>
      </c>
      <c r="L37" s="295">
        <f>M37+N37+O37</f>
        <v>0</v>
      </c>
      <c r="M37" s="158"/>
      <c r="N37" s="159"/>
      <c r="O37" s="1408"/>
      <c r="P37" s="158"/>
      <c r="Q37" s="159"/>
      <c r="R37" s="1408"/>
      <c r="S37" s="295">
        <f>P37+Q37+R37</f>
        <v>0</v>
      </c>
      <c r="T37" s="12" t="str">
        <f t="shared" si="1"/>
        <v/>
      </c>
      <c r="U37" s="13"/>
    </row>
    <row r="38" spans="1:21" ht="15.75">
      <c r="A38" s="61">
        <v>27</v>
      </c>
      <c r="I38" s="291"/>
      <c r="J38" s="285">
        <v>209</v>
      </c>
      <c r="K38" s="301" t="s">
        <v>587</v>
      </c>
      <c r="L38" s="287">
        <f>M38+N38+O38</f>
        <v>0</v>
      </c>
      <c r="M38" s="173"/>
      <c r="N38" s="174"/>
      <c r="O38" s="1409"/>
      <c r="P38" s="173"/>
      <c r="Q38" s="174"/>
      <c r="R38" s="1409"/>
      <c r="S38" s="287">
        <f>P38+Q38+R38</f>
        <v>0</v>
      </c>
      <c r="T38" s="12" t="str">
        <f t="shared" si="1"/>
        <v/>
      </c>
      <c r="U38" s="13"/>
    </row>
    <row r="39" spans="1:21" ht="15.75">
      <c r="A39" s="61">
        <v>28</v>
      </c>
      <c r="I39" s="272">
        <v>500</v>
      </c>
      <c r="J39" s="1861" t="s">
        <v>188</v>
      </c>
      <c r="K39" s="1862"/>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893</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855</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857</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863" t="s">
        <v>193</v>
      </c>
      <c r="K47" s="1864"/>
      <c r="L47" s="310">
        <f t="shared" si="4"/>
        <v>0</v>
      </c>
      <c r="M47" s="1410"/>
      <c r="N47" s="1411"/>
      <c r="O47" s="1412"/>
      <c r="P47" s="1410"/>
      <c r="Q47" s="1411"/>
      <c r="R47" s="1412"/>
      <c r="S47" s="310">
        <f t="shared" si="5"/>
        <v>0</v>
      </c>
      <c r="T47" s="12" t="str">
        <f t="shared" si="1"/>
        <v/>
      </c>
      <c r="U47" s="13"/>
    </row>
    <row r="48" spans="1:21" ht="15.75">
      <c r="A48" s="61">
        <v>35</v>
      </c>
      <c r="I48" s="272">
        <v>1000</v>
      </c>
      <c r="J48" s="1851" t="s">
        <v>194</v>
      </c>
      <c r="K48" s="1852"/>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858</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786</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894</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298</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845" t="s">
        <v>265</v>
      </c>
      <c r="K66" s="1846"/>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895</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896</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897</v>
      </c>
      <c r="L69" s="287">
        <f>M69+N69+O69</f>
        <v>0</v>
      </c>
      <c r="M69" s="173"/>
      <c r="N69" s="174"/>
      <c r="O69" s="1409"/>
      <c r="P69" s="173"/>
      <c r="Q69" s="174"/>
      <c r="R69" s="1409"/>
      <c r="S69" s="287">
        <f>P69+Q69+R69</f>
        <v>0</v>
      </c>
      <c r="T69" s="12" t="str">
        <f t="shared" si="1"/>
        <v/>
      </c>
      <c r="U69" s="13"/>
    </row>
    <row r="70" spans="1:21" ht="15.75">
      <c r="A70" s="61">
        <v>57</v>
      </c>
      <c r="E70" s="72"/>
      <c r="I70" s="272">
        <v>2100</v>
      </c>
      <c r="J70" s="1845" t="s">
        <v>707</v>
      </c>
      <c r="K70" s="1846"/>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845" t="s">
        <v>213</v>
      </c>
      <c r="K76" s="1846"/>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299</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845" t="s">
        <v>215</v>
      </c>
      <c r="K79" s="1846"/>
      <c r="L79" s="310">
        <f>M79+N79+O79</f>
        <v>0</v>
      </c>
      <c r="M79" s="1410"/>
      <c r="N79" s="1411"/>
      <c r="O79" s="1412"/>
      <c r="P79" s="1410"/>
      <c r="Q79" s="1411"/>
      <c r="R79" s="1412"/>
      <c r="S79" s="310">
        <f>P79+Q79+R79</f>
        <v>0</v>
      </c>
      <c r="T79" s="12" t="str">
        <f t="shared" si="1"/>
        <v/>
      </c>
      <c r="U79" s="13"/>
    </row>
    <row r="80" spans="1:21" ht="18.75" customHeight="1">
      <c r="A80" s="61">
        <v>67</v>
      </c>
      <c r="I80" s="272">
        <v>2600</v>
      </c>
      <c r="J80" s="1849" t="s">
        <v>216</v>
      </c>
      <c r="K80" s="1850"/>
      <c r="L80" s="310">
        <f>M80+N80+O80</f>
        <v>0</v>
      </c>
      <c r="M80" s="1410"/>
      <c r="N80" s="1411"/>
      <c r="O80" s="1412"/>
      <c r="P80" s="1410"/>
      <c r="Q80" s="1411"/>
      <c r="R80" s="1412"/>
      <c r="S80" s="310">
        <f>P80+Q80+R80</f>
        <v>0</v>
      </c>
      <c r="T80" s="12" t="str">
        <f t="shared" si="1"/>
        <v/>
      </c>
      <c r="U80" s="13"/>
    </row>
    <row r="81" spans="1:21" ht="18.75" customHeight="1">
      <c r="A81" s="61">
        <v>68</v>
      </c>
      <c r="I81" s="272">
        <v>2700</v>
      </c>
      <c r="J81" s="1849" t="s">
        <v>217</v>
      </c>
      <c r="K81" s="1850"/>
      <c r="L81" s="310">
        <f>M81+N81+O81</f>
        <v>0</v>
      </c>
      <c r="M81" s="1410"/>
      <c r="N81" s="1411"/>
      <c r="O81" s="1412"/>
      <c r="P81" s="1410"/>
      <c r="Q81" s="1411"/>
      <c r="R81" s="1412"/>
      <c r="S81" s="310">
        <f>P81+Q81+R81</f>
        <v>0</v>
      </c>
      <c r="T81" s="12" t="str">
        <f t="shared" si="1"/>
        <v/>
      </c>
      <c r="U81" s="13"/>
    </row>
    <row r="82" spans="1:21" ht="35.25" customHeight="1">
      <c r="A82" s="61">
        <v>69</v>
      </c>
      <c r="I82" s="272">
        <v>2800</v>
      </c>
      <c r="J82" s="1849" t="s">
        <v>1643</v>
      </c>
      <c r="K82" s="1850"/>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2078</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2079</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2080</v>
      </c>
      <c r="L85" s="287">
        <f>M85+N85+O85</f>
        <v>0</v>
      </c>
      <c r="M85" s="173"/>
      <c r="N85" s="174"/>
      <c r="O85" s="1409"/>
      <c r="P85" s="173"/>
      <c r="Q85" s="174"/>
      <c r="R85" s="1409"/>
      <c r="S85" s="287">
        <f>P85+Q85+R85</f>
        <v>0</v>
      </c>
      <c r="T85" s="12" t="str">
        <f t="shared" si="1"/>
        <v/>
      </c>
      <c r="U85" s="13"/>
    </row>
    <row r="86" spans="1:21" ht="25.5" customHeight="1">
      <c r="A86" s="61">
        <v>72</v>
      </c>
      <c r="I86" s="272">
        <v>2900</v>
      </c>
      <c r="J86" s="1845" t="s">
        <v>218</v>
      </c>
      <c r="K86" s="1846"/>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1935</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1954</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1985</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701</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3.25" customHeight="1">
      <c r="A99" s="61">
        <v>85</v>
      </c>
      <c r="I99" s="291"/>
      <c r="J99" s="285">
        <v>3306</v>
      </c>
      <c r="K99" s="361" t="s">
        <v>2081</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1996</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845" t="s">
        <v>227</v>
      </c>
      <c r="K101" s="1846"/>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845" t="s">
        <v>228</v>
      </c>
      <c r="K102" s="1846"/>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845" t="s">
        <v>229</v>
      </c>
      <c r="K103" s="1846"/>
      <c r="L103" s="310">
        <f t="shared" si="18"/>
        <v>0</v>
      </c>
      <c r="M103" s="1459">
        <v>0</v>
      </c>
      <c r="N103" s="1459">
        <v>0</v>
      </c>
      <c r="O103" s="1460">
        <v>0</v>
      </c>
      <c r="P103" s="1606">
        <v>0</v>
      </c>
      <c r="Q103" s="1459">
        <v>0</v>
      </c>
      <c r="R103" s="1459">
        <v>0</v>
      </c>
      <c r="S103" s="310">
        <f t="shared" si="19"/>
        <v>0</v>
      </c>
      <c r="T103" s="12" t="str">
        <f t="shared" si="17"/>
        <v/>
      </c>
      <c r="U103" s="13"/>
    </row>
    <row r="104" spans="1:21" ht="15.75">
      <c r="A104" s="61">
        <v>90</v>
      </c>
      <c r="I104" s="272">
        <v>4200</v>
      </c>
      <c r="J104" s="1845" t="s">
        <v>230</v>
      </c>
      <c r="K104" s="1846"/>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845" t="s">
        <v>1644</v>
      </c>
      <c r="K111" s="1846"/>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845" t="s">
        <v>1641</v>
      </c>
      <c r="K115" s="1846"/>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845" t="s">
        <v>1642</v>
      </c>
      <c r="K116" s="1846"/>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849" t="s">
        <v>240</v>
      </c>
      <c r="K117" s="1850"/>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845" t="s">
        <v>266</v>
      </c>
      <c r="K118" s="1846"/>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267</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268</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843" t="s">
        <v>241</v>
      </c>
      <c r="K121" s="1844"/>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843" t="s">
        <v>242</v>
      </c>
      <c r="K122" s="1844"/>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608</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609</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610</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611</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612</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843" t="s">
        <v>613</v>
      </c>
      <c r="K130" s="1844"/>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300</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614</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843" t="s">
        <v>671</v>
      </c>
      <c r="K133" s="1844"/>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845" t="s">
        <v>672</v>
      </c>
      <c r="K134" s="1846"/>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673</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674</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675</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676</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847" t="s">
        <v>898</v>
      </c>
      <c r="K139" s="1848"/>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677</v>
      </c>
      <c r="L140" s="281">
        <f>M140+N140+O140</f>
        <v>0</v>
      </c>
      <c r="M140" s="1459">
        <v>0</v>
      </c>
      <c r="N140" s="1459">
        <v>0</v>
      </c>
      <c r="O140" s="1460">
        <v>0</v>
      </c>
      <c r="P140" s="1606">
        <v>0</v>
      </c>
      <c r="Q140" s="1459">
        <v>0</v>
      </c>
      <c r="R140" s="1459">
        <v>0</v>
      </c>
      <c r="S140" s="281">
        <f>P140+Q140+R140</f>
        <v>0</v>
      </c>
      <c r="T140" s="12" t="str">
        <f t="shared" si="17"/>
        <v/>
      </c>
      <c r="U140" s="13"/>
    </row>
    <row r="141" spans="1:21" ht="15.75">
      <c r="A141" s="61">
        <v>127</v>
      </c>
      <c r="I141" s="366"/>
      <c r="J141" s="373">
        <v>5702</v>
      </c>
      <c r="K141" s="374" t="s">
        <v>678</v>
      </c>
      <c r="L141" s="314">
        <f>M141+N141+O141</f>
        <v>0</v>
      </c>
      <c r="M141" s="1459">
        <v>0</v>
      </c>
      <c r="N141" s="1459">
        <v>0</v>
      </c>
      <c r="O141" s="1460">
        <v>0</v>
      </c>
      <c r="P141" s="1606">
        <v>0</v>
      </c>
      <c r="Q141" s="1459">
        <v>0</v>
      </c>
      <c r="R141" s="1459">
        <v>0</v>
      </c>
      <c r="S141" s="314">
        <f>P141+Q141+R141</f>
        <v>0</v>
      </c>
      <c r="T141" s="12" t="str">
        <f t="shared" si="17"/>
        <v/>
      </c>
      <c r="U141" s="13"/>
    </row>
    <row r="142" spans="1:21" ht="15.75" customHeight="1">
      <c r="A142" s="61">
        <v>128</v>
      </c>
      <c r="I142" s="292"/>
      <c r="J142" s="375">
        <v>4071</v>
      </c>
      <c r="K142" s="376" t="s">
        <v>679</v>
      </c>
      <c r="L142" s="377">
        <f>M142+N142+O142</f>
        <v>0</v>
      </c>
      <c r="M142" s="1459">
        <v>0</v>
      </c>
      <c r="N142" s="1459">
        <v>0</v>
      </c>
      <c r="O142" s="1460">
        <v>0</v>
      </c>
      <c r="P142" s="1606">
        <v>0</v>
      </c>
      <c r="Q142" s="1459">
        <v>0</v>
      </c>
      <c r="R142" s="1459">
        <v>0</v>
      </c>
      <c r="S142" s="377">
        <f>P142+Q142+R142</f>
        <v>0</v>
      </c>
      <c r="T142" s="12" t="str">
        <f t="shared" si="17"/>
        <v/>
      </c>
      <c r="U142" s="13"/>
    </row>
    <row r="143" spans="1:21" ht="15.75" customHeight="1">
      <c r="A143" s="61">
        <v>129</v>
      </c>
      <c r="I143" s="571"/>
      <c r="J143" s="1841" t="s">
        <v>680</v>
      </c>
      <c r="K143" s="1842"/>
      <c r="L143" s="1426"/>
      <c r="M143" s="1426"/>
      <c r="N143" s="1426"/>
      <c r="O143" s="1426"/>
      <c r="P143" s="1426"/>
      <c r="Q143" s="1426"/>
      <c r="R143" s="1426"/>
      <c r="S143" s="1427"/>
      <c r="T143" s="12" t="str">
        <f t="shared" si="17"/>
        <v/>
      </c>
      <c r="U143" s="13"/>
    </row>
    <row r="144" spans="1:21" ht="15.75" customHeight="1">
      <c r="A144" s="61">
        <v>130</v>
      </c>
      <c r="I144" s="381">
        <v>98</v>
      </c>
      <c r="J144" s="1841" t="s">
        <v>680</v>
      </c>
      <c r="K144" s="1842"/>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726</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652" t="str">
        <f t="shared" si="17"/>
        <v/>
      </c>
    </row>
    <row r="149" spans="1:21" ht="19.5" thickTop="1">
      <c r="I149" s="79" t="s">
        <v>120</v>
      </c>
      <c r="J149" s="1"/>
      <c r="K149" s="3"/>
      <c r="L149" s="2"/>
      <c r="M149" s="2"/>
      <c r="N149" s="2"/>
      <c r="O149" s="2"/>
      <c r="P149" s="2"/>
      <c r="Q149" s="2"/>
      <c r="R149" s="2"/>
      <c r="S149" s="6"/>
      <c r="T149" s="1652" t="str">
        <f>(IF($E148&lt;&gt;0,$M$2,IF($L148&lt;&gt;0,$M$2,"")))</f>
        <v/>
      </c>
    </row>
    <row r="150" spans="1:21" ht="18.75">
      <c r="I150" s="1355"/>
      <c r="J150" s="1355"/>
      <c r="K150" s="1356"/>
      <c r="L150" s="1355"/>
      <c r="M150" s="1355"/>
      <c r="N150" s="1355"/>
      <c r="O150" s="1355"/>
      <c r="P150" s="1355"/>
      <c r="Q150" s="1355"/>
      <c r="R150" s="1355"/>
      <c r="S150" s="1357"/>
      <c r="T150" s="1652"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J118:K118"/>
    <mergeCell ref="J144:K144"/>
    <mergeCell ref="J121:K121"/>
    <mergeCell ref="J122:K122"/>
    <mergeCell ref="J130:K130"/>
    <mergeCell ref="J133:K133"/>
    <mergeCell ref="J134:K134"/>
    <mergeCell ref="J139:K139"/>
    <mergeCell ref="J143:K143"/>
    <mergeCell ref="J104:K104"/>
    <mergeCell ref="J111:K111"/>
    <mergeCell ref="J115:K115"/>
    <mergeCell ref="J116:K116"/>
    <mergeCell ref="J117:K117"/>
    <mergeCell ref="J82:K82"/>
    <mergeCell ref="J86:K86"/>
    <mergeCell ref="J101:K101"/>
    <mergeCell ref="J102:K102"/>
    <mergeCell ref="J103:K103"/>
    <mergeCell ref="J81:K81"/>
    <mergeCell ref="J30:K30"/>
    <mergeCell ref="J33:K33"/>
    <mergeCell ref="J39:K39"/>
    <mergeCell ref="J47:K47"/>
    <mergeCell ref="J48:K48"/>
    <mergeCell ref="J66:K66"/>
    <mergeCell ref="J70:K70"/>
    <mergeCell ref="J76:K76"/>
    <mergeCell ref="J79:K79"/>
    <mergeCell ref="J80:K80"/>
    <mergeCell ref="I14:K14"/>
    <mergeCell ref="I16:K16"/>
    <mergeCell ref="I19:K19"/>
    <mergeCell ref="L23:O23"/>
    <mergeCell ref="P23:S2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2019-01-10T13:58:54Z</cp:lastPrinted>
  <dcterms:created xsi:type="dcterms:W3CDTF">1997-12-10T11:54:07Z</dcterms:created>
  <dcterms:modified xsi:type="dcterms:W3CDTF">2025-04-08T11:31:49Z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